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theme/themeOverride3.xml" ContentType="application/vnd.openxmlformats-officedocument.themeOverride+xml"/>
  <Override PartName="/xl/charts/chart10.xml" ContentType="application/vnd.openxmlformats-officedocument.drawingml.chart+xml"/>
  <Override PartName="/xl/theme/themeOverride4.xml" ContentType="application/vnd.openxmlformats-officedocument.themeOverride+xml"/>
  <Override PartName="/xl/drawings/drawing9.xml" ContentType="application/vnd.openxmlformats-officedocument.drawing+xml"/>
  <Override PartName="/xl/charts/chart11.xml" ContentType="application/vnd.openxmlformats-officedocument.drawingml.chart+xml"/>
  <Override PartName="/xl/theme/themeOverride5.xml" ContentType="application/vnd.openxmlformats-officedocument.themeOverride+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charts/chart13.xml" ContentType="application/vnd.openxmlformats-officedocument.drawingml.chart+xml"/>
  <Override PartName="/xl/theme/themeOverride6.xml" ContentType="application/vnd.openxmlformats-officedocument.themeOverrid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3.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harts/chart23.xml" ContentType="application/vnd.openxmlformats-officedocument.drawingml.chart+xml"/>
  <Override PartName="/xl/charts/style13.xml" ContentType="application/vnd.ms-office.chartstyle+xml"/>
  <Override PartName="/xl/charts/colors13.xml" ContentType="application/vnd.ms-office.chartcolorstyle+xml"/>
  <Override PartName="/xl/charts/chart24.xml" ContentType="application/vnd.openxmlformats-officedocument.drawingml.chart+xml"/>
  <Override PartName="/xl/charts/style14.xml" ContentType="application/vnd.ms-office.chartstyle+xml"/>
  <Override PartName="/xl/charts/colors14.xml" ContentType="application/vnd.ms-office.chartcolorstyle+xml"/>
  <Override PartName="/xl/charts/chart25.xml" ContentType="application/vnd.openxmlformats-officedocument.drawingml.chart+xml"/>
  <Override PartName="/xl/charts/style15.xml" ContentType="application/vnd.ms-office.chartstyle+xml"/>
  <Override PartName="/xl/charts/colors15.xml" ContentType="application/vnd.ms-office.chartcolorstyle+xml"/>
  <Override PartName="/xl/charts/chart2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harts/chart2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7.xml" ContentType="application/vnd.openxmlformats-officedocument.themeOverride+xml"/>
  <Override PartName="/xl/charts/chart2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8.xml" ContentType="application/vnd.openxmlformats-officedocument.themeOverride+xml"/>
  <Override PartName="/xl/charts/chart29.xml" ContentType="application/vnd.openxmlformats-officedocument.drawingml.chart+xml"/>
  <Override PartName="/xl/charts/style19.xml" ContentType="application/vnd.ms-office.chartstyle+xml"/>
  <Override PartName="/xl/charts/colors19.xml" ContentType="application/vnd.ms-office.chartcolorstyle+xml"/>
  <Override PartName="/xl/charts/chart3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1.xml" ContentType="application/vnd.ms-office.chartstyle+xml"/>
  <Override PartName="/xl/charts/colors21.xml" ContentType="application/vnd.ms-office.chartcolorstyle+xml"/>
  <Override PartName="/xl/charts/chart3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33.xml" ContentType="application/vnd.openxmlformats-officedocument.drawingml.chart+xml"/>
  <Override PartName="/xl/charts/style23.xml" ContentType="application/vnd.ms-office.chartstyle+xml"/>
  <Override PartName="/xl/charts/colors23.xml" ContentType="application/vnd.ms-office.chartcolorstyle+xml"/>
  <Override PartName="/xl/charts/chart3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charts/chart35.xml" ContentType="application/vnd.openxmlformats-officedocument.drawingml.chart+xml"/>
  <Override PartName="/xl/theme/themeOverride9.xml" ContentType="application/vnd.openxmlformats-officedocument.themeOverride+xml"/>
  <Override PartName="/xl/charts/chart36.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xml"/>
  <Override PartName="/xl/charts/chart37.xml" ContentType="application/vnd.openxmlformats-officedocument.drawingml.chart+xml"/>
  <Override PartName="/xl/charts/style25.xml" ContentType="application/vnd.ms-office.chartstyle+xml"/>
  <Override PartName="/xl/charts/colors25.xml" ContentType="application/vnd.ms-office.chartcolorstyle+xml"/>
  <Override PartName="/xl/charts/chart3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39.xml" ContentType="application/vnd.openxmlformats-officedocument.drawingml.chart+xml"/>
  <Override PartName="/xl/charts/style27.xml" ContentType="application/vnd.ms-office.chartstyle+xml"/>
  <Override PartName="/xl/charts/colors27.xml" ContentType="application/vnd.ms-office.chartcolorstyle+xml"/>
  <Override PartName="/xl/charts/chart4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4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3.xml" ContentType="application/vnd.openxmlformats-officedocument.drawingml.chartshapes+xml"/>
  <Override PartName="/xl/charts/chart4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43.xml" ContentType="application/vnd.openxmlformats-officedocument.drawingml.chart+xml"/>
  <Override PartName="/xl/theme/themeOverride11.xml" ContentType="application/vnd.openxmlformats-officedocument.themeOverride+xml"/>
  <Override PartName="/xl/charts/chart44.xml" ContentType="application/vnd.openxmlformats-officedocument.drawingml.chart+xml"/>
  <Override PartName="/xl/charts/style31.xml" ContentType="application/vnd.ms-office.chartstyle+xml"/>
  <Override PartName="/xl/charts/colors31.xml" ContentType="application/vnd.ms-office.chartcolorstyle+xml"/>
  <Override PartName="/xl/charts/chart45.xml" ContentType="application/vnd.openxmlformats-officedocument.drawingml.chart+xml"/>
  <Override PartName="/xl/charts/style32.xml" ContentType="application/vnd.ms-office.chartstyle+xml"/>
  <Override PartName="/xl/charts/colors32.xml" ContentType="application/vnd.ms-office.chartcolorstyle+xml"/>
  <Override PartName="/xl/charts/chart46.xml" ContentType="application/vnd.openxmlformats-officedocument.drawingml.chart+xml"/>
  <Override PartName="/xl/theme/themeOverride12.xml" ContentType="application/vnd.openxmlformats-officedocument.themeOverride+xml"/>
  <Override PartName="/xl/drawings/drawing36.xml" ContentType="application/vnd.openxmlformats-officedocument.drawing+xml"/>
  <Override PartName="/xl/drawings/drawing37.xml" ContentType="application/vnd.openxmlformats-officedocument.drawing+xml"/>
  <Override PartName="/xl/charts/chart47.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8.xml" ContentType="application/vnd.openxmlformats-officedocument.drawingml.chartshapes+xml"/>
  <Override PartName="/xl/charts/chart48.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49.xml" ContentType="application/vnd.openxmlformats-officedocument.drawingml.chart+xml"/>
  <Override PartName="/xl/theme/themeOverride13.xml" ContentType="application/vnd.openxmlformats-officedocument.themeOverride+xml"/>
  <Override PartName="/xl/drawings/drawing41.xml" ContentType="application/vnd.openxmlformats-officedocument.drawing+xml"/>
  <Override PartName="/xl/charts/chart50.xml" ContentType="application/vnd.openxmlformats-officedocument.drawingml.chart+xml"/>
  <Override PartName="/xl/theme/themeOverride14.xml" ContentType="application/vnd.openxmlformats-officedocument.themeOverride+xml"/>
  <Override PartName="/xl/drawings/drawing42.xml" ContentType="application/vnd.openxmlformats-officedocument.drawingml.chartshapes+xml"/>
  <Override PartName="/xl/charts/chart51.xml" ContentType="application/vnd.openxmlformats-officedocument.drawingml.chart+xml"/>
  <Override PartName="/xl/theme/themeOverride15.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Ex1.xml" ContentType="application/vnd.ms-office.chartex+xml"/>
  <Override PartName="/xl/charts/style35.xml" ContentType="application/vnd.ms-office.chartstyle+xml"/>
  <Override PartName="/xl/charts/colors35.xml" ContentType="application/vnd.ms-office.chartcolorstyle+xml"/>
  <Override PartName="/xl/charts/chartEx2.xml" ContentType="application/vnd.ms-office.chartex+xml"/>
  <Override PartName="/xl/charts/style36.xml" ContentType="application/vnd.ms-office.chartstyle+xml"/>
  <Override PartName="/xl/charts/colors36.xml" ContentType="application/vnd.ms-office.chartcolorstyle+xml"/>
  <Override PartName="/xl/charts/chartEx3.xml" ContentType="application/vnd.ms-office.chartex+xml"/>
  <Override PartName="/xl/charts/style37.xml" ContentType="application/vnd.ms-office.chartstyle+xml"/>
  <Override PartName="/xl/charts/colors37.xml" ContentType="application/vnd.ms-office.chartcolorstyle+xml"/>
  <Override PartName="/xl/charts/chartEx4.xml" ContentType="application/vnd.ms-office.chartex+xml"/>
  <Override PartName="/xl/charts/style38.xml" ContentType="application/vnd.ms-office.chartstyle+xml"/>
  <Override PartName="/xl/charts/colors38.xml" ContentType="application/vnd.ms-office.chartcolorstyle+xml"/>
  <Override PartName="/xl/drawings/drawing45.xml" ContentType="application/vnd.openxmlformats-officedocument.drawing+xml"/>
  <Override PartName="/xl/comments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harts/chart52.xml" ContentType="application/vnd.openxmlformats-officedocument.drawingml.chart+xml"/>
  <Override PartName="/xl/theme/themeOverride16.xml" ContentType="application/vnd.openxmlformats-officedocument.themeOverride+xml"/>
  <Override PartName="/xl/charts/chart53.xml" ContentType="application/vnd.openxmlformats-officedocument.drawingml.chart+xml"/>
  <Override PartName="/xl/theme/themeOverride17.xml" ContentType="application/vnd.openxmlformats-officedocument.themeOverride+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ml.chartshapes+xml"/>
  <Override PartName="/xl/charts/chart55.xml" ContentType="application/vnd.openxmlformats-officedocument.drawingml.chart+xml"/>
  <Override PartName="/xl/drawings/drawing56.xml" ContentType="application/vnd.openxmlformats-officedocument.drawingml.chartshapes+xml"/>
  <Override PartName="/xl/charts/chart56.xml" ContentType="application/vnd.openxmlformats-officedocument.drawingml.chart+xml"/>
  <Override PartName="/xl/drawings/drawing57.xml" ContentType="application/vnd.openxmlformats-officedocument.drawingml.chartshapes+xml"/>
  <Override PartName="/xl/charts/chart57.xml" ContentType="application/vnd.openxmlformats-officedocument.drawingml.chart+xml"/>
  <Override PartName="/xl/drawings/drawing5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saveExternalLinkValues="0" updateLinks="never" codeName="Tento_zošit"/>
  <bookViews>
    <workbookView xWindow="240" yWindow="110" windowWidth="14810" windowHeight="8030" tabRatio="915"/>
  </bookViews>
  <sheets>
    <sheet name="Obsah_Content" sheetId="73" r:id="rId1"/>
    <sheet name="ESA2010_source" sheetId="110" r:id="rId2"/>
    <sheet name="Zhrnutie " sheetId="94" r:id="rId3"/>
    <sheet name="Tab 1" sheetId="11" r:id="rId4"/>
    <sheet name="Tab 2 + Graf 1" sheetId="212" r:id="rId5"/>
    <sheet name="Tab 3" sheetId="213" r:id="rId6"/>
    <sheet name="Graf 2+3" sheetId="84" r:id="rId7"/>
    <sheet name="Graf 4+5" sheetId="12" r:id="rId8"/>
    <sheet name="Graf 6" sheetId="248" r:id="rId9"/>
    <sheet name="Graf 7" sheetId="249" r:id="rId10"/>
    <sheet name="Graf 8+Tab 4" sheetId="103" r:id="rId11"/>
    <sheet name="Graf 9 + Tab 5" sheetId="104" r:id="rId12"/>
    <sheet name="Tab 6" sheetId="16" r:id="rId13"/>
    <sheet name="Graf 10+11" sheetId="161" r:id="rId14"/>
    <sheet name="Tab 7 " sheetId="37" r:id="rId15"/>
    <sheet name="Graf 12+13" sheetId="250" r:id="rId16"/>
    <sheet name="Tab 8" sheetId="255" r:id="rId17"/>
    <sheet name="Graf 14" sheetId="226" r:id="rId18"/>
    <sheet name="Graf 15" sheetId="252" r:id="rId19"/>
    <sheet name="Tab 9" sheetId="256" r:id="rId20"/>
    <sheet name="Graf 16" sheetId="225" r:id="rId21"/>
    <sheet name="Graf 17" sheetId="251" r:id="rId22"/>
    <sheet name="Tab 10" sheetId="257" r:id="rId23"/>
    <sheet name="Tab 11" sheetId="196" r:id="rId24"/>
    <sheet name="Tab 12" sheetId="214" r:id="rId25"/>
    <sheet name="Graf 18" sheetId="253" r:id="rId26"/>
    <sheet name="Tab  13" sheetId="28" r:id="rId27"/>
    <sheet name="Tab 14" sheetId="254" r:id="rId28"/>
    <sheet name="Tab  15" sheetId="29" r:id="rId29"/>
    <sheet name="Tab 16" sheetId="219" r:id="rId30"/>
    <sheet name="Graf 19" sheetId="188" r:id="rId31"/>
    <sheet name="Graf 20+21" sheetId="98" r:id="rId32"/>
    <sheet name="Tab 17" sheetId="264" r:id="rId33"/>
    <sheet name="Graf 22" sheetId="258" r:id="rId34"/>
    <sheet name="Graf 23" sheetId="259" r:id="rId35"/>
    <sheet name="Graf 24" sheetId="260" r:id="rId36"/>
    <sheet name="Graf 25" sheetId="207" r:id="rId37"/>
    <sheet name="Tab 35" sheetId="247" r:id="rId38"/>
    <sheet name="Tab 36" sheetId="175" r:id="rId39"/>
    <sheet name="Tab 37" sheetId="143" r:id="rId40"/>
    <sheet name="Tab 38" sheetId="113" r:id="rId41"/>
    <sheet name="Tab 39" sheetId="158" r:id="rId42"/>
    <sheet name="Tab 40+41" sheetId="261" r:id="rId43"/>
    <sheet name="Tab 42+43" sheetId="262" r:id="rId44"/>
    <sheet name="Tab 44" sheetId="245" r:id="rId45"/>
    <sheet name="Graf XX" sheetId="179" state="hidden" r:id="rId46"/>
    <sheet name="Graf xx3" sheetId="190" state="hidden"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s>
  <definedNames>
    <definedName name="\A" localSheetId="17">#REF!</definedName>
    <definedName name="\A" localSheetId="18">#REF!</definedName>
    <definedName name="\A" localSheetId="20">#REF!</definedName>
    <definedName name="\A" localSheetId="25">#REF!</definedName>
    <definedName name="\A" localSheetId="30">#REF!</definedName>
    <definedName name="\A" localSheetId="34">#REF!</definedName>
    <definedName name="\A" localSheetId="35">#REF!</definedName>
    <definedName name="\A" localSheetId="23">#REF!</definedName>
    <definedName name="\A" localSheetId="24">#REF!</definedName>
    <definedName name="\A" localSheetId="29">#REF!</definedName>
    <definedName name="\A" localSheetId="32">#REF!</definedName>
    <definedName name="\A" localSheetId="5">#REF!</definedName>
    <definedName name="\A" localSheetId="37">#REF!</definedName>
    <definedName name="\A" localSheetId="39">#REF!</definedName>
    <definedName name="\A">#REF!</definedName>
    <definedName name="\B" localSheetId="15">#REF!</definedName>
    <definedName name="\B" localSheetId="17">#REF!</definedName>
    <definedName name="\B" localSheetId="18">#REF!</definedName>
    <definedName name="\B" localSheetId="20">#REF!</definedName>
    <definedName name="\B" localSheetId="25">#REF!</definedName>
    <definedName name="\B" localSheetId="30">#REF!</definedName>
    <definedName name="\B" localSheetId="34">#REF!</definedName>
    <definedName name="\B" localSheetId="35">#REF!</definedName>
    <definedName name="\B" localSheetId="23">#REF!</definedName>
    <definedName name="\B" localSheetId="24">#REF!</definedName>
    <definedName name="\B" localSheetId="29">#REF!</definedName>
    <definedName name="\B" localSheetId="32">#REF!</definedName>
    <definedName name="\B" localSheetId="5">#REF!</definedName>
    <definedName name="\B" localSheetId="39">#REF!</definedName>
    <definedName name="\B">#REF!</definedName>
    <definedName name="\C" localSheetId="15">#REF!</definedName>
    <definedName name="\C" localSheetId="17">#REF!</definedName>
    <definedName name="\C" localSheetId="18">#REF!</definedName>
    <definedName name="\C" localSheetId="20">#REF!</definedName>
    <definedName name="\C" localSheetId="25">#REF!</definedName>
    <definedName name="\C" localSheetId="30">#REF!</definedName>
    <definedName name="\C" localSheetId="34">#REF!</definedName>
    <definedName name="\C" localSheetId="35">#REF!</definedName>
    <definedName name="\C" localSheetId="23">#REF!</definedName>
    <definedName name="\C" localSheetId="24">#REF!</definedName>
    <definedName name="\C" localSheetId="29">#REF!</definedName>
    <definedName name="\C" localSheetId="32">#REF!</definedName>
    <definedName name="\C" localSheetId="5">#REF!</definedName>
    <definedName name="\C" localSheetId="39">#REF!</definedName>
    <definedName name="\C">#REF!</definedName>
    <definedName name="\D" localSheetId="17">#REF!</definedName>
    <definedName name="\D" localSheetId="18">#REF!</definedName>
    <definedName name="\D" localSheetId="20">#REF!</definedName>
    <definedName name="\D" localSheetId="25">#REF!</definedName>
    <definedName name="\D" localSheetId="30">#REF!</definedName>
    <definedName name="\D" localSheetId="34">#REF!</definedName>
    <definedName name="\D" localSheetId="35">#REF!</definedName>
    <definedName name="\D" localSheetId="23">#REF!</definedName>
    <definedName name="\D" localSheetId="24">#REF!</definedName>
    <definedName name="\D" localSheetId="29">#REF!</definedName>
    <definedName name="\D" localSheetId="32">#REF!</definedName>
    <definedName name="\D" localSheetId="5">#REF!</definedName>
    <definedName name="\D" localSheetId="39">#REF!</definedName>
    <definedName name="\D">#REF!</definedName>
    <definedName name="\E" localSheetId="17">#REF!</definedName>
    <definedName name="\E" localSheetId="18">#REF!</definedName>
    <definedName name="\E" localSheetId="20">#REF!</definedName>
    <definedName name="\E" localSheetId="25">#REF!</definedName>
    <definedName name="\E" localSheetId="30">#REF!</definedName>
    <definedName name="\E" localSheetId="34">#REF!</definedName>
    <definedName name="\E" localSheetId="35">#REF!</definedName>
    <definedName name="\E" localSheetId="23">#REF!</definedName>
    <definedName name="\E" localSheetId="24">#REF!</definedName>
    <definedName name="\E" localSheetId="29">#REF!</definedName>
    <definedName name="\E" localSheetId="32">#REF!</definedName>
    <definedName name="\E" localSheetId="5">#REF!</definedName>
    <definedName name="\E" localSheetId="39">#REF!</definedName>
    <definedName name="\E">#REF!</definedName>
    <definedName name="\F" localSheetId="17">#REF!</definedName>
    <definedName name="\F" localSheetId="18">#REF!</definedName>
    <definedName name="\F" localSheetId="20">#REF!</definedName>
    <definedName name="\F" localSheetId="25">#REF!</definedName>
    <definedName name="\F" localSheetId="30">#REF!</definedName>
    <definedName name="\F" localSheetId="34">#REF!</definedName>
    <definedName name="\F" localSheetId="35">#REF!</definedName>
    <definedName name="\F" localSheetId="23">#REF!</definedName>
    <definedName name="\F" localSheetId="24">#REF!</definedName>
    <definedName name="\F" localSheetId="29">#REF!</definedName>
    <definedName name="\F" localSheetId="32">#REF!</definedName>
    <definedName name="\F" localSheetId="5">#REF!</definedName>
    <definedName name="\F" localSheetId="39">#REF!</definedName>
    <definedName name="\F">#REF!</definedName>
    <definedName name="\G" localSheetId="17">#REF!</definedName>
    <definedName name="\G" localSheetId="18">#REF!</definedName>
    <definedName name="\G" localSheetId="20">#REF!</definedName>
    <definedName name="\G" localSheetId="25">#REF!</definedName>
    <definedName name="\G" localSheetId="30">#REF!</definedName>
    <definedName name="\G" localSheetId="34">#REF!</definedName>
    <definedName name="\G" localSheetId="35">#REF!</definedName>
    <definedName name="\G" localSheetId="23">#REF!</definedName>
    <definedName name="\G" localSheetId="24">#REF!</definedName>
    <definedName name="\G" localSheetId="29">#REF!</definedName>
    <definedName name="\G" localSheetId="32">#REF!</definedName>
    <definedName name="\G" localSheetId="5">#REF!</definedName>
    <definedName name="\G" localSheetId="39">#REF!</definedName>
    <definedName name="\G">#REF!</definedName>
    <definedName name="\H" localSheetId="17">#REF!</definedName>
    <definedName name="\H" localSheetId="18">#REF!</definedName>
    <definedName name="\H" localSheetId="20">#REF!</definedName>
    <definedName name="\H" localSheetId="25">#REF!</definedName>
    <definedName name="\H" localSheetId="30">#REF!</definedName>
    <definedName name="\H" localSheetId="34">#REF!</definedName>
    <definedName name="\H" localSheetId="35">#REF!</definedName>
    <definedName name="\H" localSheetId="23">#REF!</definedName>
    <definedName name="\H" localSheetId="24">#REF!</definedName>
    <definedName name="\H" localSheetId="29">#REF!</definedName>
    <definedName name="\H" localSheetId="32">#REF!</definedName>
    <definedName name="\H" localSheetId="5">#REF!</definedName>
    <definedName name="\H" localSheetId="39">#REF!</definedName>
    <definedName name="\H">#REF!</definedName>
    <definedName name="\I" localSheetId="17">#REF!</definedName>
    <definedName name="\I" localSheetId="18">#REF!</definedName>
    <definedName name="\I" localSheetId="20">#REF!</definedName>
    <definedName name="\I" localSheetId="25">#REF!</definedName>
    <definedName name="\I" localSheetId="30">#REF!</definedName>
    <definedName name="\I" localSheetId="34">#REF!</definedName>
    <definedName name="\I" localSheetId="35">#REF!</definedName>
    <definedName name="\I" localSheetId="23">#REF!</definedName>
    <definedName name="\I" localSheetId="24">#REF!</definedName>
    <definedName name="\I" localSheetId="29">#REF!</definedName>
    <definedName name="\I" localSheetId="32">#REF!</definedName>
    <definedName name="\I" localSheetId="5">#REF!</definedName>
    <definedName name="\I" localSheetId="39">#REF!</definedName>
    <definedName name="\I">#REF!</definedName>
    <definedName name="\J" localSheetId="17">#REF!</definedName>
    <definedName name="\J" localSheetId="18">#REF!</definedName>
    <definedName name="\J" localSheetId="20">#REF!</definedName>
    <definedName name="\J" localSheetId="25">#REF!</definedName>
    <definedName name="\J" localSheetId="30">#REF!</definedName>
    <definedName name="\J" localSheetId="34">#REF!</definedName>
    <definedName name="\J" localSheetId="35">#REF!</definedName>
    <definedName name="\J" localSheetId="23">#REF!</definedName>
    <definedName name="\J" localSheetId="24">#REF!</definedName>
    <definedName name="\J" localSheetId="29">#REF!</definedName>
    <definedName name="\J" localSheetId="32">#REF!</definedName>
    <definedName name="\J" localSheetId="5">#REF!</definedName>
    <definedName name="\J" localSheetId="39">#REF!</definedName>
    <definedName name="\J">#REF!</definedName>
    <definedName name="\K" localSheetId="17">#REF!</definedName>
    <definedName name="\K" localSheetId="18">#REF!</definedName>
    <definedName name="\K" localSheetId="20">#REF!</definedName>
    <definedName name="\K" localSheetId="25">#REF!</definedName>
    <definedName name="\K" localSheetId="30">#REF!</definedName>
    <definedName name="\K" localSheetId="34">#REF!</definedName>
    <definedName name="\K" localSheetId="35">#REF!</definedName>
    <definedName name="\K" localSheetId="23">#REF!</definedName>
    <definedName name="\K" localSheetId="24">#REF!</definedName>
    <definedName name="\K" localSheetId="29">#REF!</definedName>
    <definedName name="\K" localSheetId="32">#REF!</definedName>
    <definedName name="\K" localSheetId="5">#REF!</definedName>
    <definedName name="\K" localSheetId="39">#REF!</definedName>
    <definedName name="\K">#REF!</definedName>
    <definedName name="\L" localSheetId="17">#REF!</definedName>
    <definedName name="\L" localSheetId="18">#REF!</definedName>
    <definedName name="\L" localSheetId="20">#REF!</definedName>
    <definedName name="\L" localSheetId="25">#REF!</definedName>
    <definedName name="\L" localSheetId="30">#REF!</definedName>
    <definedName name="\L" localSheetId="34">#REF!</definedName>
    <definedName name="\L" localSheetId="35">#REF!</definedName>
    <definedName name="\L" localSheetId="23">#REF!</definedName>
    <definedName name="\L" localSheetId="24">#REF!</definedName>
    <definedName name="\L" localSheetId="29">#REF!</definedName>
    <definedName name="\L" localSheetId="32">#REF!</definedName>
    <definedName name="\L" localSheetId="5">#REF!</definedName>
    <definedName name="\L" localSheetId="39">#REF!</definedName>
    <definedName name="\L">#REF!</definedName>
    <definedName name="\M" localSheetId="17">#REF!</definedName>
    <definedName name="\M" localSheetId="18">#REF!</definedName>
    <definedName name="\M" localSheetId="20">#REF!</definedName>
    <definedName name="\M" localSheetId="25">#REF!</definedName>
    <definedName name="\M" localSheetId="30">#REF!</definedName>
    <definedName name="\M" localSheetId="34">#REF!</definedName>
    <definedName name="\M" localSheetId="35">#REF!</definedName>
    <definedName name="\M" localSheetId="23">#REF!</definedName>
    <definedName name="\M" localSheetId="24">#REF!</definedName>
    <definedName name="\M" localSheetId="29">#REF!</definedName>
    <definedName name="\M" localSheetId="32">#REF!</definedName>
    <definedName name="\M" localSheetId="5">#REF!</definedName>
    <definedName name="\M" localSheetId="39">#REF!</definedName>
    <definedName name="\M">#REF!</definedName>
    <definedName name="\N" localSheetId="17">#REF!</definedName>
    <definedName name="\N" localSheetId="18">#REF!</definedName>
    <definedName name="\N" localSheetId="20">#REF!</definedName>
    <definedName name="\N" localSheetId="25">#REF!</definedName>
    <definedName name="\N" localSheetId="30">#REF!</definedName>
    <definedName name="\N" localSheetId="34">#REF!</definedName>
    <definedName name="\N" localSheetId="35">#REF!</definedName>
    <definedName name="\N" localSheetId="23">#REF!</definedName>
    <definedName name="\N" localSheetId="24">#REF!</definedName>
    <definedName name="\N" localSheetId="29">#REF!</definedName>
    <definedName name="\N" localSheetId="32">#REF!</definedName>
    <definedName name="\N" localSheetId="5">#REF!</definedName>
    <definedName name="\N" localSheetId="39">#REF!</definedName>
    <definedName name="\N">#REF!</definedName>
    <definedName name="\O" localSheetId="17">#REF!</definedName>
    <definedName name="\O" localSheetId="18">#REF!</definedName>
    <definedName name="\O" localSheetId="20">#REF!</definedName>
    <definedName name="\O" localSheetId="25">#REF!</definedName>
    <definedName name="\O" localSheetId="30">#REF!</definedName>
    <definedName name="\O" localSheetId="34">#REF!</definedName>
    <definedName name="\O" localSheetId="35">#REF!</definedName>
    <definedName name="\O" localSheetId="23">#REF!</definedName>
    <definedName name="\O" localSheetId="24">#REF!</definedName>
    <definedName name="\O" localSheetId="29">#REF!</definedName>
    <definedName name="\O" localSheetId="32">#REF!</definedName>
    <definedName name="\O" localSheetId="5">#REF!</definedName>
    <definedName name="\O" localSheetId="39">#REF!</definedName>
    <definedName name="\O">#REF!</definedName>
    <definedName name="\P" localSheetId="17">#REF!</definedName>
    <definedName name="\P" localSheetId="18">#REF!</definedName>
    <definedName name="\P" localSheetId="20">#REF!</definedName>
    <definedName name="\P" localSheetId="25">#REF!</definedName>
    <definedName name="\P" localSheetId="30">#REF!</definedName>
    <definedName name="\P" localSheetId="34">#REF!</definedName>
    <definedName name="\P" localSheetId="35">#REF!</definedName>
    <definedName name="\P" localSheetId="23">#REF!</definedName>
    <definedName name="\P" localSheetId="24">#REF!</definedName>
    <definedName name="\P" localSheetId="29">#REF!</definedName>
    <definedName name="\P" localSheetId="32">#REF!</definedName>
    <definedName name="\P" localSheetId="5">#REF!</definedName>
    <definedName name="\P" localSheetId="39">#REF!</definedName>
    <definedName name="\P">#REF!</definedName>
    <definedName name="\Q" localSheetId="17">#REF!</definedName>
    <definedName name="\Q" localSheetId="18">#REF!</definedName>
    <definedName name="\Q" localSheetId="20">#REF!</definedName>
    <definedName name="\Q" localSheetId="25">#REF!</definedName>
    <definedName name="\Q" localSheetId="30">#REF!</definedName>
    <definedName name="\Q" localSheetId="34">#REF!</definedName>
    <definedName name="\Q" localSheetId="35">#REF!</definedName>
    <definedName name="\Q" localSheetId="23">#REF!</definedName>
    <definedName name="\Q" localSheetId="24">#REF!</definedName>
    <definedName name="\Q" localSheetId="29">#REF!</definedName>
    <definedName name="\Q" localSheetId="32">#REF!</definedName>
    <definedName name="\Q" localSheetId="5">#REF!</definedName>
    <definedName name="\Q" localSheetId="39">#REF!</definedName>
    <definedName name="\Q">#REF!</definedName>
    <definedName name="\R" localSheetId="17">#REF!</definedName>
    <definedName name="\R" localSheetId="18">#REF!</definedName>
    <definedName name="\R" localSheetId="20">#REF!</definedName>
    <definedName name="\R" localSheetId="25">#REF!</definedName>
    <definedName name="\R" localSheetId="30">#REF!</definedName>
    <definedName name="\R" localSheetId="34">#REF!</definedName>
    <definedName name="\R" localSheetId="35">#REF!</definedName>
    <definedName name="\R" localSheetId="23">#REF!</definedName>
    <definedName name="\R" localSheetId="24">#REF!</definedName>
    <definedName name="\R" localSheetId="29">#REF!</definedName>
    <definedName name="\R" localSheetId="32">#REF!</definedName>
    <definedName name="\R" localSheetId="5">#REF!</definedName>
    <definedName name="\R" localSheetId="39">#REF!</definedName>
    <definedName name="\R">#REF!</definedName>
    <definedName name="\S" localSheetId="17">#REF!</definedName>
    <definedName name="\S" localSheetId="18">#REF!</definedName>
    <definedName name="\S" localSheetId="20">#REF!</definedName>
    <definedName name="\S" localSheetId="25">#REF!</definedName>
    <definedName name="\S" localSheetId="30">#REF!</definedName>
    <definedName name="\S" localSheetId="34">#REF!</definedName>
    <definedName name="\S" localSheetId="35">#REF!</definedName>
    <definedName name="\S" localSheetId="23">#REF!</definedName>
    <definedName name="\S" localSheetId="24">#REF!</definedName>
    <definedName name="\S" localSheetId="29">#REF!</definedName>
    <definedName name="\S" localSheetId="32">#REF!</definedName>
    <definedName name="\S" localSheetId="5">#REF!</definedName>
    <definedName name="\S" localSheetId="39">#REF!</definedName>
    <definedName name="\S">#REF!</definedName>
    <definedName name="\T" localSheetId="17">#REF!</definedName>
    <definedName name="\T" localSheetId="18">#REF!</definedName>
    <definedName name="\T" localSheetId="20">#REF!</definedName>
    <definedName name="\T" localSheetId="25">#REF!</definedName>
    <definedName name="\T" localSheetId="30">#REF!</definedName>
    <definedName name="\T" localSheetId="34">#REF!</definedName>
    <definedName name="\T" localSheetId="35">#REF!</definedName>
    <definedName name="\T" localSheetId="23">#REF!</definedName>
    <definedName name="\T" localSheetId="24">#REF!</definedName>
    <definedName name="\T" localSheetId="29">#REF!</definedName>
    <definedName name="\T" localSheetId="32">#REF!</definedName>
    <definedName name="\T" localSheetId="5">#REF!</definedName>
    <definedName name="\T" localSheetId="39">#REF!</definedName>
    <definedName name="\T">#REF!</definedName>
    <definedName name="\U" localSheetId="17">#REF!</definedName>
    <definedName name="\U" localSheetId="18">#REF!</definedName>
    <definedName name="\U" localSheetId="20">#REF!</definedName>
    <definedName name="\U" localSheetId="25">#REF!</definedName>
    <definedName name="\U" localSheetId="30">#REF!</definedName>
    <definedName name="\U" localSheetId="34">#REF!</definedName>
    <definedName name="\U" localSheetId="35">#REF!</definedName>
    <definedName name="\U" localSheetId="23">#REF!</definedName>
    <definedName name="\U" localSheetId="24">#REF!</definedName>
    <definedName name="\U" localSheetId="29">#REF!</definedName>
    <definedName name="\U" localSheetId="32">#REF!</definedName>
    <definedName name="\U" localSheetId="5">#REF!</definedName>
    <definedName name="\U" localSheetId="39">#REF!</definedName>
    <definedName name="\U">#REF!</definedName>
    <definedName name="\V" localSheetId="17">#REF!</definedName>
    <definedName name="\V" localSheetId="18">#REF!</definedName>
    <definedName name="\V" localSheetId="20">#REF!</definedName>
    <definedName name="\V" localSheetId="25">#REF!</definedName>
    <definedName name="\V" localSheetId="30">#REF!</definedName>
    <definedName name="\V" localSheetId="34">#REF!</definedName>
    <definedName name="\V" localSheetId="35">#REF!</definedName>
    <definedName name="\V" localSheetId="23">#REF!</definedName>
    <definedName name="\V" localSheetId="24">#REF!</definedName>
    <definedName name="\V" localSheetId="29">#REF!</definedName>
    <definedName name="\V" localSheetId="32">#REF!</definedName>
    <definedName name="\V" localSheetId="5">#REF!</definedName>
    <definedName name="\V" localSheetId="39">#REF!</definedName>
    <definedName name="\V">#REF!</definedName>
    <definedName name="\W" localSheetId="17">#REF!</definedName>
    <definedName name="\W" localSheetId="18">#REF!</definedName>
    <definedName name="\W" localSheetId="20">#REF!</definedName>
    <definedName name="\W" localSheetId="25">#REF!</definedName>
    <definedName name="\W" localSheetId="30">#REF!</definedName>
    <definedName name="\W" localSheetId="34">#REF!</definedName>
    <definedName name="\W" localSheetId="35">#REF!</definedName>
    <definedName name="\W" localSheetId="23">#REF!</definedName>
    <definedName name="\W" localSheetId="24">#REF!</definedName>
    <definedName name="\W" localSheetId="29">#REF!</definedName>
    <definedName name="\W" localSheetId="32">#REF!</definedName>
    <definedName name="\W" localSheetId="5">#REF!</definedName>
    <definedName name="\W" localSheetId="39">#REF!</definedName>
    <definedName name="\W">#REF!</definedName>
    <definedName name="\X" localSheetId="17">#REF!</definedName>
    <definedName name="\X" localSheetId="18">#REF!</definedName>
    <definedName name="\X" localSheetId="20">#REF!</definedName>
    <definedName name="\X" localSheetId="25">#REF!</definedName>
    <definedName name="\X" localSheetId="30">#REF!</definedName>
    <definedName name="\X" localSheetId="34">#REF!</definedName>
    <definedName name="\X" localSheetId="35">#REF!</definedName>
    <definedName name="\X" localSheetId="23">#REF!</definedName>
    <definedName name="\X" localSheetId="24">#REF!</definedName>
    <definedName name="\X" localSheetId="29">#REF!</definedName>
    <definedName name="\X" localSheetId="32">#REF!</definedName>
    <definedName name="\X" localSheetId="5">#REF!</definedName>
    <definedName name="\X" localSheetId="39">#REF!</definedName>
    <definedName name="\X">#REF!</definedName>
    <definedName name="\Y" localSheetId="17">#REF!</definedName>
    <definedName name="\Y" localSheetId="18">#REF!</definedName>
    <definedName name="\Y" localSheetId="20">#REF!</definedName>
    <definedName name="\Y" localSheetId="25">#REF!</definedName>
    <definedName name="\Y" localSheetId="30">#REF!</definedName>
    <definedName name="\Y" localSheetId="34">#REF!</definedName>
    <definedName name="\Y" localSheetId="35">#REF!</definedName>
    <definedName name="\Y" localSheetId="23">#REF!</definedName>
    <definedName name="\Y" localSheetId="24">#REF!</definedName>
    <definedName name="\Y" localSheetId="29">#REF!</definedName>
    <definedName name="\Y" localSheetId="32">#REF!</definedName>
    <definedName name="\Y" localSheetId="5">#REF!</definedName>
    <definedName name="\Y" localSheetId="39">#REF!</definedName>
    <definedName name="\Y">#REF!</definedName>
    <definedName name="\Z" localSheetId="17">#REF!</definedName>
    <definedName name="\Z" localSheetId="18">#REF!</definedName>
    <definedName name="\Z" localSheetId="20">#REF!</definedName>
    <definedName name="\Z" localSheetId="25">#REF!</definedName>
    <definedName name="\Z" localSheetId="30">#REF!</definedName>
    <definedName name="\Z" localSheetId="34">#REF!</definedName>
    <definedName name="\Z" localSheetId="35">#REF!</definedName>
    <definedName name="\Z" localSheetId="23">#REF!</definedName>
    <definedName name="\Z" localSheetId="24">#REF!</definedName>
    <definedName name="\Z" localSheetId="29">#REF!</definedName>
    <definedName name="\Z" localSheetId="32">#REF!</definedName>
    <definedName name="\Z" localSheetId="5">#REF!</definedName>
    <definedName name="\Z" localSheetId="39">#REF!</definedName>
    <definedName name="\Z">#REF!</definedName>
    <definedName name="_____BOP2" localSheetId="17">[1]BoP!#REF!</definedName>
    <definedName name="_____BOP2" localSheetId="18">[1]BoP!#REF!</definedName>
    <definedName name="_____BOP2" localSheetId="20">[1]BoP!#REF!</definedName>
    <definedName name="_____BOP2" localSheetId="25">[1]BoP!#REF!</definedName>
    <definedName name="_____BOP2" localSheetId="30">[1]BoP!#REF!</definedName>
    <definedName name="_____BOP2" localSheetId="34">[1]BoP!#REF!</definedName>
    <definedName name="_____BOP2" localSheetId="35">[1]BoP!#REF!</definedName>
    <definedName name="_____BOP2" localSheetId="23">[1]BoP!#REF!</definedName>
    <definedName name="_____BOP2" localSheetId="24">[1]BoP!#REF!</definedName>
    <definedName name="_____BOP2" localSheetId="29">[1]BoP!#REF!</definedName>
    <definedName name="_____BOP2" localSheetId="32">[1]BoP!#REF!</definedName>
    <definedName name="_____BOP2" localSheetId="5">[1]BoP!#REF!</definedName>
    <definedName name="_____BOP2" localSheetId="39">[1]BoP!#REF!</definedName>
    <definedName name="_____BOP2">[1]BoP!#REF!</definedName>
    <definedName name="_____dat1" localSheetId="17">'[2]work Q real'!#REF!</definedName>
    <definedName name="_____dat1" localSheetId="18">'[2]work Q real'!#REF!</definedName>
    <definedName name="_____dat1" localSheetId="20">'[2]work Q real'!#REF!</definedName>
    <definedName name="_____dat1" localSheetId="25">'[2]work Q real'!#REF!</definedName>
    <definedName name="_____dat1" localSheetId="30">'[2]work Q real'!#REF!</definedName>
    <definedName name="_____dat1" localSheetId="34">'[2]work Q real'!#REF!</definedName>
    <definedName name="_____dat1" localSheetId="35">'[2]work Q real'!#REF!</definedName>
    <definedName name="_____dat1" localSheetId="23">'[2]work Q real'!#REF!</definedName>
    <definedName name="_____dat1" localSheetId="24">'[2]work Q real'!#REF!</definedName>
    <definedName name="_____dat1" localSheetId="29">'[2]work Q real'!#REF!</definedName>
    <definedName name="_____dat1" localSheetId="32">'[2]work Q real'!#REF!</definedName>
    <definedName name="_____dat1" localSheetId="5">'[2]work Q real'!#REF!</definedName>
    <definedName name="_____dat1" localSheetId="39">'[2]work Q real'!#REF!</definedName>
    <definedName name="_____dat1">'[2]work Q real'!#REF!</definedName>
    <definedName name="_____EXP5" localSheetId="15">#REF!</definedName>
    <definedName name="_____EXP5" localSheetId="17">#REF!</definedName>
    <definedName name="_____EXP5" localSheetId="18">#REF!</definedName>
    <definedName name="_____EXP5" localSheetId="20">#REF!</definedName>
    <definedName name="_____EXP5" localSheetId="25">#REF!</definedName>
    <definedName name="_____EXP5" localSheetId="30">#REF!</definedName>
    <definedName name="_____EXP5" localSheetId="34">#REF!</definedName>
    <definedName name="_____EXP5" localSheetId="35">#REF!</definedName>
    <definedName name="_____EXP5" localSheetId="23">#REF!</definedName>
    <definedName name="_____EXP5" localSheetId="24">#REF!</definedName>
    <definedName name="_____EXP5" localSheetId="29">#REF!</definedName>
    <definedName name="_____EXP5" localSheetId="32">#REF!</definedName>
    <definedName name="_____EXP5" localSheetId="5">#REF!</definedName>
    <definedName name="_____EXP5" localSheetId="37">#REF!</definedName>
    <definedName name="_____EXP5" localSheetId="39">#REF!</definedName>
    <definedName name="_____EXP5">#REF!</definedName>
    <definedName name="_____EXP6" localSheetId="15">#REF!</definedName>
    <definedName name="_____EXP6" localSheetId="17">#REF!</definedName>
    <definedName name="_____EXP6" localSheetId="18">#REF!</definedName>
    <definedName name="_____EXP6" localSheetId="20">#REF!</definedName>
    <definedName name="_____EXP6" localSheetId="25">#REF!</definedName>
    <definedName name="_____EXP6" localSheetId="30">#REF!</definedName>
    <definedName name="_____EXP6" localSheetId="34">#REF!</definedName>
    <definedName name="_____EXP6" localSheetId="35">#REF!</definedName>
    <definedName name="_____EXP6" localSheetId="23">#REF!</definedName>
    <definedName name="_____EXP6" localSheetId="24">#REF!</definedName>
    <definedName name="_____EXP6" localSheetId="29">#REF!</definedName>
    <definedName name="_____EXP6" localSheetId="32">#REF!</definedName>
    <definedName name="_____EXP6" localSheetId="5">#REF!</definedName>
    <definedName name="_____EXP6" localSheetId="39">#REF!</definedName>
    <definedName name="_____EXP6">#REF!</definedName>
    <definedName name="_____EXP7" localSheetId="15">#REF!</definedName>
    <definedName name="_____EXP7" localSheetId="17">#REF!</definedName>
    <definedName name="_____EXP7" localSheetId="18">#REF!</definedName>
    <definedName name="_____EXP7" localSheetId="20">#REF!</definedName>
    <definedName name="_____EXP7" localSheetId="25">#REF!</definedName>
    <definedName name="_____EXP7" localSheetId="30">#REF!</definedName>
    <definedName name="_____EXP7" localSheetId="34">#REF!</definedName>
    <definedName name="_____EXP7" localSheetId="35">#REF!</definedName>
    <definedName name="_____EXP7" localSheetId="23">#REF!</definedName>
    <definedName name="_____EXP7" localSheetId="24">#REF!</definedName>
    <definedName name="_____EXP7" localSheetId="29">#REF!</definedName>
    <definedName name="_____EXP7" localSheetId="32">#REF!</definedName>
    <definedName name="_____EXP7" localSheetId="5">#REF!</definedName>
    <definedName name="_____EXP7" localSheetId="39">#REF!</definedName>
    <definedName name="_____EXP7">#REF!</definedName>
    <definedName name="_____EXP9" localSheetId="17">#REF!</definedName>
    <definedName name="_____EXP9" localSheetId="18">#REF!</definedName>
    <definedName name="_____EXP9" localSheetId="20">#REF!</definedName>
    <definedName name="_____EXP9" localSheetId="25">#REF!</definedName>
    <definedName name="_____EXP9" localSheetId="30">#REF!</definedName>
    <definedName name="_____EXP9" localSheetId="34">#REF!</definedName>
    <definedName name="_____EXP9" localSheetId="35">#REF!</definedName>
    <definedName name="_____EXP9" localSheetId="23">#REF!</definedName>
    <definedName name="_____EXP9" localSheetId="24">#REF!</definedName>
    <definedName name="_____EXP9" localSheetId="29">#REF!</definedName>
    <definedName name="_____EXP9" localSheetId="32">#REF!</definedName>
    <definedName name="_____EXP9" localSheetId="5">#REF!</definedName>
    <definedName name="_____EXP9" localSheetId="39">#REF!</definedName>
    <definedName name="_____EXP9">#REF!</definedName>
    <definedName name="_____IMP2" localSheetId="17">#REF!</definedName>
    <definedName name="_____IMP2" localSheetId="18">#REF!</definedName>
    <definedName name="_____IMP2" localSheetId="20">#REF!</definedName>
    <definedName name="_____IMP2" localSheetId="25">#REF!</definedName>
    <definedName name="_____IMP2" localSheetId="30">#REF!</definedName>
    <definedName name="_____IMP2" localSheetId="34">#REF!</definedName>
    <definedName name="_____IMP2" localSheetId="35">#REF!</definedName>
    <definedName name="_____IMP2" localSheetId="23">#REF!</definedName>
    <definedName name="_____IMP2" localSheetId="24">#REF!</definedName>
    <definedName name="_____IMP2" localSheetId="29">#REF!</definedName>
    <definedName name="_____IMP2" localSheetId="32">#REF!</definedName>
    <definedName name="_____IMP2" localSheetId="5">#REF!</definedName>
    <definedName name="_____IMP2" localSheetId="39">#REF!</definedName>
    <definedName name="_____IMP2">#REF!</definedName>
    <definedName name="_____IMP4" localSheetId="17">#REF!</definedName>
    <definedName name="_____IMP4" localSheetId="18">#REF!</definedName>
    <definedName name="_____IMP4" localSheetId="20">#REF!</definedName>
    <definedName name="_____IMP4" localSheetId="25">#REF!</definedName>
    <definedName name="_____IMP4" localSheetId="30">#REF!</definedName>
    <definedName name="_____IMP4" localSheetId="34">#REF!</definedName>
    <definedName name="_____IMP4" localSheetId="35">#REF!</definedName>
    <definedName name="_____IMP4" localSheetId="23">#REF!</definedName>
    <definedName name="_____IMP4" localSheetId="24">#REF!</definedName>
    <definedName name="_____IMP4" localSheetId="29">#REF!</definedName>
    <definedName name="_____IMP4" localSheetId="32">#REF!</definedName>
    <definedName name="_____IMP4" localSheetId="5">#REF!</definedName>
    <definedName name="_____IMP4" localSheetId="39">#REF!</definedName>
    <definedName name="_____IMP4">#REF!</definedName>
    <definedName name="_____IMP6" localSheetId="17">#REF!</definedName>
    <definedName name="_____IMP6" localSheetId="18">#REF!</definedName>
    <definedName name="_____IMP6" localSheetId="20">#REF!</definedName>
    <definedName name="_____IMP6" localSheetId="25">#REF!</definedName>
    <definedName name="_____IMP6" localSheetId="30">#REF!</definedName>
    <definedName name="_____IMP6" localSheetId="34">#REF!</definedName>
    <definedName name="_____IMP6" localSheetId="35">#REF!</definedName>
    <definedName name="_____IMP6" localSheetId="23">#REF!</definedName>
    <definedName name="_____IMP6" localSheetId="24">#REF!</definedName>
    <definedName name="_____IMP6" localSheetId="29">#REF!</definedName>
    <definedName name="_____IMP6" localSheetId="32">#REF!</definedName>
    <definedName name="_____IMP6" localSheetId="5">#REF!</definedName>
    <definedName name="_____IMP6" localSheetId="39">#REF!</definedName>
    <definedName name="_____IMP6">#REF!</definedName>
    <definedName name="_____IMP7" localSheetId="17">#REF!</definedName>
    <definedName name="_____IMP7" localSheetId="18">#REF!</definedName>
    <definedName name="_____IMP7" localSheetId="20">#REF!</definedName>
    <definedName name="_____IMP7" localSheetId="25">#REF!</definedName>
    <definedName name="_____IMP7" localSheetId="30">#REF!</definedName>
    <definedName name="_____IMP7" localSheetId="34">#REF!</definedName>
    <definedName name="_____IMP7" localSheetId="35">#REF!</definedName>
    <definedName name="_____IMP7" localSheetId="23">#REF!</definedName>
    <definedName name="_____IMP7" localSheetId="24">#REF!</definedName>
    <definedName name="_____IMP7" localSheetId="29">#REF!</definedName>
    <definedName name="_____IMP7" localSheetId="32">#REF!</definedName>
    <definedName name="_____IMP7" localSheetId="5">#REF!</definedName>
    <definedName name="_____IMP7" localSheetId="39">#REF!</definedName>
    <definedName name="_____IMP7">#REF!</definedName>
    <definedName name="_____MTS2" localSheetId="17">'[3]Annual Tables'!#REF!</definedName>
    <definedName name="_____MTS2" localSheetId="18">'[3]Annual Tables'!#REF!</definedName>
    <definedName name="_____MTS2" localSheetId="20">'[3]Annual Tables'!#REF!</definedName>
    <definedName name="_____MTS2" localSheetId="25">'[3]Annual Tables'!#REF!</definedName>
    <definedName name="_____MTS2" localSheetId="30">'[3]Annual Tables'!#REF!</definedName>
    <definedName name="_____MTS2" localSheetId="34">'[3]Annual Tables'!#REF!</definedName>
    <definedName name="_____MTS2" localSheetId="35">'[3]Annual Tables'!#REF!</definedName>
    <definedName name="_____MTS2" localSheetId="23">'[3]Annual Tables'!#REF!</definedName>
    <definedName name="_____MTS2" localSheetId="24">'[3]Annual Tables'!#REF!</definedName>
    <definedName name="_____MTS2" localSheetId="29">'[3]Annual Tables'!#REF!</definedName>
    <definedName name="_____MTS2" localSheetId="32">'[3]Annual Tables'!#REF!</definedName>
    <definedName name="_____MTS2" localSheetId="5">'[3]Annual Tables'!#REF!</definedName>
    <definedName name="_____MTS2" localSheetId="39">'[3]Annual Tables'!#REF!</definedName>
    <definedName name="_____MTS2">'[3]Annual Tables'!#REF!</definedName>
    <definedName name="_____PAG2" localSheetId="17">[3]Index!#REF!</definedName>
    <definedName name="_____PAG2" localSheetId="18">[3]Index!#REF!</definedName>
    <definedName name="_____PAG2" localSheetId="20">[3]Index!#REF!</definedName>
    <definedName name="_____PAG2" localSheetId="25">[3]Index!#REF!</definedName>
    <definedName name="_____PAG2" localSheetId="30">[3]Index!#REF!</definedName>
    <definedName name="_____PAG2" localSheetId="34">[3]Index!#REF!</definedName>
    <definedName name="_____PAG2" localSheetId="35">[3]Index!#REF!</definedName>
    <definedName name="_____PAG2" localSheetId="23">[3]Index!#REF!</definedName>
    <definedName name="_____PAG2" localSheetId="24">[3]Index!#REF!</definedName>
    <definedName name="_____PAG2" localSheetId="29">[3]Index!#REF!</definedName>
    <definedName name="_____PAG2" localSheetId="32">[3]Index!#REF!</definedName>
    <definedName name="_____PAG2" localSheetId="5">[3]Index!#REF!</definedName>
    <definedName name="_____PAG2" localSheetId="39">[3]Index!#REF!</definedName>
    <definedName name="_____PAG2">[3]Index!#REF!</definedName>
    <definedName name="_____PAG3" localSheetId="17">[3]Index!#REF!</definedName>
    <definedName name="_____PAG3" localSheetId="18">[3]Index!#REF!</definedName>
    <definedName name="_____PAG3" localSheetId="20">[3]Index!#REF!</definedName>
    <definedName name="_____PAG3" localSheetId="25">[3]Index!#REF!</definedName>
    <definedName name="_____PAG3" localSheetId="34">[3]Index!#REF!</definedName>
    <definedName name="_____PAG3" localSheetId="35">[3]Index!#REF!</definedName>
    <definedName name="_____PAG3" localSheetId="23">[3]Index!#REF!</definedName>
    <definedName name="_____PAG3" localSheetId="24">[3]Index!#REF!</definedName>
    <definedName name="_____PAG3" localSheetId="29">[3]Index!#REF!</definedName>
    <definedName name="_____PAG3" localSheetId="32">[3]Index!#REF!</definedName>
    <definedName name="_____PAG3" localSheetId="5">[3]Index!#REF!</definedName>
    <definedName name="_____PAG3" localSheetId="39">[3]Index!#REF!</definedName>
    <definedName name="_____PAG3">[3]Index!#REF!</definedName>
    <definedName name="_____PAG4" localSheetId="17">[3]Index!#REF!</definedName>
    <definedName name="_____PAG4" localSheetId="18">[3]Index!#REF!</definedName>
    <definedName name="_____PAG4" localSheetId="20">[3]Index!#REF!</definedName>
    <definedName name="_____PAG4" localSheetId="25">[3]Index!#REF!</definedName>
    <definedName name="_____PAG4" localSheetId="34">[3]Index!#REF!</definedName>
    <definedName name="_____PAG4" localSheetId="35">[3]Index!#REF!</definedName>
    <definedName name="_____PAG4" localSheetId="23">[3]Index!#REF!</definedName>
    <definedName name="_____PAG4" localSheetId="24">[3]Index!#REF!</definedName>
    <definedName name="_____PAG4" localSheetId="29">[3]Index!#REF!</definedName>
    <definedName name="_____PAG4" localSheetId="32">[3]Index!#REF!</definedName>
    <definedName name="_____PAG4" localSheetId="5">[3]Index!#REF!</definedName>
    <definedName name="_____PAG4" localSheetId="39">[3]Index!#REF!</definedName>
    <definedName name="_____PAG4">[3]Index!#REF!</definedName>
    <definedName name="_____PAG5" localSheetId="17">[3]Index!#REF!</definedName>
    <definedName name="_____PAG5" localSheetId="18">[3]Index!#REF!</definedName>
    <definedName name="_____PAG5" localSheetId="20">[3]Index!#REF!</definedName>
    <definedName name="_____PAG5" localSheetId="25">[3]Index!#REF!</definedName>
    <definedName name="_____PAG5" localSheetId="34">[3]Index!#REF!</definedName>
    <definedName name="_____PAG5" localSheetId="35">[3]Index!#REF!</definedName>
    <definedName name="_____PAG5" localSheetId="23">[3]Index!#REF!</definedName>
    <definedName name="_____PAG5" localSheetId="24">[3]Index!#REF!</definedName>
    <definedName name="_____PAG5" localSheetId="29">[3]Index!#REF!</definedName>
    <definedName name="_____PAG5" localSheetId="32">[3]Index!#REF!</definedName>
    <definedName name="_____PAG5" localSheetId="5">[3]Index!#REF!</definedName>
    <definedName name="_____PAG5" localSheetId="39">[3]Index!#REF!</definedName>
    <definedName name="_____PAG5">[3]Index!#REF!</definedName>
    <definedName name="_____PAG6" localSheetId="17">[3]Index!#REF!</definedName>
    <definedName name="_____PAG6" localSheetId="18">[3]Index!#REF!</definedName>
    <definedName name="_____PAG6" localSheetId="20">[3]Index!#REF!</definedName>
    <definedName name="_____PAG6" localSheetId="25">[3]Index!#REF!</definedName>
    <definedName name="_____PAG6" localSheetId="34">[3]Index!#REF!</definedName>
    <definedName name="_____PAG6" localSheetId="35">[3]Index!#REF!</definedName>
    <definedName name="_____PAG6" localSheetId="23">[3]Index!#REF!</definedName>
    <definedName name="_____PAG6" localSheetId="24">[3]Index!#REF!</definedName>
    <definedName name="_____PAG6" localSheetId="29">[3]Index!#REF!</definedName>
    <definedName name="_____PAG6" localSheetId="32">[3]Index!#REF!</definedName>
    <definedName name="_____PAG6" localSheetId="5">[3]Index!#REF!</definedName>
    <definedName name="_____PAG6" localSheetId="39">[3]Index!#REF!</definedName>
    <definedName name="_____PAG6">[3]Index!#REF!</definedName>
    <definedName name="_____RES2" localSheetId="17">[1]RES!#REF!</definedName>
    <definedName name="_____RES2" localSheetId="18">[1]RES!#REF!</definedName>
    <definedName name="_____RES2" localSheetId="20">[1]RES!#REF!</definedName>
    <definedName name="_____RES2" localSheetId="25">[1]RES!#REF!</definedName>
    <definedName name="_____RES2" localSheetId="34">[1]RES!#REF!</definedName>
    <definedName name="_____RES2" localSheetId="35">[1]RES!#REF!</definedName>
    <definedName name="_____RES2" localSheetId="23">[1]RES!#REF!</definedName>
    <definedName name="_____RES2" localSheetId="24">[1]RES!#REF!</definedName>
    <definedName name="_____RES2" localSheetId="29">[1]RES!#REF!</definedName>
    <definedName name="_____RES2" localSheetId="32">[1]RES!#REF!</definedName>
    <definedName name="_____RES2" localSheetId="5">[1]RES!#REF!</definedName>
    <definedName name="_____RES2" localSheetId="39">[1]RES!#REF!</definedName>
    <definedName name="_____RES2">[1]RES!#REF!</definedName>
    <definedName name="_____TAB7" localSheetId="15">#REF!</definedName>
    <definedName name="_____TAB7" localSheetId="17">#REF!</definedName>
    <definedName name="_____TAB7" localSheetId="18">#REF!</definedName>
    <definedName name="_____TAB7" localSheetId="20">#REF!</definedName>
    <definedName name="_____TAB7" localSheetId="25">#REF!</definedName>
    <definedName name="_____TAB7" localSheetId="30">#REF!</definedName>
    <definedName name="_____TAB7" localSheetId="34">#REF!</definedName>
    <definedName name="_____TAB7" localSheetId="35">#REF!</definedName>
    <definedName name="_____TAB7" localSheetId="23">#REF!</definedName>
    <definedName name="_____TAB7" localSheetId="24">#REF!</definedName>
    <definedName name="_____TAB7" localSheetId="29">#REF!</definedName>
    <definedName name="_____TAB7" localSheetId="32">#REF!</definedName>
    <definedName name="_____TAB7" localSheetId="5">#REF!</definedName>
    <definedName name="_____TAB7" localSheetId="37">#REF!</definedName>
    <definedName name="_____TAB7" localSheetId="39">#REF!</definedName>
    <definedName name="_____TAB7">#REF!</definedName>
    <definedName name="____BOP1" localSheetId="15">#REF!</definedName>
    <definedName name="____BOP1" localSheetId="17">#REF!</definedName>
    <definedName name="____BOP1" localSheetId="18">#REF!</definedName>
    <definedName name="____BOP1" localSheetId="20">#REF!</definedName>
    <definedName name="____BOP1" localSheetId="25">#REF!</definedName>
    <definedName name="____BOP1" localSheetId="30">#REF!</definedName>
    <definedName name="____BOP1" localSheetId="34">#REF!</definedName>
    <definedName name="____BOP1" localSheetId="35">#REF!</definedName>
    <definedName name="____BOP1" localSheetId="23">#REF!</definedName>
    <definedName name="____BOP1" localSheetId="24">#REF!</definedName>
    <definedName name="____BOP1" localSheetId="29">#REF!</definedName>
    <definedName name="____BOP1" localSheetId="32">#REF!</definedName>
    <definedName name="____BOP1" localSheetId="5">#REF!</definedName>
    <definedName name="____BOP1" localSheetId="39">#REF!</definedName>
    <definedName name="____BOP1">#REF!</definedName>
    <definedName name="____BOP2" localSheetId="15">[1]BoP!#REF!</definedName>
    <definedName name="____BOP2" localSheetId="17">[1]BoP!#REF!</definedName>
    <definedName name="____BOP2" localSheetId="18">[1]BoP!#REF!</definedName>
    <definedName name="____BOP2" localSheetId="20">[1]BoP!#REF!</definedName>
    <definedName name="____BOP2" localSheetId="25">[1]BoP!#REF!</definedName>
    <definedName name="____BOP2" localSheetId="30">[1]BoP!#REF!</definedName>
    <definedName name="____BOP2" localSheetId="34">[1]BoP!#REF!</definedName>
    <definedName name="____BOP2" localSheetId="35">[1]BoP!#REF!</definedName>
    <definedName name="____BOP2" localSheetId="23">[1]BoP!#REF!</definedName>
    <definedName name="____BOP2" localSheetId="24">[1]BoP!#REF!</definedName>
    <definedName name="____BOP2" localSheetId="29">[1]BoP!#REF!</definedName>
    <definedName name="____BOP2" localSheetId="32">[1]BoP!#REF!</definedName>
    <definedName name="____BOP2" localSheetId="5">[1]BoP!#REF!</definedName>
    <definedName name="____BOP2" localSheetId="39">[1]BoP!#REF!</definedName>
    <definedName name="____BOP2">[1]BoP!#REF!</definedName>
    <definedName name="____dat1" localSheetId="15">'[2]work Q real'!#REF!</definedName>
    <definedName name="____dat1" localSheetId="17">'[2]work Q real'!#REF!</definedName>
    <definedName name="____dat1" localSheetId="18">'[2]work Q real'!#REF!</definedName>
    <definedName name="____dat1" localSheetId="20">'[2]work Q real'!#REF!</definedName>
    <definedName name="____dat1" localSheetId="25">'[2]work Q real'!#REF!</definedName>
    <definedName name="____dat1" localSheetId="34">'[2]work Q real'!#REF!</definedName>
    <definedName name="____dat1" localSheetId="35">'[2]work Q real'!#REF!</definedName>
    <definedName name="____dat1" localSheetId="23">'[2]work Q real'!#REF!</definedName>
    <definedName name="____dat1" localSheetId="24">'[2]work Q real'!#REF!</definedName>
    <definedName name="____dat1" localSheetId="29">'[2]work Q real'!#REF!</definedName>
    <definedName name="____dat1" localSheetId="32">'[2]work Q real'!#REF!</definedName>
    <definedName name="____dat1" localSheetId="5">'[2]work Q real'!#REF!</definedName>
    <definedName name="____dat1" localSheetId="39">'[2]work Q real'!#REF!</definedName>
    <definedName name="____dat1">'[2]work Q real'!#REF!</definedName>
    <definedName name="____dat2" localSheetId="15">#REF!</definedName>
    <definedName name="____dat2" localSheetId="17">#REF!</definedName>
    <definedName name="____dat2" localSheetId="18">#REF!</definedName>
    <definedName name="____dat2" localSheetId="20">#REF!</definedName>
    <definedName name="____dat2" localSheetId="25">#REF!</definedName>
    <definedName name="____dat2" localSheetId="30">#REF!</definedName>
    <definedName name="____dat2" localSheetId="34">#REF!</definedName>
    <definedName name="____dat2" localSheetId="35">#REF!</definedName>
    <definedName name="____dat2" localSheetId="23">#REF!</definedName>
    <definedName name="____dat2" localSheetId="24">#REF!</definedName>
    <definedName name="____dat2" localSheetId="29">#REF!</definedName>
    <definedName name="____dat2" localSheetId="32">#REF!</definedName>
    <definedName name="____dat2" localSheetId="5">#REF!</definedName>
    <definedName name="____dat2" localSheetId="37">#REF!</definedName>
    <definedName name="____dat2" localSheetId="39">#REF!</definedName>
    <definedName name="____dat2">#REF!</definedName>
    <definedName name="____EXP5" localSheetId="15">#REF!</definedName>
    <definedName name="____EXP5" localSheetId="17">#REF!</definedName>
    <definedName name="____EXP5" localSheetId="18">#REF!</definedName>
    <definedName name="____EXP5" localSheetId="20">#REF!</definedName>
    <definedName name="____EXP5" localSheetId="25">#REF!</definedName>
    <definedName name="____EXP5" localSheetId="30">#REF!</definedName>
    <definedName name="____EXP5" localSheetId="34">#REF!</definedName>
    <definedName name="____EXP5" localSheetId="35">#REF!</definedName>
    <definedName name="____EXP5" localSheetId="23">#REF!</definedName>
    <definedName name="____EXP5" localSheetId="24">#REF!</definedName>
    <definedName name="____EXP5" localSheetId="29">#REF!</definedName>
    <definedName name="____EXP5" localSheetId="32">#REF!</definedName>
    <definedName name="____EXP5" localSheetId="5">#REF!</definedName>
    <definedName name="____EXP5" localSheetId="39">#REF!</definedName>
    <definedName name="____EXP5">#REF!</definedName>
    <definedName name="____EXP6" localSheetId="15">#REF!</definedName>
    <definedName name="____EXP6" localSheetId="17">#REF!</definedName>
    <definedName name="____EXP6" localSheetId="18">#REF!</definedName>
    <definedName name="____EXP6" localSheetId="20">#REF!</definedName>
    <definedName name="____EXP6" localSheetId="25">#REF!</definedName>
    <definedName name="____EXP6" localSheetId="30">#REF!</definedName>
    <definedName name="____EXP6" localSheetId="34">#REF!</definedName>
    <definedName name="____EXP6" localSheetId="35">#REF!</definedName>
    <definedName name="____EXP6" localSheetId="23">#REF!</definedName>
    <definedName name="____EXP6" localSheetId="24">#REF!</definedName>
    <definedName name="____EXP6" localSheetId="29">#REF!</definedName>
    <definedName name="____EXP6" localSheetId="32">#REF!</definedName>
    <definedName name="____EXP6" localSheetId="5">#REF!</definedName>
    <definedName name="____EXP6" localSheetId="39">#REF!</definedName>
    <definedName name="____EXP6">#REF!</definedName>
    <definedName name="____EXP7" localSheetId="17">#REF!</definedName>
    <definedName name="____EXP7" localSheetId="18">#REF!</definedName>
    <definedName name="____EXP7" localSheetId="20">#REF!</definedName>
    <definedName name="____EXP7" localSheetId="25">#REF!</definedName>
    <definedName name="____EXP7" localSheetId="30">#REF!</definedName>
    <definedName name="____EXP7" localSheetId="34">#REF!</definedName>
    <definedName name="____EXP7" localSheetId="35">#REF!</definedName>
    <definedName name="____EXP7" localSheetId="23">#REF!</definedName>
    <definedName name="____EXP7" localSheetId="24">#REF!</definedName>
    <definedName name="____EXP7" localSheetId="29">#REF!</definedName>
    <definedName name="____EXP7" localSheetId="32">#REF!</definedName>
    <definedName name="____EXP7" localSheetId="5">#REF!</definedName>
    <definedName name="____EXP7" localSheetId="39">#REF!</definedName>
    <definedName name="____EXP7">#REF!</definedName>
    <definedName name="____EXP9" localSheetId="17">#REF!</definedName>
    <definedName name="____EXP9" localSheetId="18">#REF!</definedName>
    <definedName name="____EXP9" localSheetId="20">#REF!</definedName>
    <definedName name="____EXP9" localSheetId="25">#REF!</definedName>
    <definedName name="____EXP9" localSheetId="30">#REF!</definedName>
    <definedName name="____EXP9" localSheetId="34">#REF!</definedName>
    <definedName name="____EXP9" localSheetId="35">#REF!</definedName>
    <definedName name="____EXP9" localSheetId="23">#REF!</definedName>
    <definedName name="____EXP9" localSheetId="24">#REF!</definedName>
    <definedName name="____EXP9" localSheetId="29">#REF!</definedName>
    <definedName name="____EXP9" localSheetId="32">#REF!</definedName>
    <definedName name="____EXP9" localSheetId="5">#REF!</definedName>
    <definedName name="____EXP9" localSheetId="39">#REF!</definedName>
    <definedName name="____EXP9">#REF!</definedName>
    <definedName name="____IMP10" localSheetId="17">#REF!</definedName>
    <definedName name="____IMP10" localSheetId="18">#REF!</definedName>
    <definedName name="____IMP10" localSheetId="20">#REF!</definedName>
    <definedName name="____IMP10" localSheetId="25">#REF!</definedName>
    <definedName name="____IMP10" localSheetId="30">#REF!</definedName>
    <definedName name="____IMP10" localSheetId="34">#REF!</definedName>
    <definedName name="____IMP10" localSheetId="35">#REF!</definedName>
    <definedName name="____IMP10" localSheetId="23">#REF!</definedName>
    <definedName name="____IMP10" localSheetId="24">#REF!</definedName>
    <definedName name="____IMP10" localSheetId="29">#REF!</definedName>
    <definedName name="____IMP10" localSheetId="32">#REF!</definedName>
    <definedName name="____IMP10" localSheetId="5">#REF!</definedName>
    <definedName name="____IMP10" localSheetId="39">#REF!</definedName>
    <definedName name="____IMP10">#REF!</definedName>
    <definedName name="____IMP2" localSheetId="17">#REF!</definedName>
    <definedName name="____IMP2" localSheetId="18">#REF!</definedName>
    <definedName name="____IMP2" localSheetId="20">#REF!</definedName>
    <definedName name="____IMP2" localSheetId="25">#REF!</definedName>
    <definedName name="____IMP2" localSheetId="30">#REF!</definedName>
    <definedName name="____IMP2" localSheetId="34">#REF!</definedName>
    <definedName name="____IMP2" localSheetId="35">#REF!</definedName>
    <definedName name="____IMP2" localSheetId="23">#REF!</definedName>
    <definedName name="____IMP2" localSheetId="24">#REF!</definedName>
    <definedName name="____IMP2" localSheetId="29">#REF!</definedName>
    <definedName name="____IMP2" localSheetId="32">#REF!</definedName>
    <definedName name="____IMP2" localSheetId="5">#REF!</definedName>
    <definedName name="____IMP2" localSheetId="39">#REF!</definedName>
    <definedName name="____IMP2">#REF!</definedName>
    <definedName name="____IMP4" localSheetId="17">#REF!</definedName>
    <definedName name="____IMP4" localSheetId="18">#REF!</definedName>
    <definedName name="____IMP4" localSheetId="20">#REF!</definedName>
    <definedName name="____IMP4" localSheetId="25">#REF!</definedName>
    <definedName name="____IMP4" localSheetId="30">#REF!</definedName>
    <definedName name="____IMP4" localSheetId="34">#REF!</definedName>
    <definedName name="____IMP4" localSheetId="35">#REF!</definedName>
    <definedName name="____IMP4" localSheetId="23">#REF!</definedName>
    <definedName name="____IMP4" localSheetId="24">#REF!</definedName>
    <definedName name="____IMP4" localSheetId="29">#REF!</definedName>
    <definedName name="____IMP4" localSheetId="32">#REF!</definedName>
    <definedName name="____IMP4" localSheetId="5">#REF!</definedName>
    <definedName name="____IMP4" localSheetId="39">#REF!</definedName>
    <definedName name="____IMP4">#REF!</definedName>
    <definedName name="____IMP6" localSheetId="17">#REF!</definedName>
    <definedName name="____IMP6" localSheetId="18">#REF!</definedName>
    <definedName name="____IMP6" localSheetId="20">#REF!</definedName>
    <definedName name="____IMP6" localSheetId="25">#REF!</definedName>
    <definedName name="____IMP6" localSheetId="30">#REF!</definedName>
    <definedName name="____IMP6" localSheetId="34">#REF!</definedName>
    <definedName name="____IMP6" localSheetId="35">#REF!</definedName>
    <definedName name="____IMP6" localSheetId="23">#REF!</definedName>
    <definedName name="____IMP6" localSheetId="24">#REF!</definedName>
    <definedName name="____IMP6" localSheetId="29">#REF!</definedName>
    <definedName name="____IMP6" localSheetId="32">#REF!</definedName>
    <definedName name="____IMP6" localSheetId="5">#REF!</definedName>
    <definedName name="____IMP6" localSheetId="39">#REF!</definedName>
    <definedName name="____IMP6">#REF!</definedName>
    <definedName name="____IMP7" localSheetId="17">#REF!</definedName>
    <definedName name="____IMP7" localSheetId="18">#REF!</definedName>
    <definedName name="____IMP7" localSheetId="20">#REF!</definedName>
    <definedName name="____IMP7" localSheetId="25">#REF!</definedName>
    <definedName name="____IMP7" localSheetId="30">#REF!</definedName>
    <definedName name="____IMP7" localSheetId="34">#REF!</definedName>
    <definedName name="____IMP7" localSheetId="35">#REF!</definedName>
    <definedName name="____IMP7" localSheetId="23">#REF!</definedName>
    <definedName name="____IMP7" localSheetId="24">#REF!</definedName>
    <definedName name="____IMP7" localSheetId="29">#REF!</definedName>
    <definedName name="____IMP7" localSheetId="32">#REF!</definedName>
    <definedName name="____IMP7" localSheetId="5">#REF!</definedName>
    <definedName name="____IMP7" localSheetId="39">#REF!</definedName>
    <definedName name="____IMP7">#REF!</definedName>
    <definedName name="____IMP8" localSheetId="17">#REF!</definedName>
    <definedName name="____IMP8" localSheetId="18">#REF!</definedName>
    <definedName name="____IMP8" localSheetId="20">#REF!</definedName>
    <definedName name="____IMP8" localSheetId="25">#REF!</definedName>
    <definedName name="____IMP8" localSheetId="30">#REF!</definedName>
    <definedName name="____IMP8" localSheetId="34">#REF!</definedName>
    <definedName name="____IMP8" localSheetId="35">#REF!</definedName>
    <definedName name="____IMP8" localSheetId="23">#REF!</definedName>
    <definedName name="____IMP8" localSheetId="24">#REF!</definedName>
    <definedName name="____IMP8" localSheetId="29">#REF!</definedName>
    <definedName name="____IMP8" localSheetId="32">#REF!</definedName>
    <definedName name="____IMP8" localSheetId="5">#REF!</definedName>
    <definedName name="____IMP8" localSheetId="39">#REF!</definedName>
    <definedName name="____IMP8">#REF!</definedName>
    <definedName name="____MTS2" localSheetId="17">'[3]Annual Tables'!#REF!</definedName>
    <definedName name="____MTS2" localSheetId="18">'[3]Annual Tables'!#REF!</definedName>
    <definedName name="____MTS2" localSheetId="20">'[3]Annual Tables'!#REF!</definedName>
    <definedName name="____MTS2" localSheetId="25">'[3]Annual Tables'!#REF!</definedName>
    <definedName name="____MTS2" localSheetId="30">'[3]Annual Tables'!#REF!</definedName>
    <definedName name="____MTS2" localSheetId="34">'[3]Annual Tables'!#REF!</definedName>
    <definedName name="____MTS2" localSheetId="35">'[3]Annual Tables'!#REF!</definedName>
    <definedName name="____MTS2" localSheetId="23">'[3]Annual Tables'!#REF!</definedName>
    <definedName name="____MTS2" localSheetId="24">'[3]Annual Tables'!#REF!</definedName>
    <definedName name="____MTS2" localSheetId="29">'[3]Annual Tables'!#REF!</definedName>
    <definedName name="____MTS2" localSheetId="32">'[3]Annual Tables'!#REF!</definedName>
    <definedName name="____MTS2" localSheetId="5">'[3]Annual Tables'!#REF!</definedName>
    <definedName name="____MTS2" localSheetId="39">'[3]Annual Tables'!#REF!</definedName>
    <definedName name="____MTS2">'[3]Annual Tables'!#REF!</definedName>
    <definedName name="____OUT1" localSheetId="15">#REF!</definedName>
    <definedName name="____OUT1" localSheetId="17">#REF!</definedName>
    <definedName name="____OUT1" localSheetId="18">#REF!</definedName>
    <definedName name="____OUT1" localSheetId="20">#REF!</definedName>
    <definedName name="____OUT1" localSheetId="25">#REF!</definedName>
    <definedName name="____OUT1" localSheetId="30">#REF!</definedName>
    <definedName name="____OUT1" localSheetId="34">#REF!</definedName>
    <definedName name="____OUT1" localSheetId="35">#REF!</definedName>
    <definedName name="____OUT1" localSheetId="23">#REF!</definedName>
    <definedName name="____OUT1" localSheetId="24">#REF!</definedName>
    <definedName name="____OUT1" localSheetId="29">#REF!</definedName>
    <definedName name="____OUT1" localSheetId="32">#REF!</definedName>
    <definedName name="____OUT1" localSheetId="5">#REF!</definedName>
    <definedName name="____OUT1" localSheetId="37">#REF!</definedName>
    <definedName name="____OUT1" localSheetId="39">#REF!</definedName>
    <definedName name="____OUT1">#REF!</definedName>
    <definedName name="____OUT2" localSheetId="15">#REF!</definedName>
    <definedName name="____OUT2" localSheetId="17">#REF!</definedName>
    <definedName name="____OUT2" localSheetId="18">#REF!</definedName>
    <definedName name="____OUT2" localSheetId="20">#REF!</definedName>
    <definedName name="____OUT2" localSheetId="25">#REF!</definedName>
    <definedName name="____OUT2" localSheetId="30">#REF!</definedName>
    <definedName name="____OUT2" localSheetId="34">#REF!</definedName>
    <definedName name="____OUT2" localSheetId="35">#REF!</definedName>
    <definedName name="____OUT2" localSheetId="23">#REF!</definedName>
    <definedName name="____OUT2" localSheetId="24">#REF!</definedName>
    <definedName name="____OUT2" localSheetId="29">#REF!</definedName>
    <definedName name="____OUT2" localSheetId="32">#REF!</definedName>
    <definedName name="____OUT2" localSheetId="5">#REF!</definedName>
    <definedName name="____OUT2" localSheetId="39">#REF!</definedName>
    <definedName name="____OUT2">#REF!</definedName>
    <definedName name="____PAG2" localSheetId="15">[3]Index!#REF!</definedName>
    <definedName name="____PAG2" localSheetId="17">[3]Index!#REF!</definedName>
    <definedName name="____PAG2" localSheetId="18">[3]Index!#REF!</definedName>
    <definedName name="____PAG2" localSheetId="20">[3]Index!#REF!</definedName>
    <definedName name="____PAG2" localSheetId="25">[3]Index!#REF!</definedName>
    <definedName name="____PAG2" localSheetId="30">[3]Index!#REF!</definedName>
    <definedName name="____PAG2" localSheetId="34">[3]Index!#REF!</definedName>
    <definedName name="____PAG2" localSheetId="35">[3]Index!#REF!</definedName>
    <definedName name="____PAG2" localSheetId="23">[3]Index!#REF!</definedName>
    <definedName name="____PAG2" localSheetId="24">[3]Index!#REF!</definedName>
    <definedName name="____PAG2" localSheetId="29">[3]Index!#REF!</definedName>
    <definedName name="____PAG2" localSheetId="32">[3]Index!#REF!</definedName>
    <definedName name="____PAG2" localSheetId="5">[3]Index!#REF!</definedName>
    <definedName name="____PAG2" localSheetId="39">[3]Index!#REF!</definedName>
    <definedName name="____PAG2">[3]Index!#REF!</definedName>
    <definedName name="____PAG3" localSheetId="15">[3]Index!#REF!</definedName>
    <definedName name="____PAG3" localSheetId="17">[3]Index!#REF!</definedName>
    <definedName name="____PAG3" localSheetId="18">[3]Index!#REF!</definedName>
    <definedName name="____PAG3" localSheetId="20">[3]Index!#REF!</definedName>
    <definedName name="____PAG3" localSheetId="25">[3]Index!#REF!</definedName>
    <definedName name="____PAG3" localSheetId="34">[3]Index!#REF!</definedName>
    <definedName name="____PAG3" localSheetId="35">[3]Index!#REF!</definedName>
    <definedName name="____PAG3" localSheetId="23">[3]Index!#REF!</definedName>
    <definedName name="____PAG3" localSheetId="24">[3]Index!#REF!</definedName>
    <definedName name="____PAG3" localSheetId="29">[3]Index!#REF!</definedName>
    <definedName name="____PAG3" localSheetId="32">[3]Index!#REF!</definedName>
    <definedName name="____PAG3" localSheetId="5">[3]Index!#REF!</definedName>
    <definedName name="____PAG3" localSheetId="39">[3]Index!#REF!</definedName>
    <definedName name="____PAG3">[3]Index!#REF!</definedName>
    <definedName name="____PAG4" localSheetId="17">[3]Index!#REF!</definedName>
    <definedName name="____PAG4" localSheetId="18">[3]Index!#REF!</definedName>
    <definedName name="____PAG4" localSheetId="20">[3]Index!#REF!</definedName>
    <definedName name="____PAG4" localSheetId="25">[3]Index!#REF!</definedName>
    <definedName name="____PAG4" localSheetId="34">[3]Index!#REF!</definedName>
    <definedName name="____PAG4" localSheetId="35">[3]Index!#REF!</definedName>
    <definedName name="____PAG4" localSheetId="23">[3]Index!#REF!</definedName>
    <definedName name="____PAG4" localSheetId="24">[3]Index!#REF!</definedName>
    <definedName name="____PAG4" localSheetId="29">[3]Index!#REF!</definedName>
    <definedName name="____PAG4" localSheetId="32">[3]Index!#REF!</definedName>
    <definedName name="____PAG4" localSheetId="5">[3]Index!#REF!</definedName>
    <definedName name="____PAG4" localSheetId="39">[3]Index!#REF!</definedName>
    <definedName name="____PAG4">[3]Index!#REF!</definedName>
    <definedName name="____PAG5" localSheetId="17">[3]Index!#REF!</definedName>
    <definedName name="____PAG5" localSheetId="18">[3]Index!#REF!</definedName>
    <definedName name="____PAG5" localSheetId="20">[3]Index!#REF!</definedName>
    <definedName name="____PAG5" localSheetId="25">[3]Index!#REF!</definedName>
    <definedName name="____PAG5" localSheetId="34">[3]Index!#REF!</definedName>
    <definedName name="____PAG5" localSheetId="35">[3]Index!#REF!</definedName>
    <definedName name="____PAG5" localSheetId="23">[3]Index!#REF!</definedName>
    <definedName name="____PAG5" localSheetId="24">[3]Index!#REF!</definedName>
    <definedName name="____PAG5" localSheetId="29">[3]Index!#REF!</definedName>
    <definedName name="____PAG5" localSheetId="32">[3]Index!#REF!</definedName>
    <definedName name="____PAG5" localSheetId="5">[3]Index!#REF!</definedName>
    <definedName name="____PAG5" localSheetId="39">[3]Index!#REF!</definedName>
    <definedName name="____PAG5">[3]Index!#REF!</definedName>
    <definedName name="____PAG6" localSheetId="17">[3]Index!#REF!</definedName>
    <definedName name="____PAG6" localSheetId="18">[3]Index!#REF!</definedName>
    <definedName name="____PAG6" localSheetId="20">[3]Index!#REF!</definedName>
    <definedName name="____PAG6" localSheetId="25">[3]Index!#REF!</definedName>
    <definedName name="____PAG6" localSheetId="34">[3]Index!#REF!</definedName>
    <definedName name="____PAG6" localSheetId="35">[3]Index!#REF!</definedName>
    <definedName name="____PAG6" localSheetId="23">[3]Index!#REF!</definedName>
    <definedName name="____PAG6" localSheetId="24">[3]Index!#REF!</definedName>
    <definedName name="____PAG6" localSheetId="29">[3]Index!#REF!</definedName>
    <definedName name="____PAG6" localSheetId="32">[3]Index!#REF!</definedName>
    <definedName name="____PAG6" localSheetId="5">[3]Index!#REF!</definedName>
    <definedName name="____PAG6" localSheetId="39">[3]Index!#REF!</definedName>
    <definedName name="____PAG6">[3]Index!#REF!</definedName>
    <definedName name="____PAG7" localSheetId="15">#REF!</definedName>
    <definedName name="____PAG7" localSheetId="17">#REF!</definedName>
    <definedName name="____PAG7" localSheetId="18">#REF!</definedName>
    <definedName name="____PAG7" localSheetId="20">#REF!</definedName>
    <definedName name="____PAG7" localSheetId="25">#REF!</definedName>
    <definedName name="____PAG7" localSheetId="30">#REF!</definedName>
    <definedName name="____PAG7" localSheetId="34">#REF!</definedName>
    <definedName name="____PAG7" localSheetId="35">#REF!</definedName>
    <definedName name="____PAG7" localSheetId="23">#REF!</definedName>
    <definedName name="____PAG7" localSheetId="24">#REF!</definedName>
    <definedName name="____PAG7" localSheetId="29">#REF!</definedName>
    <definedName name="____PAG7" localSheetId="32">#REF!</definedName>
    <definedName name="____PAG7" localSheetId="5">#REF!</definedName>
    <definedName name="____PAG7" localSheetId="37">#REF!</definedName>
    <definedName name="____PAG7" localSheetId="39">#REF!</definedName>
    <definedName name="____PAG7">#REF!</definedName>
    <definedName name="____pro2001">[4]pro2001!$A$1:$B$72</definedName>
    <definedName name="____RES2" localSheetId="15">[1]RES!#REF!</definedName>
    <definedName name="____RES2" localSheetId="17">[1]RES!#REF!</definedName>
    <definedName name="____RES2" localSheetId="18">[1]RES!#REF!</definedName>
    <definedName name="____RES2" localSheetId="20">[1]RES!#REF!</definedName>
    <definedName name="____RES2" localSheetId="25">[1]RES!#REF!</definedName>
    <definedName name="____RES2" localSheetId="34">[1]RES!#REF!</definedName>
    <definedName name="____RES2" localSheetId="35">[1]RES!#REF!</definedName>
    <definedName name="____RES2" localSheetId="23">[1]RES!#REF!</definedName>
    <definedName name="____RES2" localSheetId="24">[1]RES!#REF!</definedName>
    <definedName name="____RES2" localSheetId="29">[1]RES!#REF!</definedName>
    <definedName name="____RES2" localSheetId="32">[1]RES!#REF!</definedName>
    <definedName name="____RES2" localSheetId="5">[1]RES!#REF!</definedName>
    <definedName name="____RES2" localSheetId="37">[1]RES!#REF!</definedName>
    <definedName name="____RES2" localSheetId="39">[1]RES!#REF!</definedName>
    <definedName name="____RES2">[1]RES!#REF!</definedName>
    <definedName name="____TAB1" localSheetId="15">#REF!</definedName>
    <definedName name="____TAB1" localSheetId="17">#REF!</definedName>
    <definedName name="____TAB1" localSheetId="18">#REF!</definedName>
    <definedName name="____TAB1" localSheetId="20">#REF!</definedName>
    <definedName name="____TAB1" localSheetId="25">#REF!</definedName>
    <definedName name="____TAB1" localSheetId="30">#REF!</definedName>
    <definedName name="____TAB1" localSheetId="34">#REF!</definedName>
    <definedName name="____TAB1" localSheetId="35">#REF!</definedName>
    <definedName name="____TAB1" localSheetId="23">#REF!</definedName>
    <definedName name="____TAB1" localSheetId="24">#REF!</definedName>
    <definedName name="____TAB1" localSheetId="29">#REF!</definedName>
    <definedName name="____TAB1" localSheetId="32">#REF!</definedName>
    <definedName name="____TAB1" localSheetId="5">#REF!</definedName>
    <definedName name="____TAB1" localSheetId="37">#REF!</definedName>
    <definedName name="____TAB1" localSheetId="39">#REF!</definedName>
    <definedName name="____TAB1">#REF!</definedName>
    <definedName name="____TAB10" localSheetId="15">#REF!</definedName>
    <definedName name="____TAB10" localSheetId="17">#REF!</definedName>
    <definedName name="____TAB10" localSheetId="18">#REF!</definedName>
    <definedName name="____TAB10" localSheetId="20">#REF!</definedName>
    <definedName name="____TAB10" localSheetId="25">#REF!</definedName>
    <definedName name="____TAB10" localSheetId="30">#REF!</definedName>
    <definedName name="____TAB10" localSheetId="34">#REF!</definedName>
    <definedName name="____TAB10" localSheetId="35">#REF!</definedName>
    <definedName name="____TAB10" localSheetId="23">#REF!</definedName>
    <definedName name="____TAB10" localSheetId="24">#REF!</definedName>
    <definedName name="____TAB10" localSheetId="29">#REF!</definedName>
    <definedName name="____TAB10" localSheetId="32">#REF!</definedName>
    <definedName name="____TAB10" localSheetId="5">#REF!</definedName>
    <definedName name="____TAB10" localSheetId="39">#REF!</definedName>
    <definedName name="____TAB10">#REF!</definedName>
    <definedName name="____TAB12" localSheetId="15">#REF!</definedName>
    <definedName name="____TAB12" localSheetId="17">#REF!</definedName>
    <definedName name="____TAB12" localSheetId="18">#REF!</definedName>
    <definedName name="____TAB12" localSheetId="20">#REF!</definedName>
    <definedName name="____TAB12" localSheetId="25">#REF!</definedName>
    <definedName name="____TAB12" localSheetId="30">#REF!</definedName>
    <definedName name="____TAB12" localSheetId="34">#REF!</definedName>
    <definedName name="____TAB12" localSheetId="35">#REF!</definedName>
    <definedName name="____TAB12" localSheetId="23">#REF!</definedName>
    <definedName name="____TAB12" localSheetId="24">#REF!</definedName>
    <definedName name="____TAB12" localSheetId="29">#REF!</definedName>
    <definedName name="____TAB12" localSheetId="32">#REF!</definedName>
    <definedName name="____TAB12" localSheetId="5">#REF!</definedName>
    <definedName name="____TAB12" localSheetId="39">#REF!</definedName>
    <definedName name="____TAB12">#REF!</definedName>
    <definedName name="____Tab19" localSheetId="17">#REF!</definedName>
    <definedName name="____Tab19" localSheetId="18">#REF!</definedName>
    <definedName name="____Tab19" localSheetId="20">#REF!</definedName>
    <definedName name="____Tab19" localSheetId="25">#REF!</definedName>
    <definedName name="____Tab19" localSheetId="30">#REF!</definedName>
    <definedName name="____Tab19" localSheetId="34">#REF!</definedName>
    <definedName name="____Tab19" localSheetId="35">#REF!</definedName>
    <definedName name="____Tab19" localSheetId="23">#REF!</definedName>
    <definedName name="____Tab19" localSheetId="24">#REF!</definedName>
    <definedName name="____Tab19" localSheetId="29">#REF!</definedName>
    <definedName name="____Tab19" localSheetId="32">#REF!</definedName>
    <definedName name="____Tab19" localSheetId="5">#REF!</definedName>
    <definedName name="____Tab19" localSheetId="39">#REF!</definedName>
    <definedName name="____Tab19">#REF!</definedName>
    <definedName name="____TAB2" localSheetId="17">#REF!</definedName>
    <definedName name="____TAB2" localSheetId="18">#REF!</definedName>
    <definedName name="____TAB2" localSheetId="20">#REF!</definedName>
    <definedName name="____TAB2" localSheetId="25">#REF!</definedName>
    <definedName name="____TAB2" localSheetId="30">#REF!</definedName>
    <definedName name="____TAB2" localSheetId="34">#REF!</definedName>
    <definedName name="____TAB2" localSheetId="35">#REF!</definedName>
    <definedName name="____TAB2" localSheetId="23">#REF!</definedName>
    <definedName name="____TAB2" localSheetId="24">#REF!</definedName>
    <definedName name="____TAB2" localSheetId="29">#REF!</definedName>
    <definedName name="____TAB2" localSheetId="32">#REF!</definedName>
    <definedName name="____TAB2" localSheetId="5">#REF!</definedName>
    <definedName name="____TAB2" localSheetId="39">#REF!</definedName>
    <definedName name="____TAB2">#REF!</definedName>
    <definedName name="____Tab20" localSheetId="17">#REF!</definedName>
    <definedName name="____Tab20" localSheetId="18">#REF!</definedName>
    <definedName name="____Tab20" localSheetId="20">#REF!</definedName>
    <definedName name="____Tab20" localSheetId="25">#REF!</definedName>
    <definedName name="____Tab20" localSheetId="30">#REF!</definedName>
    <definedName name="____Tab20" localSheetId="34">#REF!</definedName>
    <definedName name="____Tab20" localSheetId="35">#REF!</definedName>
    <definedName name="____Tab20" localSheetId="23">#REF!</definedName>
    <definedName name="____Tab20" localSheetId="24">#REF!</definedName>
    <definedName name="____Tab20" localSheetId="29">#REF!</definedName>
    <definedName name="____Tab20" localSheetId="32">#REF!</definedName>
    <definedName name="____Tab20" localSheetId="5">#REF!</definedName>
    <definedName name="____Tab20" localSheetId="39">#REF!</definedName>
    <definedName name="____Tab20">#REF!</definedName>
    <definedName name="____Tab21" localSheetId="17">#REF!</definedName>
    <definedName name="____Tab21" localSheetId="18">#REF!</definedName>
    <definedName name="____Tab21" localSheetId="20">#REF!</definedName>
    <definedName name="____Tab21" localSheetId="25">#REF!</definedName>
    <definedName name="____Tab21" localSheetId="30">#REF!</definedName>
    <definedName name="____Tab21" localSheetId="34">#REF!</definedName>
    <definedName name="____Tab21" localSheetId="35">#REF!</definedName>
    <definedName name="____Tab21" localSheetId="23">#REF!</definedName>
    <definedName name="____Tab21" localSheetId="24">#REF!</definedName>
    <definedName name="____Tab21" localSheetId="29">#REF!</definedName>
    <definedName name="____Tab21" localSheetId="32">#REF!</definedName>
    <definedName name="____Tab21" localSheetId="5">#REF!</definedName>
    <definedName name="____Tab21" localSheetId="39">#REF!</definedName>
    <definedName name="____Tab21">#REF!</definedName>
    <definedName name="____Tab22" localSheetId="17">#REF!</definedName>
    <definedName name="____Tab22" localSheetId="18">#REF!</definedName>
    <definedName name="____Tab22" localSheetId="20">#REF!</definedName>
    <definedName name="____Tab22" localSheetId="25">#REF!</definedName>
    <definedName name="____Tab22" localSheetId="30">#REF!</definedName>
    <definedName name="____Tab22" localSheetId="34">#REF!</definedName>
    <definedName name="____Tab22" localSheetId="35">#REF!</definedName>
    <definedName name="____Tab22" localSheetId="23">#REF!</definedName>
    <definedName name="____Tab22" localSheetId="24">#REF!</definedName>
    <definedName name="____Tab22" localSheetId="29">#REF!</definedName>
    <definedName name="____Tab22" localSheetId="32">#REF!</definedName>
    <definedName name="____Tab22" localSheetId="5">#REF!</definedName>
    <definedName name="____Tab22" localSheetId="39">#REF!</definedName>
    <definedName name="____Tab22">#REF!</definedName>
    <definedName name="____Tab23" localSheetId="17">#REF!</definedName>
    <definedName name="____Tab23" localSheetId="18">#REF!</definedName>
    <definedName name="____Tab23" localSheetId="20">#REF!</definedName>
    <definedName name="____Tab23" localSheetId="25">#REF!</definedName>
    <definedName name="____Tab23" localSheetId="30">#REF!</definedName>
    <definedName name="____Tab23" localSheetId="34">#REF!</definedName>
    <definedName name="____Tab23" localSheetId="35">#REF!</definedName>
    <definedName name="____Tab23" localSheetId="23">#REF!</definedName>
    <definedName name="____Tab23" localSheetId="24">#REF!</definedName>
    <definedName name="____Tab23" localSheetId="29">#REF!</definedName>
    <definedName name="____Tab23" localSheetId="32">#REF!</definedName>
    <definedName name="____Tab23" localSheetId="5">#REF!</definedName>
    <definedName name="____Tab23" localSheetId="39">#REF!</definedName>
    <definedName name="____Tab23">#REF!</definedName>
    <definedName name="____Tab24" localSheetId="17">#REF!</definedName>
    <definedName name="____Tab24" localSheetId="18">#REF!</definedName>
    <definedName name="____Tab24" localSheetId="20">#REF!</definedName>
    <definedName name="____Tab24" localSheetId="25">#REF!</definedName>
    <definedName name="____Tab24" localSheetId="30">#REF!</definedName>
    <definedName name="____Tab24" localSheetId="34">#REF!</definedName>
    <definedName name="____Tab24" localSheetId="35">#REF!</definedName>
    <definedName name="____Tab24" localSheetId="23">#REF!</definedName>
    <definedName name="____Tab24" localSheetId="24">#REF!</definedName>
    <definedName name="____Tab24" localSheetId="29">#REF!</definedName>
    <definedName name="____Tab24" localSheetId="32">#REF!</definedName>
    <definedName name="____Tab24" localSheetId="5">#REF!</definedName>
    <definedName name="____Tab24" localSheetId="39">#REF!</definedName>
    <definedName name="____Tab24">#REF!</definedName>
    <definedName name="____Tab26" localSheetId="17">#REF!</definedName>
    <definedName name="____Tab26" localSheetId="18">#REF!</definedName>
    <definedName name="____Tab26" localSheetId="20">#REF!</definedName>
    <definedName name="____Tab26" localSheetId="25">#REF!</definedName>
    <definedName name="____Tab26" localSheetId="30">#REF!</definedName>
    <definedName name="____Tab26" localSheetId="34">#REF!</definedName>
    <definedName name="____Tab26" localSheetId="35">#REF!</definedName>
    <definedName name="____Tab26" localSheetId="23">#REF!</definedName>
    <definedName name="____Tab26" localSheetId="24">#REF!</definedName>
    <definedName name="____Tab26" localSheetId="29">#REF!</definedName>
    <definedName name="____Tab26" localSheetId="32">#REF!</definedName>
    <definedName name="____Tab26" localSheetId="5">#REF!</definedName>
    <definedName name="____Tab26" localSheetId="39">#REF!</definedName>
    <definedName name="____Tab26">#REF!</definedName>
    <definedName name="____Tab27" localSheetId="17">#REF!</definedName>
    <definedName name="____Tab27" localSheetId="18">#REF!</definedName>
    <definedName name="____Tab27" localSheetId="20">#REF!</definedName>
    <definedName name="____Tab27" localSheetId="25">#REF!</definedName>
    <definedName name="____Tab27" localSheetId="30">#REF!</definedName>
    <definedName name="____Tab27" localSheetId="34">#REF!</definedName>
    <definedName name="____Tab27" localSheetId="35">#REF!</definedName>
    <definedName name="____Tab27" localSheetId="23">#REF!</definedName>
    <definedName name="____Tab27" localSheetId="24">#REF!</definedName>
    <definedName name="____Tab27" localSheetId="29">#REF!</definedName>
    <definedName name="____Tab27" localSheetId="32">#REF!</definedName>
    <definedName name="____Tab27" localSheetId="5">#REF!</definedName>
    <definedName name="____Tab27" localSheetId="39">#REF!</definedName>
    <definedName name="____Tab27">#REF!</definedName>
    <definedName name="____Tab28" localSheetId="17">#REF!</definedName>
    <definedName name="____Tab28" localSheetId="18">#REF!</definedName>
    <definedName name="____Tab28" localSheetId="20">#REF!</definedName>
    <definedName name="____Tab28" localSheetId="25">#REF!</definedName>
    <definedName name="____Tab28" localSheetId="30">#REF!</definedName>
    <definedName name="____Tab28" localSheetId="34">#REF!</definedName>
    <definedName name="____Tab28" localSheetId="35">#REF!</definedName>
    <definedName name="____Tab28" localSheetId="23">#REF!</definedName>
    <definedName name="____Tab28" localSheetId="24">#REF!</definedName>
    <definedName name="____Tab28" localSheetId="29">#REF!</definedName>
    <definedName name="____Tab28" localSheetId="32">#REF!</definedName>
    <definedName name="____Tab28" localSheetId="5">#REF!</definedName>
    <definedName name="____Tab28" localSheetId="39">#REF!</definedName>
    <definedName name="____Tab28">#REF!</definedName>
    <definedName name="____Tab29" localSheetId="17">#REF!</definedName>
    <definedName name="____Tab29" localSheetId="18">#REF!</definedName>
    <definedName name="____Tab29" localSheetId="20">#REF!</definedName>
    <definedName name="____Tab29" localSheetId="25">#REF!</definedName>
    <definedName name="____Tab29" localSheetId="30">#REF!</definedName>
    <definedName name="____Tab29" localSheetId="34">#REF!</definedName>
    <definedName name="____Tab29" localSheetId="35">#REF!</definedName>
    <definedName name="____Tab29" localSheetId="23">#REF!</definedName>
    <definedName name="____Tab29" localSheetId="24">#REF!</definedName>
    <definedName name="____Tab29" localSheetId="29">#REF!</definedName>
    <definedName name="____Tab29" localSheetId="32">#REF!</definedName>
    <definedName name="____Tab29" localSheetId="5">#REF!</definedName>
    <definedName name="____Tab29" localSheetId="39">#REF!</definedName>
    <definedName name="____Tab29">#REF!</definedName>
    <definedName name="____TAB3" localSheetId="17">#REF!</definedName>
    <definedName name="____TAB3" localSheetId="18">#REF!</definedName>
    <definedName name="____TAB3" localSheetId="20">#REF!</definedName>
    <definedName name="____TAB3" localSheetId="25">#REF!</definedName>
    <definedName name="____TAB3" localSheetId="30">#REF!</definedName>
    <definedName name="____TAB3" localSheetId="34">#REF!</definedName>
    <definedName name="____TAB3" localSheetId="35">#REF!</definedName>
    <definedName name="____TAB3" localSheetId="23">#REF!</definedName>
    <definedName name="____TAB3" localSheetId="24">#REF!</definedName>
    <definedName name="____TAB3" localSheetId="29">#REF!</definedName>
    <definedName name="____TAB3" localSheetId="32">#REF!</definedName>
    <definedName name="____TAB3" localSheetId="5">#REF!</definedName>
    <definedName name="____TAB3" localSheetId="39">#REF!</definedName>
    <definedName name="____TAB3">#REF!</definedName>
    <definedName name="____Tab30" localSheetId="17">#REF!</definedName>
    <definedName name="____Tab30" localSheetId="18">#REF!</definedName>
    <definedName name="____Tab30" localSheetId="20">#REF!</definedName>
    <definedName name="____Tab30" localSheetId="25">#REF!</definedName>
    <definedName name="____Tab30" localSheetId="30">#REF!</definedName>
    <definedName name="____Tab30" localSheetId="34">#REF!</definedName>
    <definedName name="____Tab30" localSheetId="35">#REF!</definedName>
    <definedName name="____Tab30" localSheetId="23">#REF!</definedName>
    <definedName name="____Tab30" localSheetId="24">#REF!</definedName>
    <definedName name="____Tab30" localSheetId="29">#REF!</definedName>
    <definedName name="____Tab30" localSheetId="32">#REF!</definedName>
    <definedName name="____Tab30" localSheetId="5">#REF!</definedName>
    <definedName name="____Tab30" localSheetId="39">#REF!</definedName>
    <definedName name="____Tab30">#REF!</definedName>
    <definedName name="____Tab31" localSheetId="17">#REF!</definedName>
    <definedName name="____Tab31" localSheetId="18">#REF!</definedName>
    <definedName name="____Tab31" localSheetId="20">#REF!</definedName>
    <definedName name="____Tab31" localSheetId="25">#REF!</definedName>
    <definedName name="____Tab31" localSheetId="30">#REF!</definedName>
    <definedName name="____Tab31" localSheetId="34">#REF!</definedName>
    <definedName name="____Tab31" localSheetId="35">#REF!</definedName>
    <definedName name="____Tab31" localSheetId="23">#REF!</definedName>
    <definedName name="____Tab31" localSheetId="24">#REF!</definedName>
    <definedName name="____Tab31" localSheetId="29">#REF!</definedName>
    <definedName name="____Tab31" localSheetId="32">#REF!</definedName>
    <definedName name="____Tab31" localSheetId="5">#REF!</definedName>
    <definedName name="____Tab31" localSheetId="39">#REF!</definedName>
    <definedName name="____Tab31">#REF!</definedName>
    <definedName name="____Tab32" localSheetId="17">#REF!</definedName>
    <definedName name="____Tab32" localSheetId="18">#REF!</definedName>
    <definedName name="____Tab32" localSheetId="20">#REF!</definedName>
    <definedName name="____Tab32" localSheetId="25">#REF!</definedName>
    <definedName name="____Tab32" localSheetId="30">#REF!</definedName>
    <definedName name="____Tab32" localSheetId="34">#REF!</definedName>
    <definedName name="____Tab32" localSheetId="35">#REF!</definedName>
    <definedName name="____Tab32" localSheetId="23">#REF!</definedName>
    <definedName name="____Tab32" localSheetId="24">#REF!</definedName>
    <definedName name="____Tab32" localSheetId="29">#REF!</definedName>
    <definedName name="____Tab32" localSheetId="32">#REF!</definedName>
    <definedName name="____Tab32" localSheetId="5">#REF!</definedName>
    <definedName name="____Tab32" localSheetId="39">#REF!</definedName>
    <definedName name="____Tab32">#REF!</definedName>
    <definedName name="____Tab33" localSheetId="17">#REF!</definedName>
    <definedName name="____Tab33" localSheetId="18">#REF!</definedName>
    <definedName name="____Tab33" localSheetId="20">#REF!</definedName>
    <definedName name="____Tab33" localSheetId="25">#REF!</definedName>
    <definedName name="____Tab33" localSheetId="30">#REF!</definedName>
    <definedName name="____Tab33" localSheetId="34">#REF!</definedName>
    <definedName name="____Tab33" localSheetId="35">#REF!</definedName>
    <definedName name="____Tab33" localSheetId="23">#REF!</definedName>
    <definedName name="____Tab33" localSheetId="24">#REF!</definedName>
    <definedName name="____Tab33" localSheetId="29">#REF!</definedName>
    <definedName name="____Tab33" localSheetId="32">#REF!</definedName>
    <definedName name="____Tab33" localSheetId="5">#REF!</definedName>
    <definedName name="____Tab33" localSheetId="39">#REF!</definedName>
    <definedName name="____Tab33">#REF!</definedName>
    <definedName name="____Tab34" localSheetId="17">#REF!</definedName>
    <definedName name="____Tab34" localSheetId="18">#REF!</definedName>
    <definedName name="____Tab34" localSheetId="20">#REF!</definedName>
    <definedName name="____Tab34" localSheetId="25">#REF!</definedName>
    <definedName name="____Tab34" localSheetId="30">#REF!</definedName>
    <definedName name="____Tab34" localSheetId="34">#REF!</definedName>
    <definedName name="____Tab34" localSheetId="35">#REF!</definedName>
    <definedName name="____Tab34" localSheetId="23">#REF!</definedName>
    <definedName name="____Tab34" localSheetId="24">#REF!</definedName>
    <definedName name="____Tab34" localSheetId="29">#REF!</definedName>
    <definedName name="____Tab34" localSheetId="32">#REF!</definedName>
    <definedName name="____Tab34" localSheetId="5">#REF!</definedName>
    <definedName name="____Tab34" localSheetId="39">#REF!</definedName>
    <definedName name="____Tab34">#REF!</definedName>
    <definedName name="____Tab35" localSheetId="17">#REF!</definedName>
    <definedName name="____Tab35" localSheetId="18">#REF!</definedName>
    <definedName name="____Tab35" localSheetId="20">#REF!</definedName>
    <definedName name="____Tab35" localSheetId="25">#REF!</definedName>
    <definedName name="____Tab35" localSheetId="30">#REF!</definedName>
    <definedName name="____Tab35" localSheetId="34">#REF!</definedName>
    <definedName name="____Tab35" localSheetId="35">#REF!</definedName>
    <definedName name="____Tab35" localSheetId="23">#REF!</definedName>
    <definedName name="____Tab35" localSheetId="24">#REF!</definedName>
    <definedName name="____Tab35" localSheetId="29">#REF!</definedName>
    <definedName name="____Tab35" localSheetId="32">#REF!</definedName>
    <definedName name="____Tab35" localSheetId="5">#REF!</definedName>
    <definedName name="____Tab35" localSheetId="39">#REF!</definedName>
    <definedName name="____Tab35">#REF!</definedName>
    <definedName name="____TAB4" localSheetId="17">#REF!</definedName>
    <definedName name="____TAB4" localSheetId="18">#REF!</definedName>
    <definedName name="____TAB4" localSheetId="20">#REF!</definedName>
    <definedName name="____TAB4" localSheetId="25">#REF!</definedName>
    <definedName name="____TAB4" localSheetId="30">#REF!</definedName>
    <definedName name="____TAB4" localSheetId="34">#REF!</definedName>
    <definedName name="____TAB4" localSheetId="35">#REF!</definedName>
    <definedName name="____TAB4" localSheetId="23">#REF!</definedName>
    <definedName name="____TAB4" localSheetId="24">#REF!</definedName>
    <definedName name="____TAB4" localSheetId="29">#REF!</definedName>
    <definedName name="____TAB4" localSheetId="32">#REF!</definedName>
    <definedName name="____TAB4" localSheetId="5">#REF!</definedName>
    <definedName name="____TAB4" localSheetId="39">#REF!</definedName>
    <definedName name="____TAB4">#REF!</definedName>
    <definedName name="____TAB5" localSheetId="17">#REF!</definedName>
    <definedName name="____TAB5" localSheetId="18">#REF!</definedName>
    <definedName name="____TAB5" localSheetId="20">#REF!</definedName>
    <definedName name="____TAB5" localSheetId="25">#REF!</definedName>
    <definedName name="____TAB5" localSheetId="30">#REF!</definedName>
    <definedName name="____TAB5" localSheetId="34">#REF!</definedName>
    <definedName name="____TAB5" localSheetId="35">#REF!</definedName>
    <definedName name="____TAB5" localSheetId="23">#REF!</definedName>
    <definedName name="____TAB5" localSheetId="24">#REF!</definedName>
    <definedName name="____TAB5" localSheetId="29">#REF!</definedName>
    <definedName name="____TAB5" localSheetId="32">#REF!</definedName>
    <definedName name="____TAB5" localSheetId="5">#REF!</definedName>
    <definedName name="____TAB5" localSheetId="39">#REF!</definedName>
    <definedName name="____TAB5">#REF!</definedName>
    <definedName name="____tab6" localSheetId="17">#REF!</definedName>
    <definedName name="____tab6" localSheetId="18">#REF!</definedName>
    <definedName name="____tab6" localSheetId="20">#REF!</definedName>
    <definedName name="____tab6" localSheetId="25">#REF!</definedName>
    <definedName name="____tab6" localSheetId="30">#REF!</definedName>
    <definedName name="____tab6" localSheetId="34">#REF!</definedName>
    <definedName name="____tab6" localSheetId="35">#REF!</definedName>
    <definedName name="____tab6" localSheetId="23">#REF!</definedName>
    <definedName name="____tab6" localSheetId="24">#REF!</definedName>
    <definedName name="____tab6" localSheetId="29">#REF!</definedName>
    <definedName name="____tab6" localSheetId="32">#REF!</definedName>
    <definedName name="____tab6" localSheetId="5">#REF!</definedName>
    <definedName name="____tab6" localSheetId="39">#REF!</definedName>
    <definedName name="____tab6">#REF!</definedName>
    <definedName name="____TAB7" localSheetId="17">#REF!</definedName>
    <definedName name="____TAB7" localSheetId="18">#REF!</definedName>
    <definedName name="____TAB7" localSheetId="20">#REF!</definedName>
    <definedName name="____TAB7" localSheetId="25">#REF!</definedName>
    <definedName name="____TAB7" localSheetId="30">#REF!</definedName>
    <definedName name="____TAB7" localSheetId="34">#REF!</definedName>
    <definedName name="____TAB7" localSheetId="35">#REF!</definedName>
    <definedName name="____TAB7" localSheetId="23">#REF!</definedName>
    <definedName name="____TAB7" localSheetId="24">#REF!</definedName>
    <definedName name="____TAB7" localSheetId="29">#REF!</definedName>
    <definedName name="____TAB7" localSheetId="32">#REF!</definedName>
    <definedName name="____TAB7" localSheetId="5">#REF!</definedName>
    <definedName name="____TAB7" localSheetId="39">#REF!</definedName>
    <definedName name="____TAB7">#REF!</definedName>
    <definedName name="____TAB8" localSheetId="17">#REF!</definedName>
    <definedName name="____TAB8" localSheetId="18">#REF!</definedName>
    <definedName name="____TAB8" localSheetId="20">#REF!</definedName>
    <definedName name="____TAB8" localSheetId="25">#REF!</definedName>
    <definedName name="____TAB8" localSheetId="30">#REF!</definedName>
    <definedName name="____TAB8" localSheetId="34">#REF!</definedName>
    <definedName name="____TAB8" localSheetId="35">#REF!</definedName>
    <definedName name="____TAB8" localSheetId="23">#REF!</definedName>
    <definedName name="____TAB8" localSheetId="24">#REF!</definedName>
    <definedName name="____TAB8" localSheetId="29">#REF!</definedName>
    <definedName name="____TAB8" localSheetId="32">#REF!</definedName>
    <definedName name="____TAB8" localSheetId="5">#REF!</definedName>
    <definedName name="____TAB8" localSheetId="39">#REF!</definedName>
    <definedName name="____TAB8">#REF!</definedName>
    <definedName name="____tab9" localSheetId="17">#REF!</definedName>
    <definedName name="____tab9" localSheetId="18">#REF!</definedName>
    <definedName name="____tab9" localSheetId="20">#REF!</definedName>
    <definedName name="____tab9" localSheetId="25">#REF!</definedName>
    <definedName name="____tab9" localSheetId="30">#REF!</definedName>
    <definedName name="____tab9" localSheetId="34">#REF!</definedName>
    <definedName name="____tab9" localSheetId="35">#REF!</definedName>
    <definedName name="____tab9" localSheetId="23">#REF!</definedName>
    <definedName name="____tab9" localSheetId="24">#REF!</definedName>
    <definedName name="____tab9" localSheetId="29">#REF!</definedName>
    <definedName name="____tab9" localSheetId="32">#REF!</definedName>
    <definedName name="____tab9" localSheetId="5">#REF!</definedName>
    <definedName name="____tab9" localSheetId="39">#REF!</definedName>
    <definedName name="____tab9">#REF!</definedName>
    <definedName name="____TB41" localSheetId="17">#REF!</definedName>
    <definedName name="____TB41" localSheetId="18">#REF!</definedName>
    <definedName name="____TB41" localSheetId="20">#REF!</definedName>
    <definedName name="____TB41" localSheetId="25">#REF!</definedName>
    <definedName name="____TB41" localSheetId="30">#REF!</definedName>
    <definedName name="____TB41" localSheetId="34">#REF!</definedName>
    <definedName name="____TB41" localSheetId="35">#REF!</definedName>
    <definedName name="____TB41" localSheetId="23">#REF!</definedName>
    <definedName name="____TB41" localSheetId="24">#REF!</definedName>
    <definedName name="____TB41" localSheetId="29">#REF!</definedName>
    <definedName name="____TB41" localSheetId="32">#REF!</definedName>
    <definedName name="____TB41" localSheetId="5">#REF!</definedName>
    <definedName name="____TB41" localSheetId="39">#REF!</definedName>
    <definedName name="____TB41">#REF!</definedName>
    <definedName name="____WEO1" localSheetId="17">#REF!</definedName>
    <definedName name="____WEO1" localSheetId="18">#REF!</definedName>
    <definedName name="____WEO1" localSheetId="20">#REF!</definedName>
    <definedName name="____WEO1" localSheetId="25">#REF!</definedName>
    <definedName name="____WEO1" localSheetId="30">#REF!</definedName>
    <definedName name="____WEO1" localSheetId="34">#REF!</definedName>
    <definedName name="____WEO1" localSheetId="35">#REF!</definedName>
    <definedName name="____WEO1" localSheetId="23">#REF!</definedName>
    <definedName name="____WEO1" localSheetId="24">#REF!</definedName>
    <definedName name="____WEO1" localSheetId="29">#REF!</definedName>
    <definedName name="____WEO1" localSheetId="32">#REF!</definedName>
    <definedName name="____WEO1" localSheetId="5">#REF!</definedName>
    <definedName name="____WEO1" localSheetId="39">#REF!</definedName>
    <definedName name="____WEO1">#REF!</definedName>
    <definedName name="____WEO2" localSheetId="17">#REF!</definedName>
    <definedName name="____WEO2" localSheetId="18">#REF!</definedName>
    <definedName name="____WEO2" localSheetId="20">#REF!</definedName>
    <definedName name="____WEO2" localSheetId="25">#REF!</definedName>
    <definedName name="____WEO2" localSheetId="30">#REF!</definedName>
    <definedName name="____WEO2" localSheetId="34">#REF!</definedName>
    <definedName name="____WEO2" localSheetId="35">#REF!</definedName>
    <definedName name="____WEO2" localSheetId="23">#REF!</definedName>
    <definedName name="____WEO2" localSheetId="24">#REF!</definedName>
    <definedName name="____WEO2" localSheetId="29">#REF!</definedName>
    <definedName name="____WEO2" localSheetId="32">#REF!</definedName>
    <definedName name="____WEO2" localSheetId="5">#REF!</definedName>
    <definedName name="____WEO2" localSheetId="39">#REF!</definedName>
    <definedName name="____WEO2">#REF!</definedName>
    <definedName name="___BOP1" localSheetId="17">#REF!</definedName>
    <definedName name="___BOP1" localSheetId="18">#REF!</definedName>
    <definedName name="___BOP1" localSheetId="20">#REF!</definedName>
    <definedName name="___BOP1" localSheetId="25">#REF!</definedName>
    <definedName name="___BOP1" localSheetId="30">#REF!</definedName>
    <definedName name="___BOP1" localSheetId="34">#REF!</definedName>
    <definedName name="___BOP1" localSheetId="35">#REF!</definedName>
    <definedName name="___BOP1" localSheetId="23">#REF!</definedName>
    <definedName name="___BOP1" localSheetId="24">#REF!</definedName>
    <definedName name="___BOP1" localSheetId="29">#REF!</definedName>
    <definedName name="___BOP1" localSheetId="32">#REF!</definedName>
    <definedName name="___BOP1" localSheetId="5">#REF!</definedName>
    <definedName name="___BOP1" localSheetId="39">#REF!</definedName>
    <definedName name="___BOP1">#REF!</definedName>
    <definedName name="___BOP2" localSheetId="17">[1]BoP!#REF!</definedName>
    <definedName name="___BOP2" localSheetId="18">[1]BoP!#REF!</definedName>
    <definedName name="___BOP2" localSheetId="20">[1]BoP!#REF!</definedName>
    <definedName name="___BOP2" localSheetId="25">[1]BoP!#REF!</definedName>
    <definedName name="___BOP2" localSheetId="30">[1]BoP!#REF!</definedName>
    <definedName name="___BOP2" localSheetId="34">[1]BoP!#REF!</definedName>
    <definedName name="___BOP2" localSheetId="35">[1]BoP!#REF!</definedName>
    <definedName name="___BOP2" localSheetId="23">[1]BoP!#REF!</definedName>
    <definedName name="___BOP2" localSheetId="24">[1]BoP!#REF!</definedName>
    <definedName name="___BOP2" localSheetId="29">[1]BoP!#REF!</definedName>
    <definedName name="___BOP2" localSheetId="32">[1]BoP!#REF!</definedName>
    <definedName name="___BOP2" localSheetId="5">[1]BoP!#REF!</definedName>
    <definedName name="___BOP2" localSheetId="39">[1]BoP!#REF!</definedName>
    <definedName name="___BOP2">[1]BoP!#REF!</definedName>
    <definedName name="___dat1" localSheetId="17">'[2]work Q real'!#REF!</definedName>
    <definedName name="___dat1" localSheetId="18">'[2]work Q real'!#REF!</definedName>
    <definedName name="___dat1" localSheetId="20">'[2]work Q real'!#REF!</definedName>
    <definedName name="___dat1" localSheetId="25">'[2]work Q real'!#REF!</definedName>
    <definedName name="___dat1" localSheetId="30">'[2]work Q real'!#REF!</definedName>
    <definedName name="___dat1" localSheetId="34">'[2]work Q real'!#REF!</definedName>
    <definedName name="___dat1" localSheetId="35">'[2]work Q real'!#REF!</definedName>
    <definedName name="___dat1" localSheetId="23">'[2]work Q real'!#REF!</definedName>
    <definedName name="___dat1" localSheetId="24">'[2]work Q real'!#REF!</definedName>
    <definedName name="___dat1" localSheetId="29">'[2]work Q real'!#REF!</definedName>
    <definedName name="___dat1" localSheetId="32">'[2]work Q real'!#REF!</definedName>
    <definedName name="___dat1" localSheetId="5">'[2]work Q real'!#REF!</definedName>
    <definedName name="___dat1" localSheetId="39">'[2]work Q real'!#REF!</definedName>
    <definedName name="___dat1">'[2]work Q real'!#REF!</definedName>
    <definedName name="___dat2" localSheetId="15">#REF!</definedName>
    <definedName name="___dat2" localSheetId="17">#REF!</definedName>
    <definedName name="___dat2" localSheetId="18">#REF!</definedName>
    <definedName name="___dat2" localSheetId="20">#REF!</definedName>
    <definedName name="___dat2" localSheetId="25">#REF!</definedName>
    <definedName name="___dat2" localSheetId="30">#REF!</definedName>
    <definedName name="___dat2" localSheetId="34">#REF!</definedName>
    <definedName name="___dat2" localSheetId="35">#REF!</definedName>
    <definedName name="___dat2" localSheetId="23">#REF!</definedName>
    <definedName name="___dat2" localSheetId="24">#REF!</definedName>
    <definedName name="___dat2" localSheetId="29">#REF!</definedName>
    <definedName name="___dat2" localSheetId="32">#REF!</definedName>
    <definedName name="___dat2" localSheetId="5">#REF!</definedName>
    <definedName name="___dat2" localSheetId="37">#REF!</definedName>
    <definedName name="___dat2" localSheetId="39">#REF!</definedName>
    <definedName name="___dat2">#REF!</definedName>
    <definedName name="___EXP5" localSheetId="15">#REF!</definedName>
    <definedName name="___EXP5" localSheetId="17">#REF!</definedName>
    <definedName name="___EXP5" localSheetId="18">#REF!</definedName>
    <definedName name="___EXP5" localSheetId="20">#REF!</definedName>
    <definedName name="___EXP5" localSheetId="25">#REF!</definedName>
    <definedName name="___EXP5" localSheetId="30">#REF!</definedName>
    <definedName name="___EXP5" localSheetId="34">#REF!</definedName>
    <definedName name="___EXP5" localSheetId="35">#REF!</definedName>
    <definedName name="___EXP5" localSheetId="23">#REF!</definedName>
    <definedName name="___EXP5" localSheetId="24">#REF!</definedName>
    <definedName name="___EXP5" localSheetId="29">#REF!</definedName>
    <definedName name="___EXP5" localSheetId="32">#REF!</definedName>
    <definedName name="___EXP5" localSheetId="5">#REF!</definedName>
    <definedName name="___EXP5" localSheetId="39">#REF!</definedName>
    <definedName name="___EXP5">#REF!</definedName>
    <definedName name="___EXP6" localSheetId="15">#REF!</definedName>
    <definedName name="___EXP6" localSheetId="17">#REF!</definedName>
    <definedName name="___EXP6" localSheetId="18">#REF!</definedName>
    <definedName name="___EXP6" localSheetId="20">#REF!</definedName>
    <definedName name="___EXP6" localSheetId="25">#REF!</definedName>
    <definedName name="___EXP6" localSheetId="30">#REF!</definedName>
    <definedName name="___EXP6" localSheetId="34">#REF!</definedName>
    <definedName name="___EXP6" localSheetId="35">#REF!</definedName>
    <definedName name="___EXP6" localSheetId="23">#REF!</definedName>
    <definedName name="___EXP6" localSheetId="24">#REF!</definedName>
    <definedName name="___EXP6" localSheetId="29">#REF!</definedName>
    <definedName name="___EXP6" localSheetId="32">#REF!</definedName>
    <definedName name="___EXP6" localSheetId="5">#REF!</definedName>
    <definedName name="___EXP6" localSheetId="39">#REF!</definedName>
    <definedName name="___EXP6">#REF!</definedName>
    <definedName name="___EXP7" localSheetId="17">#REF!</definedName>
    <definedName name="___EXP7" localSheetId="18">#REF!</definedName>
    <definedName name="___EXP7" localSheetId="20">#REF!</definedName>
    <definedName name="___EXP7" localSheetId="25">#REF!</definedName>
    <definedName name="___EXP7" localSheetId="30">#REF!</definedName>
    <definedName name="___EXP7" localSheetId="34">#REF!</definedName>
    <definedName name="___EXP7" localSheetId="35">#REF!</definedName>
    <definedName name="___EXP7" localSheetId="23">#REF!</definedName>
    <definedName name="___EXP7" localSheetId="24">#REF!</definedName>
    <definedName name="___EXP7" localSheetId="29">#REF!</definedName>
    <definedName name="___EXP7" localSheetId="32">#REF!</definedName>
    <definedName name="___EXP7" localSheetId="5">#REF!</definedName>
    <definedName name="___EXP7" localSheetId="39">#REF!</definedName>
    <definedName name="___EXP7">#REF!</definedName>
    <definedName name="___EXP9" localSheetId="17">#REF!</definedName>
    <definedName name="___EXP9" localSheetId="18">#REF!</definedName>
    <definedName name="___EXP9" localSheetId="20">#REF!</definedName>
    <definedName name="___EXP9" localSheetId="25">#REF!</definedName>
    <definedName name="___EXP9" localSheetId="30">#REF!</definedName>
    <definedName name="___EXP9" localSheetId="34">#REF!</definedName>
    <definedName name="___EXP9" localSheetId="35">#REF!</definedName>
    <definedName name="___EXP9" localSheetId="23">#REF!</definedName>
    <definedName name="___EXP9" localSheetId="24">#REF!</definedName>
    <definedName name="___EXP9" localSheetId="29">#REF!</definedName>
    <definedName name="___EXP9" localSheetId="32">#REF!</definedName>
    <definedName name="___EXP9" localSheetId="5">#REF!</definedName>
    <definedName name="___EXP9" localSheetId="39">#REF!</definedName>
    <definedName name="___EXP9">#REF!</definedName>
    <definedName name="___IMP10" localSheetId="17">#REF!</definedName>
    <definedName name="___IMP10" localSheetId="18">#REF!</definedName>
    <definedName name="___IMP10" localSheetId="20">#REF!</definedName>
    <definedName name="___IMP10" localSheetId="25">#REF!</definedName>
    <definedName name="___IMP10" localSheetId="30">#REF!</definedName>
    <definedName name="___IMP10" localSheetId="34">#REF!</definedName>
    <definedName name="___IMP10" localSheetId="35">#REF!</definedName>
    <definedName name="___IMP10" localSheetId="23">#REF!</definedName>
    <definedName name="___IMP10" localSheetId="24">#REF!</definedName>
    <definedName name="___IMP10" localSheetId="29">#REF!</definedName>
    <definedName name="___IMP10" localSheetId="32">#REF!</definedName>
    <definedName name="___IMP10" localSheetId="5">#REF!</definedName>
    <definedName name="___IMP10" localSheetId="39">#REF!</definedName>
    <definedName name="___IMP10">#REF!</definedName>
    <definedName name="___IMP2" localSheetId="17">#REF!</definedName>
    <definedName name="___IMP2" localSheetId="18">#REF!</definedName>
    <definedName name="___IMP2" localSheetId="20">#REF!</definedName>
    <definedName name="___IMP2" localSheetId="25">#REF!</definedName>
    <definedName name="___IMP2" localSheetId="30">#REF!</definedName>
    <definedName name="___IMP2" localSheetId="34">#REF!</definedName>
    <definedName name="___IMP2" localSheetId="35">#REF!</definedName>
    <definedName name="___IMP2" localSheetId="23">#REF!</definedName>
    <definedName name="___IMP2" localSheetId="24">#REF!</definedName>
    <definedName name="___IMP2" localSheetId="29">#REF!</definedName>
    <definedName name="___IMP2" localSheetId="32">#REF!</definedName>
    <definedName name="___IMP2" localSheetId="5">#REF!</definedName>
    <definedName name="___IMP2" localSheetId="39">#REF!</definedName>
    <definedName name="___IMP2">#REF!</definedName>
    <definedName name="___IMP4" localSheetId="17">#REF!</definedName>
    <definedName name="___IMP4" localSheetId="18">#REF!</definedName>
    <definedName name="___IMP4" localSheetId="20">#REF!</definedName>
    <definedName name="___IMP4" localSheetId="25">#REF!</definedName>
    <definedName name="___IMP4" localSheetId="30">#REF!</definedName>
    <definedName name="___IMP4" localSheetId="34">#REF!</definedName>
    <definedName name="___IMP4" localSheetId="35">#REF!</definedName>
    <definedName name="___IMP4" localSheetId="23">#REF!</definedName>
    <definedName name="___IMP4" localSheetId="24">#REF!</definedName>
    <definedName name="___IMP4" localSheetId="29">#REF!</definedName>
    <definedName name="___IMP4" localSheetId="32">#REF!</definedName>
    <definedName name="___IMP4" localSheetId="5">#REF!</definedName>
    <definedName name="___IMP4" localSheetId="39">#REF!</definedName>
    <definedName name="___IMP4">#REF!</definedName>
    <definedName name="___IMP6" localSheetId="17">#REF!</definedName>
    <definedName name="___IMP6" localSheetId="18">#REF!</definedName>
    <definedName name="___IMP6" localSheetId="20">#REF!</definedName>
    <definedName name="___IMP6" localSheetId="25">#REF!</definedName>
    <definedName name="___IMP6" localSheetId="30">#REF!</definedName>
    <definedName name="___IMP6" localSheetId="34">#REF!</definedName>
    <definedName name="___IMP6" localSheetId="35">#REF!</definedName>
    <definedName name="___IMP6" localSheetId="23">#REF!</definedName>
    <definedName name="___IMP6" localSheetId="24">#REF!</definedName>
    <definedName name="___IMP6" localSheetId="29">#REF!</definedName>
    <definedName name="___IMP6" localSheetId="32">#REF!</definedName>
    <definedName name="___IMP6" localSheetId="5">#REF!</definedName>
    <definedName name="___IMP6" localSheetId="39">#REF!</definedName>
    <definedName name="___IMP6">#REF!</definedName>
    <definedName name="___IMP7" localSheetId="17">#REF!</definedName>
    <definedName name="___IMP7" localSheetId="18">#REF!</definedName>
    <definedName name="___IMP7" localSheetId="20">#REF!</definedName>
    <definedName name="___IMP7" localSheetId="25">#REF!</definedName>
    <definedName name="___IMP7" localSheetId="30">#REF!</definedName>
    <definedName name="___IMP7" localSheetId="34">#REF!</definedName>
    <definedName name="___IMP7" localSheetId="35">#REF!</definedName>
    <definedName name="___IMP7" localSheetId="23">#REF!</definedName>
    <definedName name="___IMP7" localSheetId="24">#REF!</definedName>
    <definedName name="___IMP7" localSheetId="29">#REF!</definedName>
    <definedName name="___IMP7" localSheetId="32">#REF!</definedName>
    <definedName name="___IMP7" localSheetId="5">#REF!</definedName>
    <definedName name="___IMP7" localSheetId="39">#REF!</definedName>
    <definedName name="___IMP7">#REF!</definedName>
    <definedName name="___IMP8" localSheetId="17">#REF!</definedName>
    <definedName name="___IMP8" localSheetId="18">#REF!</definedName>
    <definedName name="___IMP8" localSheetId="20">#REF!</definedName>
    <definedName name="___IMP8" localSheetId="25">#REF!</definedName>
    <definedName name="___IMP8" localSheetId="30">#REF!</definedName>
    <definedName name="___IMP8" localSheetId="34">#REF!</definedName>
    <definedName name="___IMP8" localSheetId="35">#REF!</definedName>
    <definedName name="___IMP8" localSheetId="23">#REF!</definedName>
    <definedName name="___IMP8" localSheetId="24">#REF!</definedName>
    <definedName name="___IMP8" localSheetId="29">#REF!</definedName>
    <definedName name="___IMP8" localSheetId="32">#REF!</definedName>
    <definedName name="___IMP8" localSheetId="5">#REF!</definedName>
    <definedName name="___IMP8" localSheetId="39">#REF!</definedName>
    <definedName name="___IMP8">#REF!</definedName>
    <definedName name="___MTS2" localSheetId="17">'[3]Annual Tables'!#REF!</definedName>
    <definedName name="___MTS2" localSheetId="18">'[3]Annual Tables'!#REF!</definedName>
    <definedName name="___MTS2" localSheetId="20">'[3]Annual Tables'!#REF!</definedName>
    <definedName name="___MTS2" localSheetId="25">'[3]Annual Tables'!#REF!</definedName>
    <definedName name="___MTS2" localSheetId="30">'[3]Annual Tables'!#REF!</definedName>
    <definedName name="___MTS2" localSheetId="34">'[3]Annual Tables'!#REF!</definedName>
    <definedName name="___MTS2" localSheetId="35">'[3]Annual Tables'!#REF!</definedName>
    <definedName name="___MTS2" localSheetId="23">'[3]Annual Tables'!#REF!</definedName>
    <definedName name="___MTS2" localSheetId="24">'[3]Annual Tables'!#REF!</definedName>
    <definedName name="___MTS2" localSheetId="29">'[3]Annual Tables'!#REF!</definedName>
    <definedName name="___MTS2" localSheetId="32">'[3]Annual Tables'!#REF!</definedName>
    <definedName name="___MTS2" localSheetId="5">'[3]Annual Tables'!#REF!</definedName>
    <definedName name="___MTS2" localSheetId="39">'[3]Annual Tables'!#REF!</definedName>
    <definedName name="___MTS2">'[3]Annual Tables'!#REF!</definedName>
    <definedName name="___OUT1" localSheetId="15">#REF!</definedName>
    <definedName name="___OUT1" localSheetId="17">#REF!</definedName>
    <definedName name="___OUT1" localSheetId="18">#REF!</definedName>
    <definedName name="___OUT1" localSheetId="20">#REF!</definedName>
    <definedName name="___OUT1" localSheetId="25">#REF!</definedName>
    <definedName name="___OUT1" localSheetId="30">#REF!</definedName>
    <definedName name="___OUT1" localSheetId="34">#REF!</definedName>
    <definedName name="___OUT1" localSheetId="35">#REF!</definedName>
    <definedName name="___OUT1" localSheetId="23">#REF!</definedName>
    <definedName name="___OUT1" localSheetId="24">#REF!</definedName>
    <definedName name="___OUT1" localSheetId="29">#REF!</definedName>
    <definedName name="___OUT1" localSheetId="32">#REF!</definedName>
    <definedName name="___OUT1" localSheetId="5">#REF!</definedName>
    <definedName name="___OUT1" localSheetId="37">#REF!</definedName>
    <definedName name="___OUT1" localSheetId="39">#REF!</definedName>
    <definedName name="___OUT1">#REF!</definedName>
    <definedName name="___OUT2" localSheetId="15">#REF!</definedName>
    <definedName name="___OUT2" localSheetId="17">#REF!</definedName>
    <definedName name="___OUT2" localSheetId="18">#REF!</definedName>
    <definedName name="___OUT2" localSheetId="20">#REF!</definedName>
    <definedName name="___OUT2" localSheetId="25">#REF!</definedName>
    <definedName name="___OUT2" localSheetId="30">#REF!</definedName>
    <definedName name="___OUT2" localSheetId="34">#REF!</definedName>
    <definedName name="___OUT2" localSheetId="35">#REF!</definedName>
    <definedName name="___OUT2" localSheetId="23">#REF!</definedName>
    <definedName name="___OUT2" localSheetId="24">#REF!</definedName>
    <definedName name="___OUT2" localSheetId="29">#REF!</definedName>
    <definedName name="___OUT2" localSheetId="32">#REF!</definedName>
    <definedName name="___OUT2" localSheetId="5">#REF!</definedName>
    <definedName name="___OUT2" localSheetId="39">#REF!</definedName>
    <definedName name="___OUT2">#REF!</definedName>
    <definedName name="___PAG2" localSheetId="15">[3]Index!#REF!</definedName>
    <definedName name="___PAG2" localSheetId="17">[3]Index!#REF!</definedName>
    <definedName name="___PAG2" localSheetId="18">[3]Index!#REF!</definedName>
    <definedName name="___PAG2" localSheetId="20">[3]Index!#REF!</definedName>
    <definedName name="___PAG2" localSheetId="25">[3]Index!#REF!</definedName>
    <definedName name="___PAG2" localSheetId="30">[3]Index!#REF!</definedName>
    <definedName name="___PAG2" localSheetId="34">[3]Index!#REF!</definedName>
    <definedName name="___PAG2" localSheetId="35">[3]Index!#REF!</definedName>
    <definedName name="___PAG2" localSheetId="23">[3]Index!#REF!</definedName>
    <definedName name="___PAG2" localSheetId="24">[3]Index!#REF!</definedName>
    <definedName name="___PAG2" localSheetId="29">[3]Index!#REF!</definedName>
    <definedName name="___PAG2" localSheetId="32">[3]Index!#REF!</definedName>
    <definedName name="___PAG2" localSheetId="5">[3]Index!#REF!</definedName>
    <definedName name="___PAG2" localSheetId="39">[3]Index!#REF!</definedName>
    <definedName name="___PAG2">[3]Index!#REF!</definedName>
    <definedName name="___PAG3" localSheetId="15">[3]Index!#REF!</definedName>
    <definedName name="___PAG3" localSheetId="17">[3]Index!#REF!</definedName>
    <definedName name="___PAG3" localSheetId="18">[3]Index!#REF!</definedName>
    <definedName name="___PAG3" localSheetId="20">[3]Index!#REF!</definedName>
    <definedName name="___PAG3" localSheetId="25">[3]Index!#REF!</definedName>
    <definedName name="___PAG3" localSheetId="34">[3]Index!#REF!</definedName>
    <definedName name="___PAG3" localSheetId="35">[3]Index!#REF!</definedName>
    <definedName name="___PAG3" localSheetId="23">[3]Index!#REF!</definedName>
    <definedName name="___PAG3" localSheetId="24">[3]Index!#REF!</definedName>
    <definedName name="___PAG3" localSheetId="29">[3]Index!#REF!</definedName>
    <definedName name="___PAG3" localSheetId="32">[3]Index!#REF!</definedName>
    <definedName name="___PAG3" localSheetId="5">[3]Index!#REF!</definedName>
    <definedName name="___PAG3" localSheetId="39">[3]Index!#REF!</definedName>
    <definedName name="___PAG3">[3]Index!#REF!</definedName>
    <definedName name="___PAG4" localSheetId="17">[3]Index!#REF!</definedName>
    <definedName name="___PAG4" localSheetId="18">[3]Index!#REF!</definedName>
    <definedName name="___PAG4" localSheetId="20">[3]Index!#REF!</definedName>
    <definedName name="___PAG4" localSheetId="25">[3]Index!#REF!</definedName>
    <definedName name="___PAG4" localSheetId="34">[3]Index!#REF!</definedName>
    <definedName name="___PAG4" localSheetId="35">[3]Index!#REF!</definedName>
    <definedName name="___PAG4" localSheetId="23">[3]Index!#REF!</definedName>
    <definedName name="___PAG4" localSheetId="24">[3]Index!#REF!</definedName>
    <definedName name="___PAG4" localSheetId="29">[3]Index!#REF!</definedName>
    <definedName name="___PAG4" localSheetId="32">[3]Index!#REF!</definedName>
    <definedName name="___PAG4" localSheetId="5">[3]Index!#REF!</definedName>
    <definedName name="___PAG4" localSheetId="39">[3]Index!#REF!</definedName>
    <definedName name="___PAG4">[3]Index!#REF!</definedName>
    <definedName name="___PAG5" localSheetId="17">[3]Index!#REF!</definedName>
    <definedName name="___PAG5" localSheetId="18">[3]Index!#REF!</definedName>
    <definedName name="___PAG5" localSheetId="20">[3]Index!#REF!</definedName>
    <definedName name="___PAG5" localSheetId="25">[3]Index!#REF!</definedName>
    <definedName name="___PAG5" localSheetId="34">[3]Index!#REF!</definedName>
    <definedName name="___PAG5" localSheetId="35">[3]Index!#REF!</definedName>
    <definedName name="___PAG5" localSheetId="23">[3]Index!#REF!</definedName>
    <definedName name="___PAG5" localSheetId="24">[3]Index!#REF!</definedName>
    <definedName name="___PAG5" localSheetId="29">[3]Index!#REF!</definedName>
    <definedName name="___PAG5" localSheetId="32">[3]Index!#REF!</definedName>
    <definedName name="___PAG5" localSheetId="5">[3]Index!#REF!</definedName>
    <definedName name="___PAG5" localSheetId="39">[3]Index!#REF!</definedName>
    <definedName name="___PAG5">[3]Index!#REF!</definedName>
    <definedName name="___PAG6" localSheetId="17">[3]Index!#REF!</definedName>
    <definedName name="___PAG6" localSheetId="18">[3]Index!#REF!</definedName>
    <definedName name="___PAG6" localSheetId="20">[3]Index!#REF!</definedName>
    <definedName name="___PAG6" localSheetId="25">[3]Index!#REF!</definedName>
    <definedName name="___PAG6" localSheetId="34">[3]Index!#REF!</definedName>
    <definedName name="___PAG6" localSheetId="35">[3]Index!#REF!</definedName>
    <definedName name="___PAG6" localSheetId="23">[3]Index!#REF!</definedName>
    <definedName name="___PAG6" localSheetId="24">[3]Index!#REF!</definedName>
    <definedName name="___PAG6" localSheetId="29">[3]Index!#REF!</definedName>
    <definedName name="___PAG6" localSheetId="32">[3]Index!#REF!</definedName>
    <definedName name="___PAG6" localSheetId="5">[3]Index!#REF!</definedName>
    <definedName name="___PAG6" localSheetId="39">[3]Index!#REF!</definedName>
    <definedName name="___PAG6">[3]Index!#REF!</definedName>
    <definedName name="___PAG7" localSheetId="15">#REF!</definedName>
    <definedName name="___PAG7" localSheetId="17">#REF!</definedName>
    <definedName name="___PAG7" localSheetId="18">#REF!</definedName>
    <definedName name="___PAG7" localSheetId="20">#REF!</definedName>
    <definedName name="___PAG7" localSheetId="25">#REF!</definedName>
    <definedName name="___PAG7" localSheetId="30">#REF!</definedName>
    <definedName name="___PAG7" localSheetId="34">#REF!</definedName>
    <definedName name="___PAG7" localSheetId="35">#REF!</definedName>
    <definedName name="___PAG7" localSheetId="23">#REF!</definedName>
    <definedName name="___PAG7" localSheetId="24">#REF!</definedName>
    <definedName name="___PAG7" localSheetId="29">#REF!</definedName>
    <definedName name="___PAG7" localSheetId="32">#REF!</definedName>
    <definedName name="___PAG7" localSheetId="5">#REF!</definedName>
    <definedName name="___PAG7" localSheetId="37">#REF!</definedName>
    <definedName name="___PAG7" localSheetId="39">#REF!</definedName>
    <definedName name="___PAG7">#REF!</definedName>
    <definedName name="___pro2001">[4]pro2001!$A$1:$B$72</definedName>
    <definedName name="___RES2" localSheetId="15">[1]RES!#REF!</definedName>
    <definedName name="___RES2" localSheetId="17">[1]RES!#REF!</definedName>
    <definedName name="___RES2" localSheetId="18">[1]RES!#REF!</definedName>
    <definedName name="___RES2" localSheetId="20">[1]RES!#REF!</definedName>
    <definedName name="___RES2" localSheetId="25">[1]RES!#REF!</definedName>
    <definedName name="___RES2" localSheetId="34">[1]RES!#REF!</definedName>
    <definedName name="___RES2" localSheetId="35">[1]RES!#REF!</definedName>
    <definedName name="___RES2" localSheetId="23">[1]RES!#REF!</definedName>
    <definedName name="___RES2" localSheetId="24">[1]RES!#REF!</definedName>
    <definedName name="___RES2" localSheetId="29">[1]RES!#REF!</definedName>
    <definedName name="___RES2" localSheetId="32">[1]RES!#REF!</definedName>
    <definedName name="___RES2" localSheetId="5">[1]RES!#REF!</definedName>
    <definedName name="___RES2" localSheetId="37">[1]RES!#REF!</definedName>
    <definedName name="___RES2" localSheetId="39">[1]RES!#REF!</definedName>
    <definedName name="___RES2">[1]RES!#REF!</definedName>
    <definedName name="___TAB1" localSheetId="15">#REF!</definedName>
    <definedName name="___TAB1" localSheetId="17">#REF!</definedName>
    <definedName name="___TAB1" localSheetId="18">#REF!</definedName>
    <definedName name="___TAB1" localSheetId="20">#REF!</definedName>
    <definedName name="___TAB1" localSheetId="25">#REF!</definedName>
    <definedName name="___TAB1" localSheetId="30">#REF!</definedName>
    <definedName name="___TAB1" localSheetId="34">#REF!</definedName>
    <definedName name="___TAB1" localSheetId="35">#REF!</definedName>
    <definedName name="___TAB1" localSheetId="23">#REF!</definedName>
    <definedName name="___TAB1" localSheetId="24">#REF!</definedName>
    <definedName name="___TAB1" localSheetId="29">#REF!</definedName>
    <definedName name="___TAB1" localSheetId="32">#REF!</definedName>
    <definedName name="___TAB1" localSheetId="5">#REF!</definedName>
    <definedName name="___TAB1" localSheetId="37">#REF!</definedName>
    <definedName name="___TAB1" localSheetId="39">#REF!</definedName>
    <definedName name="___TAB1">#REF!</definedName>
    <definedName name="___TAB10" localSheetId="15">#REF!</definedName>
    <definedName name="___TAB10" localSheetId="17">#REF!</definedName>
    <definedName name="___TAB10" localSheetId="18">#REF!</definedName>
    <definedName name="___TAB10" localSheetId="20">#REF!</definedName>
    <definedName name="___TAB10" localSheetId="25">#REF!</definedName>
    <definedName name="___TAB10" localSheetId="30">#REF!</definedName>
    <definedName name="___TAB10" localSheetId="34">#REF!</definedName>
    <definedName name="___TAB10" localSheetId="35">#REF!</definedName>
    <definedName name="___TAB10" localSheetId="23">#REF!</definedName>
    <definedName name="___TAB10" localSheetId="24">#REF!</definedName>
    <definedName name="___TAB10" localSheetId="29">#REF!</definedName>
    <definedName name="___TAB10" localSheetId="32">#REF!</definedName>
    <definedName name="___TAB10" localSheetId="5">#REF!</definedName>
    <definedName name="___TAB10" localSheetId="39">#REF!</definedName>
    <definedName name="___TAB10">#REF!</definedName>
    <definedName name="___TAB12" localSheetId="15">#REF!</definedName>
    <definedName name="___TAB12" localSheetId="17">#REF!</definedName>
    <definedName name="___TAB12" localSheetId="18">#REF!</definedName>
    <definedName name="___TAB12" localSheetId="20">#REF!</definedName>
    <definedName name="___TAB12" localSheetId="25">#REF!</definedName>
    <definedName name="___TAB12" localSheetId="30">#REF!</definedName>
    <definedName name="___TAB12" localSheetId="34">#REF!</definedName>
    <definedName name="___TAB12" localSheetId="35">#REF!</definedName>
    <definedName name="___TAB12" localSheetId="23">#REF!</definedName>
    <definedName name="___TAB12" localSheetId="24">#REF!</definedName>
    <definedName name="___TAB12" localSheetId="29">#REF!</definedName>
    <definedName name="___TAB12" localSheetId="32">#REF!</definedName>
    <definedName name="___TAB12" localSheetId="5">#REF!</definedName>
    <definedName name="___TAB12" localSheetId="39">#REF!</definedName>
    <definedName name="___TAB12">#REF!</definedName>
    <definedName name="___Tab19" localSheetId="17">#REF!</definedName>
    <definedName name="___Tab19" localSheetId="18">#REF!</definedName>
    <definedName name="___Tab19" localSheetId="20">#REF!</definedName>
    <definedName name="___Tab19" localSheetId="25">#REF!</definedName>
    <definedName name="___Tab19" localSheetId="30">#REF!</definedName>
    <definedName name="___Tab19" localSheetId="34">#REF!</definedName>
    <definedName name="___Tab19" localSheetId="35">#REF!</definedName>
    <definedName name="___Tab19" localSheetId="23">#REF!</definedName>
    <definedName name="___Tab19" localSheetId="24">#REF!</definedName>
    <definedName name="___Tab19" localSheetId="29">#REF!</definedName>
    <definedName name="___Tab19" localSheetId="32">#REF!</definedName>
    <definedName name="___Tab19" localSheetId="5">#REF!</definedName>
    <definedName name="___Tab19" localSheetId="39">#REF!</definedName>
    <definedName name="___Tab19">#REF!</definedName>
    <definedName name="___TAB2" localSheetId="17">#REF!</definedName>
    <definedName name="___TAB2" localSheetId="18">#REF!</definedName>
    <definedName name="___TAB2" localSheetId="20">#REF!</definedName>
    <definedName name="___TAB2" localSheetId="25">#REF!</definedName>
    <definedName name="___TAB2" localSheetId="30">#REF!</definedName>
    <definedName name="___TAB2" localSheetId="34">#REF!</definedName>
    <definedName name="___TAB2" localSheetId="35">#REF!</definedName>
    <definedName name="___TAB2" localSheetId="23">#REF!</definedName>
    <definedName name="___TAB2" localSheetId="24">#REF!</definedName>
    <definedName name="___TAB2" localSheetId="29">#REF!</definedName>
    <definedName name="___TAB2" localSheetId="32">#REF!</definedName>
    <definedName name="___TAB2" localSheetId="5">#REF!</definedName>
    <definedName name="___TAB2" localSheetId="39">#REF!</definedName>
    <definedName name="___TAB2">#REF!</definedName>
    <definedName name="___Tab20" localSheetId="17">#REF!</definedName>
    <definedName name="___Tab20" localSheetId="18">#REF!</definedName>
    <definedName name="___Tab20" localSheetId="20">#REF!</definedName>
    <definedName name="___Tab20" localSheetId="25">#REF!</definedName>
    <definedName name="___Tab20" localSheetId="30">#REF!</definedName>
    <definedName name="___Tab20" localSheetId="34">#REF!</definedName>
    <definedName name="___Tab20" localSheetId="35">#REF!</definedName>
    <definedName name="___Tab20" localSheetId="23">#REF!</definedName>
    <definedName name="___Tab20" localSheetId="24">#REF!</definedName>
    <definedName name="___Tab20" localSheetId="29">#REF!</definedName>
    <definedName name="___Tab20" localSheetId="32">#REF!</definedName>
    <definedName name="___Tab20" localSheetId="5">#REF!</definedName>
    <definedName name="___Tab20" localSheetId="39">#REF!</definedName>
    <definedName name="___Tab20">#REF!</definedName>
    <definedName name="___Tab21" localSheetId="17">#REF!</definedName>
    <definedName name="___Tab21" localSheetId="18">#REF!</definedName>
    <definedName name="___Tab21" localSheetId="20">#REF!</definedName>
    <definedName name="___Tab21" localSheetId="25">#REF!</definedName>
    <definedName name="___Tab21" localSheetId="30">#REF!</definedName>
    <definedName name="___Tab21" localSheetId="34">#REF!</definedName>
    <definedName name="___Tab21" localSheetId="35">#REF!</definedName>
    <definedName name="___Tab21" localSheetId="23">#REF!</definedName>
    <definedName name="___Tab21" localSheetId="24">#REF!</definedName>
    <definedName name="___Tab21" localSheetId="29">#REF!</definedName>
    <definedName name="___Tab21" localSheetId="32">#REF!</definedName>
    <definedName name="___Tab21" localSheetId="5">#REF!</definedName>
    <definedName name="___Tab21" localSheetId="39">#REF!</definedName>
    <definedName name="___Tab21">#REF!</definedName>
    <definedName name="___Tab22" localSheetId="17">#REF!</definedName>
    <definedName name="___Tab22" localSheetId="18">#REF!</definedName>
    <definedName name="___Tab22" localSheetId="20">#REF!</definedName>
    <definedName name="___Tab22" localSheetId="25">#REF!</definedName>
    <definedName name="___Tab22" localSheetId="30">#REF!</definedName>
    <definedName name="___Tab22" localSheetId="34">#REF!</definedName>
    <definedName name="___Tab22" localSheetId="35">#REF!</definedName>
    <definedName name="___Tab22" localSheetId="23">#REF!</definedName>
    <definedName name="___Tab22" localSheetId="24">#REF!</definedName>
    <definedName name="___Tab22" localSheetId="29">#REF!</definedName>
    <definedName name="___Tab22" localSheetId="32">#REF!</definedName>
    <definedName name="___Tab22" localSheetId="5">#REF!</definedName>
    <definedName name="___Tab22" localSheetId="39">#REF!</definedName>
    <definedName name="___Tab22">#REF!</definedName>
    <definedName name="___Tab23" localSheetId="17">#REF!</definedName>
    <definedName name="___Tab23" localSheetId="18">#REF!</definedName>
    <definedName name="___Tab23" localSheetId="20">#REF!</definedName>
    <definedName name="___Tab23" localSheetId="25">#REF!</definedName>
    <definedName name="___Tab23" localSheetId="30">#REF!</definedName>
    <definedName name="___Tab23" localSheetId="34">#REF!</definedName>
    <definedName name="___Tab23" localSheetId="35">#REF!</definedName>
    <definedName name="___Tab23" localSheetId="23">#REF!</definedName>
    <definedName name="___Tab23" localSheetId="24">#REF!</definedName>
    <definedName name="___Tab23" localSheetId="29">#REF!</definedName>
    <definedName name="___Tab23" localSheetId="32">#REF!</definedName>
    <definedName name="___Tab23" localSheetId="5">#REF!</definedName>
    <definedName name="___Tab23" localSheetId="39">#REF!</definedName>
    <definedName name="___Tab23">#REF!</definedName>
    <definedName name="___Tab24" localSheetId="17">#REF!</definedName>
    <definedName name="___Tab24" localSheetId="18">#REF!</definedName>
    <definedName name="___Tab24" localSheetId="20">#REF!</definedName>
    <definedName name="___Tab24" localSheetId="25">#REF!</definedName>
    <definedName name="___Tab24" localSheetId="30">#REF!</definedName>
    <definedName name="___Tab24" localSheetId="34">#REF!</definedName>
    <definedName name="___Tab24" localSheetId="35">#REF!</definedName>
    <definedName name="___Tab24" localSheetId="23">#REF!</definedName>
    <definedName name="___Tab24" localSheetId="24">#REF!</definedName>
    <definedName name="___Tab24" localSheetId="29">#REF!</definedName>
    <definedName name="___Tab24" localSheetId="32">#REF!</definedName>
    <definedName name="___Tab24" localSheetId="5">#REF!</definedName>
    <definedName name="___Tab24" localSheetId="39">#REF!</definedName>
    <definedName name="___Tab24">#REF!</definedName>
    <definedName name="___Tab26" localSheetId="17">#REF!</definedName>
    <definedName name="___Tab26" localSheetId="18">#REF!</definedName>
    <definedName name="___Tab26" localSheetId="20">#REF!</definedName>
    <definedName name="___Tab26" localSheetId="25">#REF!</definedName>
    <definedName name="___Tab26" localSheetId="30">#REF!</definedName>
    <definedName name="___Tab26" localSheetId="34">#REF!</definedName>
    <definedName name="___Tab26" localSheetId="35">#REF!</definedName>
    <definedName name="___Tab26" localSheetId="23">#REF!</definedName>
    <definedName name="___Tab26" localSheetId="24">#REF!</definedName>
    <definedName name="___Tab26" localSheetId="29">#REF!</definedName>
    <definedName name="___Tab26" localSheetId="32">#REF!</definedName>
    <definedName name="___Tab26" localSheetId="5">#REF!</definedName>
    <definedName name="___Tab26" localSheetId="39">#REF!</definedName>
    <definedName name="___Tab26">#REF!</definedName>
    <definedName name="___Tab27" localSheetId="17">#REF!</definedName>
    <definedName name="___Tab27" localSheetId="18">#REF!</definedName>
    <definedName name="___Tab27" localSheetId="20">#REF!</definedName>
    <definedName name="___Tab27" localSheetId="25">#REF!</definedName>
    <definedName name="___Tab27" localSheetId="30">#REF!</definedName>
    <definedName name="___Tab27" localSheetId="34">#REF!</definedName>
    <definedName name="___Tab27" localSheetId="35">#REF!</definedName>
    <definedName name="___Tab27" localSheetId="23">#REF!</definedName>
    <definedName name="___Tab27" localSheetId="24">#REF!</definedName>
    <definedName name="___Tab27" localSheetId="29">#REF!</definedName>
    <definedName name="___Tab27" localSheetId="32">#REF!</definedName>
    <definedName name="___Tab27" localSheetId="5">#REF!</definedName>
    <definedName name="___Tab27" localSheetId="39">#REF!</definedName>
    <definedName name="___Tab27">#REF!</definedName>
    <definedName name="___Tab28" localSheetId="17">#REF!</definedName>
    <definedName name="___Tab28" localSheetId="18">#REF!</definedName>
    <definedName name="___Tab28" localSheetId="20">#REF!</definedName>
    <definedName name="___Tab28" localSheetId="25">#REF!</definedName>
    <definedName name="___Tab28" localSheetId="30">#REF!</definedName>
    <definedName name="___Tab28" localSheetId="34">#REF!</definedName>
    <definedName name="___Tab28" localSheetId="35">#REF!</definedName>
    <definedName name="___Tab28" localSheetId="23">#REF!</definedName>
    <definedName name="___Tab28" localSheetId="24">#REF!</definedName>
    <definedName name="___Tab28" localSheetId="29">#REF!</definedName>
    <definedName name="___Tab28" localSheetId="32">#REF!</definedName>
    <definedName name="___Tab28" localSheetId="5">#REF!</definedName>
    <definedName name="___Tab28" localSheetId="39">#REF!</definedName>
    <definedName name="___Tab28">#REF!</definedName>
    <definedName name="___Tab29" localSheetId="17">#REF!</definedName>
    <definedName name="___Tab29" localSheetId="18">#REF!</definedName>
    <definedName name="___Tab29" localSheetId="20">#REF!</definedName>
    <definedName name="___Tab29" localSheetId="25">#REF!</definedName>
    <definedName name="___Tab29" localSheetId="30">#REF!</definedName>
    <definedName name="___Tab29" localSheetId="34">#REF!</definedName>
    <definedName name="___Tab29" localSheetId="35">#REF!</definedName>
    <definedName name="___Tab29" localSheetId="23">#REF!</definedName>
    <definedName name="___Tab29" localSheetId="24">#REF!</definedName>
    <definedName name="___Tab29" localSheetId="29">#REF!</definedName>
    <definedName name="___Tab29" localSheetId="32">#REF!</definedName>
    <definedName name="___Tab29" localSheetId="5">#REF!</definedName>
    <definedName name="___Tab29" localSheetId="39">#REF!</definedName>
    <definedName name="___Tab29">#REF!</definedName>
    <definedName name="___TAB3" localSheetId="17">#REF!</definedName>
    <definedName name="___TAB3" localSheetId="18">#REF!</definedName>
    <definedName name="___TAB3" localSheetId="20">#REF!</definedName>
    <definedName name="___TAB3" localSheetId="25">#REF!</definedName>
    <definedName name="___TAB3" localSheetId="30">#REF!</definedName>
    <definedName name="___TAB3" localSheetId="34">#REF!</definedName>
    <definedName name="___TAB3" localSheetId="35">#REF!</definedName>
    <definedName name="___TAB3" localSheetId="23">#REF!</definedName>
    <definedName name="___TAB3" localSheetId="24">#REF!</definedName>
    <definedName name="___TAB3" localSheetId="29">#REF!</definedName>
    <definedName name="___TAB3" localSheetId="32">#REF!</definedName>
    <definedName name="___TAB3" localSheetId="5">#REF!</definedName>
    <definedName name="___TAB3" localSheetId="39">#REF!</definedName>
    <definedName name="___TAB3">#REF!</definedName>
    <definedName name="___Tab30" localSheetId="17">#REF!</definedName>
    <definedName name="___Tab30" localSheetId="18">#REF!</definedName>
    <definedName name="___Tab30" localSheetId="20">#REF!</definedName>
    <definedName name="___Tab30" localSheetId="25">#REF!</definedName>
    <definedName name="___Tab30" localSheetId="30">#REF!</definedName>
    <definedName name="___Tab30" localSheetId="34">#REF!</definedName>
    <definedName name="___Tab30" localSheetId="35">#REF!</definedName>
    <definedName name="___Tab30" localSheetId="23">#REF!</definedName>
    <definedName name="___Tab30" localSheetId="24">#REF!</definedName>
    <definedName name="___Tab30" localSheetId="29">#REF!</definedName>
    <definedName name="___Tab30" localSheetId="32">#REF!</definedName>
    <definedName name="___Tab30" localSheetId="5">#REF!</definedName>
    <definedName name="___Tab30" localSheetId="39">#REF!</definedName>
    <definedName name="___Tab30">#REF!</definedName>
    <definedName name="___Tab31" localSheetId="17">#REF!</definedName>
    <definedName name="___Tab31" localSheetId="18">#REF!</definedName>
    <definedName name="___Tab31" localSheetId="20">#REF!</definedName>
    <definedName name="___Tab31" localSheetId="25">#REF!</definedName>
    <definedName name="___Tab31" localSheetId="30">#REF!</definedName>
    <definedName name="___Tab31" localSheetId="34">#REF!</definedName>
    <definedName name="___Tab31" localSheetId="35">#REF!</definedName>
    <definedName name="___Tab31" localSheetId="23">#REF!</definedName>
    <definedName name="___Tab31" localSheetId="24">#REF!</definedName>
    <definedName name="___Tab31" localSheetId="29">#REF!</definedName>
    <definedName name="___Tab31" localSheetId="32">#REF!</definedName>
    <definedName name="___Tab31" localSheetId="5">#REF!</definedName>
    <definedName name="___Tab31" localSheetId="39">#REF!</definedName>
    <definedName name="___Tab31">#REF!</definedName>
    <definedName name="___Tab32" localSheetId="17">#REF!</definedName>
    <definedName name="___Tab32" localSheetId="18">#REF!</definedName>
    <definedName name="___Tab32" localSheetId="20">#REF!</definedName>
    <definedName name="___Tab32" localSheetId="25">#REF!</definedName>
    <definedName name="___Tab32" localSheetId="30">#REF!</definedName>
    <definedName name="___Tab32" localSheetId="34">#REF!</definedName>
    <definedName name="___Tab32" localSheetId="35">#REF!</definedName>
    <definedName name="___Tab32" localSheetId="23">#REF!</definedName>
    <definedName name="___Tab32" localSheetId="24">#REF!</definedName>
    <definedName name="___Tab32" localSheetId="29">#REF!</definedName>
    <definedName name="___Tab32" localSheetId="32">#REF!</definedName>
    <definedName name="___Tab32" localSheetId="5">#REF!</definedName>
    <definedName name="___Tab32" localSheetId="39">#REF!</definedName>
    <definedName name="___Tab32">#REF!</definedName>
    <definedName name="___Tab33" localSheetId="17">#REF!</definedName>
    <definedName name="___Tab33" localSheetId="18">#REF!</definedName>
    <definedName name="___Tab33" localSheetId="20">#REF!</definedName>
    <definedName name="___Tab33" localSheetId="25">#REF!</definedName>
    <definedName name="___Tab33" localSheetId="30">#REF!</definedName>
    <definedName name="___Tab33" localSheetId="34">#REF!</definedName>
    <definedName name="___Tab33" localSheetId="35">#REF!</definedName>
    <definedName name="___Tab33" localSheetId="23">#REF!</definedName>
    <definedName name="___Tab33" localSheetId="24">#REF!</definedName>
    <definedName name="___Tab33" localSheetId="29">#REF!</definedName>
    <definedName name="___Tab33" localSheetId="32">#REF!</definedName>
    <definedName name="___Tab33" localSheetId="5">#REF!</definedName>
    <definedName name="___Tab33" localSheetId="39">#REF!</definedName>
    <definedName name="___Tab33">#REF!</definedName>
    <definedName name="___Tab34" localSheetId="17">#REF!</definedName>
    <definedName name="___Tab34" localSheetId="18">#REF!</definedName>
    <definedName name="___Tab34" localSheetId="20">#REF!</definedName>
    <definedName name="___Tab34" localSheetId="25">#REF!</definedName>
    <definedName name="___Tab34" localSheetId="30">#REF!</definedName>
    <definedName name="___Tab34" localSheetId="34">#REF!</definedName>
    <definedName name="___Tab34" localSheetId="35">#REF!</definedName>
    <definedName name="___Tab34" localSheetId="23">#REF!</definedName>
    <definedName name="___Tab34" localSheetId="24">#REF!</definedName>
    <definedName name="___Tab34" localSheetId="29">#REF!</definedName>
    <definedName name="___Tab34" localSheetId="32">#REF!</definedName>
    <definedName name="___Tab34" localSheetId="5">#REF!</definedName>
    <definedName name="___Tab34" localSheetId="39">#REF!</definedName>
    <definedName name="___Tab34">#REF!</definedName>
    <definedName name="___Tab35" localSheetId="17">#REF!</definedName>
    <definedName name="___Tab35" localSheetId="18">#REF!</definedName>
    <definedName name="___Tab35" localSheetId="20">#REF!</definedName>
    <definedName name="___Tab35" localSheetId="25">#REF!</definedName>
    <definedName name="___Tab35" localSheetId="30">#REF!</definedName>
    <definedName name="___Tab35" localSheetId="34">#REF!</definedName>
    <definedName name="___Tab35" localSheetId="35">#REF!</definedName>
    <definedName name="___Tab35" localSheetId="23">#REF!</definedName>
    <definedName name="___Tab35" localSheetId="24">#REF!</definedName>
    <definedName name="___Tab35" localSheetId="29">#REF!</definedName>
    <definedName name="___Tab35" localSheetId="32">#REF!</definedName>
    <definedName name="___Tab35" localSheetId="5">#REF!</definedName>
    <definedName name="___Tab35" localSheetId="39">#REF!</definedName>
    <definedName name="___Tab35">#REF!</definedName>
    <definedName name="___TAB4" localSheetId="17">#REF!</definedName>
    <definedName name="___TAB4" localSheetId="18">#REF!</definedName>
    <definedName name="___TAB4" localSheetId="20">#REF!</definedName>
    <definedName name="___TAB4" localSheetId="25">#REF!</definedName>
    <definedName name="___TAB4" localSheetId="30">#REF!</definedName>
    <definedName name="___TAB4" localSheetId="34">#REF!</definedName>
    <definedName name="___TAB4" localSheetId="35">#REF!</definedName>
    <definedName name="___TAB4" localSheetId="23">#REF!</definedName>
    <definedName name="___TAB4" localSheetId="24">#REF!</definedName>
    <definedName name="___TAB4" localSheetId="29">#REF!</definedName>
    <definedName name="___TAB4" localSheetId="32">#REF!</definedName>
    <definedName name="___TAB4" localSheetId="5">#REF!</definedName>
    <definedName name="___TAB4" localSheetId="39">#REF!</definedName>
    <definedName name="___TAB4">#REF!</definedName>
    <definedName name="___TAB5" localSheetId="17">#REF!</definedName>
    <definedName name="___TAB5" localSheetId="18">#REF!</definedName>
    <definedName name="___TAB5" localSheetId="20">#REF!</definedName>
    <definedName name="___TAB5" localSheetId="25">#REF!</definedName>
    <definedName name="___TAB5" localSheetId="30">#REF!</definedName>
    <definedName name="___TAB5" localSheetId="34">#REF!</definedName>
    <definedName name="___TAB5" localSheetId="35">#REF!</definedName>
    <definedName name="___TAB5" localSheetId="23">#REF!</definedName>
    <definedName name="___TAB5" localSheetId="24">#REF!</definedName>
    <definedName name="___TAB5" localSheetId="29">#REF!</definedName>
    <definedName name="___TAB5" localSheetId="32">#REF!</definedName>
    <definedName name="___TAB5" localSheetId="5">#REF!</definedName>
    <definedName name="___TAB5" localSheetId="39">#REF!</definedName>
    <definedName name="___TAB5">#REF!</definedName>
    <definedName name="___tab6" localSheetId="17">#REF!</definedName>
    <definedName name="___tab6" localSheetId="18">#REF!</definedName>
    <definedName name="___tab6" localSheetId="20">#REF!</definedName>
    <definedName name="___tab6" localSheetId="25">#REF!</definedName>
    <definedName name="___tab6" localSheetId="30">#REF!</definedName>
    <definedName name="___tab6" localSheetId="34">#REF!</definedName>
    <definedName name="___tab6" localSheetId="35">#REF!</definedName>
    <definedName name="___tab6" localSheetId="23">#REF!</definedName>
    <definedName name="___tab6" localSheetId="24">#REF!</definedName>
    <definedName name="___tab6" localSheetId="29">#REF!</definedName>
    <definedName name="___tab6" localSheetId="32">#REF!</definedName>
    <definedName name="___tab6" localSheetId="5">#REF!</definedName>
    <definedName name="___tab6" localSheetId="39">#REF!</definedName>
    <definedName name="___tab6">#REF!</definedName>
    <definedName name="___TAB7" localSheetId="17">#REF!</definedName>
    <definedName name="___TAB7" localSheetId="18">#REF!</definedName>
    <definedName name="___TAB7" localSheetId="20">#REF!</definedName>
    <definedName name="___TAB7" localSheetId="25">#REF!</definedName>
    <definedName name="___TAB7" localSheetId="30">#REF!</definedName>
    <definedName name="___TAB7" localSheetId="34">#REF!</definedName>
    <definedName name="___TAB7" localSheetId="35">#REF!</definedName>
    <definedName name="___TAB7" localSheetId="23">#REF!</definedName>
    <definedName name="___TAB7" localSheetId="24">#REF!</definedName>
    <definedName name="___TAB7" localSheetId="29">#REF!</definedName>
    <definedName name="___TAB7" localSheetId="32">#REF!</definedName>
    <definedName name="___TAB7" localSheetId="5">#REF!</definedName>
    <definedName name="___TAB7" localSheetId="39">#REF!</definedName>
    <definedName name="___TAB7">#REF!</definedName>
    <definedName name="___TAB8" localSheetId="17">#REF!</definedName>
    <definedName name="___TAB8" localSheetId="18">#REF!</definedName>
    <definedName name="___TAB8" localSheetId="20">#REF!</definedName>
    <definedName name="___TAB8" localSheetId="25">#REF!</definedName>
    <definedName name="___TAB8" localSheetId="30">#REF!</definedName>
    <definedName name="___TAB8" localSheetId="34">#REF!</definedName>
    <definedName name="___TAB8" localSheetId="35">#REF!</definedName>
    <definedName name="___TAB8" localSheetId="23">#REF!</definedName>
    <definedName name="___TAB8" localSheetId="24">#REF!</definedName>
    <definedName name="___TAB8" localSheetId="29">#REF!</definedName>
    <definedName name="___TAB8" localSheetId="32">#REF!</definedName>
    <definedName name="___TAB8" localSheetId="5">#REF!</definedName>
    <definedName name="___TAB8" localSheetId="39">#REF!</definedName>
    <definedName name="___TAB8">#REF!</definedName>
    <definedName name="___tab9" localSheetId="17">#REF!</definedName>
    <definedName name="___tab9" localSheetId="18">#REF!</definedName>
    <definedName name="___tab9" localSheetId="20">#REF!</definedName>
    <definedName name="___tab9" localSheetId="25">#REF!</definedName>
    <definedName name="___tab9" localSheetId="30">#REF!</definedName>
    <definedName name="___tab9" localSheetId="34">#REF!</definedName>
    <definedName name="___tab9" localSheetId="35">#REF!</definedName>
    <definedName name="___tab9" localSheetId="23">#REF!</definedName>
    <definedName name="___tab9" localSheetId="24">#REF!</definedName>
    <definedName name="___tab9" localSheetId="29">#REF!</definedName>
    <definedName name="___tab9" localSheetId="32">#REF!</definedName>
    <definedName name="___tab9" localSheetId="5">#REF!</definedName>
    <definedName name="___tab9" localSheetId="39">#REF!</definedName>
    <definedName name="___tab9">#REF!</definedName>
    <definedName name="___TB41" localSheetId="17">#REF!</definedName>
    <definedName name="___TB41" localSheetId="18">#REF!</definedName>
    <definedName name="___TB41" localSheetId="20">#REF!</definedName>
    <definedName name="___TB41" localSheetId="25">#REF!</definedName>
    <definedName name="___TB41" localSheetId="30">#REF!</definedName>
    <definedName name="___TB41" localSheetId="34">#REF!</definedName>
    <definedName name="___TB41" localSheetId="35">#REF!</definedName>
    <definedName name="___TB41" localSheetId="23">#REF!</definedName>
    <definedName name="___TB41" localSheetId="24">#REF!</definedName>
    <definedName name="___TB41" localSheetId="29">#REF!</definedName>
    <definedName name="___TB41" localSheetId="32">#REF!</definedName>
    <definedName name="___TB41" localSheetId="5">#REF!</definedName>
    <definedName name="___TB41" localSheetId="39">#REF!</definedName>
    <definedName name="___TB41">#REF!</definedName>
    <definedName name="___WEO1" localSheetId="17">#REF!</definedName>
    <definedName name="___WEO1" localSheetId="18">#REF!</definedName>
    <definedName name="___WEO1" localSheetId="20">#REF!</definedName>
    <definedName name="___WEO1" localSheetId="25">#REF!</definedName>
    <definedName name="___WEO1" localSheetId="30">#REF!</definedName>
    <definedName name="___WEO1" localSheetId="34">#REF!</definedName>
    <definedName name="___WEO1" localSheetId="35">#REF!</definedName>
    <definedName name="___WEO1" localSheetId="23">#REF!</definedName>
    <definedName name="___WEO1" localSheetId="24">#REF!</definedName>
    <definedName name="___WEO1" localSheetId="29">#REF!</definedName>
    <definedName name="___WEO1" localSheetId="32">#REF!</definedName>
    <definedName name="___WEO1" localSheetId="5">#REF!</definedName>
    <definedName name="___WEO1" localSheetId="39">#REF!</definedName>
    <definedName name="___WEO1">#REF!</definedName>
    <definedName name="___WEO2" localSheetId="17">#REF!</definedName>
    <definedName name="___WEO2" localSheetId="18">#REF!</definedName>
    <definedName name="___WEO2" localSheetId="20">#REF!</definedName>
    <definedName name="___WEO2" localSheetId="25">#REF!</definedName>
    <definedName name="___WEO2" localSheetId="30">#REF!</definedName>
    <definedName name="___WEO2" localSheetId="34">#REF!</definedName>
    <definedName name="___WEO2" localSheetId="35">#REF!</definedName>
    <definedName name="___WEO2" localSheetId="23">#REF!</definedName>
    <definedName name="___WEO2" localSheetId="24">#REF!</definedName>
    <definedName name="___WEO2" localSheetId="29">#REF!</definedName>
    <definedName name="___WEO2" localSheetId="32">#REF!</definedName>
    <definedName name="___WEO2" localSheetId="5">#REF!</definedName>
    <definedName name="___WEO2" localSheetId="39">#REF!</definedName>
    <definedName name="___WEO2">#REF!</definedName>
    <definedName name="__123Graph_A" localSheetId="17" hidden="1">#REF!</definedName>
    <definedName name="__123Graph_A" localSheetId="18" hidden="1">#REF!</definedName>
    <definedName name="__123Graph_A" localSheetId="20" hidden="1">#REF!</definedName>
    <definedName name="__123Graph_A" localSheetId="25" hidden="1">#REF!</definedName>
    <definedName name="__123Graph_A" localSheetId="30" hidden="1">#REF!</definedName>
    <definedName name="__123Graph_A" localSheetId="34" hidden="1">#REF!</definedName>
    <definedName name="__123Graph_A" localSheetId="35" hidden="1">#REF!</definedName>
    <definedName name="__123Graph_A" localSheetId="46" hidden="1">#REF!</definedName>
    <definedName name="__123Graph_A" localSheetId="23" hidden="1">#REF!</definedName>
    <definedName name="__123Graph_A" localSheetId="24" hidden="1">#REF!</definedName>
    <definedName name="__123Graph_A" localSheetId="29" hidden="1">#REF!</definedName>
    <definedName name="__123Graph_A" localSheetId="32" hidden="1">#REF!</definedName>
    <definedName name="__123Graph_A" localSheetId="5" hidden="1">#REF!</definedName>
    <definedName name="__123Graph_A" localSheetId="39" hidden="1">#REF!</definedName>
    <definedName name="__123Graph_A" hidden="1">#REF!</definedName>
    <definedName name="__123Graph_ABERLGRAP" localSheetId="17" hidden="1">'[5]Time series'!#REF!</definedName>
    <definedName name="__123Graph_ABERLGRAP" localSheetId="18" hidden="1">'[5]Time series'!#REF!</definedName>
    <definedName name="__123Graph_ABERLGRAP" localSheetId="20" hidden="1">'[5]Time series'!#REF!</definedName>
    <definedName name="__123Graph_ABERLGRAP" localSheetId="25" hidden="1">'[5]Time series'!#REF!</definedName>
    <definedName name="__123Graph_ABERLGRAP" localSheetId="34" hidden="1">'[5]Time series'!#REF!</definedName>
    <definedName name="__123Graph_ABERLGRAP" localSheetId="35" hidden="1">'[5]Time series'!#REF!</definedName>
    <definedName name="__123Graph_ABERLGRAP" localSheetId="46" hidden="1">'[5]Time series'!#REF!</definedName>
    <definedName name="__123Graph_ABERLGRAP" localSheetId="23" hidden="1">'[5]Time series'!#REF!</definedName>
    <definedName name="__123Graph_ABERLGRAP" localSheetId="24" hidden="1">'[5]Time series'!#REF!</definedName>
    <definedName name="__123Graph_ABERLGRAP" localSheetId="29" hidden="1">'[5]Time series'!#REF!</definedName>
    <definedName name="__123Graph_ABERLGRAP" localSheetId="32" hidden="1">'[5]Time series'!#REF!</definedName>
    <definedName name="__123Graph_ABERLGRAP" localSheetId="5" hidden="1">'[5]Time series'!#REF!</definedName>
    <definedName name="__123Graph_ABERLGRAP" hidden="1">'[5]Time series'!#REF!</definedName>
    <definedName name="__123Graph_ACATCH1" localSheetId="17" hidden="1">'[5]Time series'!#REF!</definedName>
    <definedName name="__123Graph_ACATCH1" localSheetId="18" hidden="1">'[5]Time series'!#REF!</definedName>
    <definedName name="__123Graph_ACATCH1" localSheetId="20" hidden="1">'[5]Time series'!#REF!</definedName>
    <definedName name="__123Graph_ACATCH1" localSheetId="25" hidden="1">'[5]Time series'!#REF!</definedName>
    <definedName name="__123Graph_ACATCH1" localSheetId="34" hidden="1">'[5]Time series'!#REF!</definedName>
    <definedName name="__123Graph_ACATCH1" localSheetId="35" hidden="1">'[5]Time series'!#REF!</definedName>
    <definedName name="__123Graph_ACATCH1" localSheetId="46" hidden="1">'[5]Time series'!#REF!</definedName>
    <definedName name="__123Graph_ACATCH1" localSheetId="23" hidden="1">'[5]Time series'!#REF!</definedName>
    <definedName name="__123Graph_ACATCH1" localSheetId="24" hidden="1">'[5]Time series'!#REF!</definedName>
    <definedName name="__123Graph_ACATCH1" localSheetId="29" hidden="1">'[5]Time series'!#REF!</definedName>
    <definedName name="__123Graph_ACATCH1" localSheetId="32" hidden="1">'[5]Time series'!#REF!</definedName>
    <definedName name="__123Graph_ACATCH1" localSheetId="5" hidden="1">'[5]Time series'!#REF!</definedName>
    <definedName name="__123Graph_ACATCH1" hidden="1">'[5]Time series'!#REF!</definedName>
    <definedName name="__123Graph_ACONVERG1" localSheetId="17" hidden="1">'[5]Time series'!#REF!</definedName>
    <definedName name="__123Graph_ACONVERG1" localSheetId="18" hidden="1">'[5]Time series'!#REF!</definedName>
    <definedName name="__123Graph_ACONVERG1" localSheetId="20" hidden="1">'[5]Time series'!#REF!</definedName>
    <definedName name="__123Graph_ACONVERG1" localSheetId="25" hidden="1">'[5]Time series'!#REF!</definedName>
    <definedName name="__123Graph_ACONVERG1" localSheetId="34" hidden="1">'[5]Time series'!#REF!</definedName>
    <definedName name="__123Graph_ACONVERG1" localSheetId="35" hidden="1">'[5]Time series'!#REF!</definedName>
    <definedName name="__123Graph_ACONVERG1" localSheetId="46" hidden="1">'[5]Time series'!#REF!</definedName>
    <definedName name="__123Graph_ACONVERG1" localSheetId="23" hidden="1">'[5]Time series'!#REF!</definedName>
    <definedName name="__123Graph_ACONVERG1" localSheetId="24" hidden="1">'[5]Time series'!#REF!</definedName>
    <definedName name="__123Graph_ACONVERG1" localSheetId="29" hidden="1">'[5]Time series'!#REF!</definedName>
    <definedName name="__123Graph_ACONVERG1" localSheetId="32" hidden="1">'[5]Time series'!#REF!</definedName>
    <definedName name="__123Graph_ACONVERG1" localSheetId="5" hidden="1">'[5]Time series'!#REF!</definedName>
    <definedName name="__123Graph_ACONVERG1" hidden="1">'[5]Time series'!#REF!</definedName>
    <definedName name="__123Graph_AECTOT" localSheetId="17" hidden="1">#REF!</definedName>
    <definedName name="__123Graph_AECTOT" localSheetId="18" hidden="1">#REF!</definedName>
    <definedName name="__123Graph_AECTOT" localSheetId="20" hidden="1">#REF!</definedName>
    <definedName name="__123Graph_AECTOT" localSheetId="25" hidden="1">#REF!</definedName>
    <definedName name="__123Graph_AECTOT" localSheetId="34" hidden="1">#REF!</definedName>
    <definedName name="__123Graph_AECTOT" localSheetId="35" hidden="1">#REF!</definedName>
    <definedName name="__123Graph_AECTOT" localSheetId="46" hidden="1">#REF!</definedName>
    <definedName name="__123Graph_AECTOT" localSheetId="23" hidden="1">#REF!</definedName>
    <definedName name="__123Graph_AECTOT" localSheetId="24" hidden="1">#REF!</definedName>
    <definedName name="__123Graph_AECTOT" localSheetId="29" hidden="1">#REF!</definedName>
    <definedName name="__123Graph_AECTOT" localSheetId="32" hidden="1">#REF!</definedName>
    <definedName name="__123Graph_AECTOT" localSheetId="5" hidden="1">#REF!</definedName>
    <definedName name="__123Graph_AECTOT" hidden="1">#REF!</definedName>
    <definedName name="__123Graph_AEXP" localSheetId="17" hidden="1">#REF!</definedName>
    <definedName name="__123Graph_AEXP" localSheetId="18" hidden="1">#REF!</definedName>
    <definedName name="__123Graph_AEXP" localSheetId="20" hidden="1">#REF!</definedName>
    <definedName name="__123Graph_AEXP" localSheetId="25" hidden="1">#REF!</definedName>
    <definedName name="__123Graph_AEXP" localSheetId="30" hidden="1">#REF!</definedName>
    <definedName name="__123Graph_AEXP" localSheetId="34" hidden="1">#REF!</definedName>
    <definedName name="__123Graph_AEXP" localSheetId="35" hidden="1">#REF!</definedName>
    <definedName name="__123Graph_AEXP" localSheetId="46" hidden="1">#REF!</definedName>
    <definedName name="__123Graph_AEXP" localSheetId="23" hidden="1">#REF!</definedName>
    <definedName name="__123Graph_AEXP" localSheetId="24" hidden="1">#REF!</definedName>
    <definedName name="__123Graph_AEXP" localSheetId="29" hidden="1">#REF!</definedName>
    <definedName name="__123Graph_AEXP" localSheetId="32" hidden="1">#REF!</definedName>
    <definedName name="__123Graph_AEXP" localSheetId="5" hidden="1">#REF!</definedName>
    <definedName name="__123Graph_AEXP" localSheetId="39" hidden="1">#REF!</definedName>
    <definedName name="__123Graph_AEXP" hidden="1">#REF!</definedName>
    <definedName name="__123Graph_AGRAPH2" localSheetId="17" hidden="1">'[5]Time series'!#REF!</definedName>
    <definedName name="__123Graph_AGRAPH2" localSheetId="18" hidden="1">'[5]Time series'!#REF!</definedName>
    <definedName name="__123Graph_AGRAPH2" localSheetId="20" hidden="1">'[5]Time series'!#REF!</definedName>
    <definedName name="__123Graph_AGRAPH2" localSheetId="25" hidden="1">'[5]Time series'!#REF!</definedName>
    <definedName name="__123Graph_AGRAPH2" localSheetId="34" hidden="1">'[5]Time series'!#REF!</definedName>
    <definedName name="__123Graph_AGRAPH2" localSheetId="35" hidden="1">'[5]Time series'!#REF!</definedName>
    <definedName name="__123Graph_AGRAPH2" localSheetId="46" hidden="1">'[5]Time series'!#REF!</definedName>
    <definedName name="__123Graph_AGRAPH2" localSheetId="23" hidden="1">'[5]Time series'!#REF!</definedName>
    <definedName name="__123Graph_AGRAPH2" localSheetId="24" hidden="1">'[5]Time series'!#REF!</definedName>
    <definedName name="__123Graph_AGRAPH2" localSheetId="29" hidden="1">'[5]Time series'!#REF!</definedName>
    <definedName name="__123Graph_AGRAPH2" localSheetId="32" hidden="1">'[5]Time series'!#REF!</definedName>
    <definedName name="__123Graph_AGRAPH2" localSheetId="5" hidden="1">'[5]Time series'!#REF!</definedName>
    <definedName name="__123Graph_AGRAPH2" hidden="1">'[5]Time series'!#REF!</definedName>
    <definedName name="__123Graph_AGRAPH41" localSheetId="17" hidden="1">'[5]Time series'!#REF!</definedName>
    <definedName name="__123Graph_AGRAPH41" localSheetId="18" hidden="1">'[5]Time series'!#REF!</definedName>
    <definedName name="__123Graph_AGRAPH41" localSheetId="20" hidden="1">'[5]Time series'!#REF!</definedName>
    <definedName name="__123Graph_AGRAPH41" localSheetId="25" hidden="1">'[5]Time series'!#REF!</definedName>
    <definedName name="__123Graph_AGRAPH41" localSheetId="34" hidden="1">'[5]Time series'!#REF!</definedName>
    <definedName name="__123Graph_AGRAPH41" localSheetId="35" hidden="1">'[5]Time series'!#REF!</definedName>
    <definedName name="__123Graph_AGRAPH41" localSheetId="46" hidden="1">'[5]Time series'!#REF!</definedName>
    <definedName name="__123Graph_AGRAPH41" localSheetId="23" hidden="1">'[5]Time series'!#REF!</definedName>
    <definedName name="__123Graph_AGRAPH41" localSheetId="24" hidden="1">'[5]Time series'!#REF!</definedName>
    <definedName name="__123Graph_AGRAPH41" localSheetId="29" hidden="1">'[5]Time series'!#REF!</definedName>
    <definedName name="__123Graph_AGRAPH41" localSheetId="32" hidden="1">'[5]Time series'!#REF!</definedName>
    <definedName name="__123Graph_AGRAPH41" localSheetId="5" hidden="1">'[5]Time series'!#REF!</definedName>
    <definedName name="__123Graph_AGRAPH41" hidden="1">'[5]Time series'!#REF!</definedName>
    <definedName name="__123Graph_AGRAPH42" localSheetId="17" hidden="1">'[5]Time series'!#REF!</definedName>
    <definedName name="__123Graph_AGRAPH42" localSheetId="18" hidden="1">'[5]Time series'!#REF!</definedName>
    <definedName name="__123Graph_AGRAPH42" localSheetId="20" hidden="1">'[5]Time series'!#REF!</definedName>
    <definedName name="__123Graph_AGRAPH42" localSheetId="25" hidden="1">'[5]Time series'!#REF!</definedName>
    <definedName name="__123Graph_AGRAPH42" localSheetId="34" hidden="1">'[5]Time series'!#REF!</definedName>
    <definedName name="__123Graph_AGRAPH42" localSheetId="35" hidden="1">'[5]Time series'!#REF!</definedName>
    <definedName name="__123Graph_AGRAPH42" localSheetId="46" hidden="1">'[5]Time series'!#REF!</definedName>
    <definedName name="__123Graph_AGRAPH42" localSheetId="23" hidden="1">'[5]Time series'!#REF!</definedName>
    <definedName name="__123Graph_AGRAPH42" localSheetId="24" hidden="1">'[5]Time series'!#REF!</definedName>
    <definedName name="__123Graph_AGRAPH42" localSheetId="29" hidden="1">'[5]Time series'!#REF!</definedName>
    <definedName name="__123Graph_AGRAPH42" localSheetId="32" hidden="1">'[5]Time series'!#REF!</definedName>
    <definedName name="__123Graph_AGRAPH42" localSheetId="5" hidden="1">'[5]Time series'!#REF!</definedName>
    <definedName name="__123Graph_AGRAPH42" hidden="1">'[5]Time series'!#REF!</definedName>
    <definedName name="__123Graph_AGRAPH44" localSheetId="17" hidden="1">'[5]Time series'!#REF!</definedName>
    <definedName name="__123Graph_AGRAPH44" localSheetId="18" hidden="1">'[5]Time series'!#REF!</definedName>
    <definedName name="__123Graph_AGRAPH44" localSheetId="20" hidden="1">'[5]Time series'!#REF!</definedName>
    <definedName name="__123Graph_AGRAPH44" localSheetId="25" hidden="1">'[5]Time series'!#REF!</definedName>
    <definedName name="__123Graph_AGRAPH44" localSheetId="34" hidden="1">'[5]Time series'!#REF!</definedName>
    <definedName name="__123Graph_AGRAPH44" localSheetId="35" hidden="1">'[5]Time series'!#REF!</definedName>
    <definedName name="__123Graph_AGRAPH44" localSheetId="46" hidden="1">'[5]Time series'!#REF!</definedName>
    <definedName name="__123Graph_AGRAPH44" localSheetId="23" hidden="1">'[5]Time series'!#REF!</definedName>
    <definedName name="__123Graph_AGRAPH44" localSheetId="24" hidden="1">'[5]Time series'!#REF!</definedName>
    <definedName name="__123Graph_AGRAPH44" localSheetId="29" hidden="1">'[5]Time series'!#REF!</definedName>
    <definedName name="__123Graph_AGRAPH44" localSheetId="32" hidden="1">'[5]Time series'!#REF!</definedName>
    <definedName name="__123Graph_AGRAPH44" localSheetId="5" hidden="1">'[5]Time series'!#REF!</definedName>
    <definedName name="__123Graph_AGRAPH44" hidden="1">'[5]Time series'!#REF!</definedName>
    <definedName name="__123Graph_APERIB" localSheetId="17" hidden="1">'[5]Time series'!#REF!</definedName>
    <definedName name="__123Graph_APERIB" localSheetId="18" hidden="1">'[5]Time series'!#REF!</definedName>
    <definedName name="__123Graph_APERIB" localSheetId="20" hidden="1">'[5]Time series'!#REF!</definedName>
    <definedName name="__123Graph_APERIB" localSheetId="25" hidden="1">'[5]Time series'!#REF!</definedName>
    <definedName name="__123Graph_APERIB" localSheetId="34" hidden="1">'[5]Time series'!#REF!</definedName>
    <definedName name="__123Graph_APERIB" localSheetId="35" hidden="1">'[5]Time series'!#REF!</definedName>
    <definedName name="__123Graph_APERIB" localSheetId="46" hidden="1">'[5]Time series'!#REF!</definedName>
    <definedName name="__123Graph_APERIB" localSheetId="23" hidden="1">'[5]Time series'!#REF!</definedName>
    <definedName name="__123Graph_APERIB" localSheetId="24" hidden="1">'[5]Time series'!#REF!</definedName>
    <definedName name="__123Graph_APERIB" localSheetId="29" hidden="1">'[5]Time series'!#REF!</definedName>
    <definedName name="__123Graph_APERIB" localSheetId="32" hidden="1">'[5]Time series'!#REF!</definedName>
    <definedName name="__123Graph_APERIB" localSheetId="5" hidden="1">'[5]Time series'!#REF!</definedName>
    <definedName name="__123Graph_APERIB" hidden="1">'[5]Time series'!#REF!</definedName>
    <definedName name="__123Graph_APRODABSC" localSheetId="17" hidden="1">'[5]Time series'!#REF!</definedName>
    <definedName name="__123Graph_APRODABSC" localSheetId="18" hidden="1">'[5]Time series'!#REF!</definedName>
    <definedName name="__123Graph_APRODABSC" localSheetId="20" hidden="1">'[5]Time series'!#REF!</definedName>
    <definedName name="__123Graph_APRODABSC" localSheetId="25" hidden="1">'[5]Time series'!#REF!</definedName>
    <definedName name="__123Graph_APRODABSC" localSheetId="34" hidden="1">'[5]Time series'!#REF!</definedName>
    <definedName name="__123Graph_APRODABSC" localSheetId="35" hidden="1">'[5]Time series'!#REF!</definedName>
    <definedName name="__123Graph_APRODABSC" localSheetId="46" hidden="1">'[5]Time series'!#REF!</definedName>
    <definedName name="__123Graph_APRODABSC" localSheetId="23" hidden="1">'[5]Time series'!#REF!</definedName>
    <definedName name="__123Graph_APRODABSC" localSheetId="24" hidden="1">'[5]Time series'!#REF!</definedName>
    <definedName name="__123Graph_APRODABSC" localSheetId="29" hidden="1">'[5]Time series'!#REF!</definedName>
    <definedName name="__123Graph_APRODABSC" localSheetId="32" hidden="1">'[5]Time series'!#REF!</definedName>
    <definedName name="__123Graph_APRODABSC" localSheetId="5" hidden="1">'[5]Time series'!#REF!</definedName>
    <definedName name="__123Graph_APRODABSC" hidden="1">'[5]Time series'!#REF!</definedName>
    <definedName name="__123Graph_APRODABSD" localSheetId="17" hidden="1">'[5]Time series'!#REF!</definedName>
    <definedName name="__123Graph_APRODABSD" localSheetId="18" hidden="1">'[5]Time series'!#REF!</definedName>
    <definedName name="__123Graph_APRODABSD" localSheetId="20" hidden="1">'[5]Time series'!#REF!</definedName>
    <definedName name="__123Graph_APRODABSD" localSheetId="25" hidden="1">'[5]Time series'!#REF!</definedName>
    <definedName name="__123Graph_APRODABSD" localSheetId="34" hidden="1">'[5]Time series'!#REF!</definedName>
    <definedName name="__123Graph_APRODABSD" localSheetId="35" hidden="1">'[5]Time series'!#REF!</definedName>
    <definedName name="__123Graph_APRODABSD" localSheetId="46" hidden="1">'[5]Time series'!#REF!</definedName>
    <definedName name="__123Graph_APRODABSD" localSheetId="23" hidden="1">'[5]Time series'!#REF!</definedName>
    <definedName name="__123Graph_APRODABSD" localSheetId="24" hidden="1">'[5]Time series'!#REF!</definedName>
    <definedName name="__123Graph_APRODABSD" localSheetId="29" hidden="1">'[5]Time series'!#REF!</definedName>
    <definedName name="__123Graph_APRODABSD" localSheetId="32" hidden="1">'[5]Time series'!#REF!</definedName>
    <definedName name="__123Graph_APRODABSD" localSheetId="5" hidden="1">'[5]Time series'!#REF!</definedName>
    <definedName name="__123Graph_APRODABSD" hidden="1">'[5]Time series'!#REF!</definedName>
    <definedName name="__123Graph_APRODTRE2" localSheetId="17" hidden="1">'[5]Time series'!#REF!</definedName>
    <definedName name="__123Graph_APRODTRE2" localSheetId="18" hidden="1">'[5]Time series'!#REF!</definedName>
    <definedName name="__123Graph_APRODTRE2" localSheetId="20" hidden="1">'[5]Time series'!#REF!</definedName>
    <definedName name="__123Graph_APRODTRE2" localSheetId="25" hidden="1">'[5]Time series'!#REF!</definedName>
    <definedName name="__123Graph_APRODTRE2" localSheetId="34" hidden="1">'[5]Time series'!#REF!</definedName>
    <definedName name="__123Graph_APRODTRE2" localSheetId="35" hidden="1">'[5]Time series'!#REF!</definedName>
    <definedName name="__123Graph_APRODTRE2" localSheetId="46" hidden="1">'[5]Time series'!#REF!</definedName>
    <definedName name="__123Graph_APRODTRE2" localSheetId="23" hidden="1">'[5]Time series'!#REF!</definedName>
    <definedName name="__123Graph_APRODTRE2" localSheetId="24" hidden="1">'[5]Time series'!#REF!</definedName>
    <definedName name="__123Graph_APRODTRE2" localSheetId="29" hidden="1">'[5]Time series'!#REF!</definedName>
    <definedName name="__123Graph_APRODTRE2" localSheetId="32" hidden="1">'[5]Time series'!#REF!</definedName>
    <definedName name="__123Graph_APRODTRE2" localSheetId="5" hidden="1">'[5]Time series'!#REF!</definedName>
    <definedName name="__123Graph_APRODTRE2" hidden="1">'[5]Time series'!#REF!</definedName>
    <definedName name="__123Graph_APRODTRE3" localSheetId="17" hidden="1">'[5]Time series'!#REF!</definedName>
    <definedName name="__123Graph_APRODTRE3" localSheetId="18" hidden="1">'[5]Time series'!#REF!</definedName>
    <definedName name="__123Graph_APRODTRE3" localSheetId="20" hidden="1">'[5]Time series'!#REF!</definedName>
    <definedName name="__123Graph_APRODTRE3" localSheetId="25" hidden="1">'[5]Time series'!#REF!</definedName>
    <definedName name="__123Graph_APRODTRE3" localSheetId="34" hidden="1">'[5]Time series'!#REF!</definedName>
    <definedName name="__123Graph_APRODTRE3" localSheetId="35" hidden="1">'[5]Time series'!#REF!</definedName>
    <definedName name="__123Graph_APRODTRE3" localSheetId="46" hidden="1">'[5]Time series'!#REF!</definedName>
    <definedName name="__123Graph_APRODTRE3" localSheetId="23" hidden="1">'[5]Time series'!#REF!</definedName>
    <definedName name="__123Graph_APRODTRE3" localSheetId="24" hidden="1">'[5]Time series'!#REF!</definedName>
    <definedName name="__123Graph_APRODTRE3" localSheetId="29" hidden="1">'[5]Time series'!#REF!</definedName>
    <definedName name="__123Graph_APRODTRE3" localSheetId="32" hidden="1">'[5]Time series'!#REF!</definedName>
    <definedName name="__123Graph_APRODTRE3" localSheetId="5" hidden="1">'[5]Time series'!#REF!</definedName>
    <definedName name="__123Graph_APRODTRE3" hidden="1">'[5]Time series'!#REF!</definedName>
    <definedName name="__123Graph_APRODTRE4" localSheetId="17" hidden="1">'[5]Time series'!#REF!</definedName>
    <definedName name="__123Graph_APRODTRE4" localSheetId="18" hidden="1">'[5]Time series'!#REF!</definedName>
    <definedName name="__123Graph_APRODTRE4" localSheetId="20" hidden="1">'[5]Time series'!#REF!</definedName>
    <definedName name="__123Graph_APRODTRE4" localSheetId="25" hidden="1">'[5]Time series'!#REF!</definedName>
    <definedName name="__123Graph_APRODTRE4" localSheetId="34" hidden="1">'[5]Time series'!#REF!</definedName>
    <definedName name="__123Graph_APRODTRE4" localSheetId="35" hidden="1">'[5]Time series'!#REF!</definedName>
    <definedName name="__123Graph_APRODTRE4" localSheetId="46" hidden="1">'[5]Time series'!#REF!</definedName>
    <definedName name="__123Graph_APRODTRE4" localSheetId="23" hidden="1">'[5]Time series'!#REF!</definedName>
    <definedName name="__123Graph_APRODTRE4" localSheetId="24" hidden="1">'[5]Time series'!#REF!</definedName>
    <definedName name="__123Graph_APRODTRE4" localSheetId="29" hidden="1">'[5]Time series'!#REF!</definedName>
    <definedName name="__123Graph_APRODTRE4" localSheetId="32" hidden="1">'[5]Time series'!#REF!</definedName>
    <definedName name="__123Graph_APRODTRE4" localSheetId="5" hidden="1">'[5]Time series'!#REF!</definedName>
    <definedName name="__123Graph_APRODTRE4" hidden="1">'[5]Time series'!#REF!</definedName>
    <definedName name="__123Graph_APRODTREND" localSheetId="17" hidden="1">'[5]Time series'!#REF!</definedName>
    <definedName name="__123Graph_APRODTREND" localSheetId="18" hidden="1">'[5]Time series'!#REF!</definedName>
    <definedName name="__123Graph_APRODTREND" localSheetId="20" hidden="1">'[5]Time series'!#REF!</definedName>
    <definedName name="__123Graph_APRODTREND" localSheetId="25" hidden="1">'[5]Time series'!#REF!</definedName>
    <definedName name="__123Graph_APRODTREND" localSheetId="34" hidden="1">'[5]Time series'!#REF!</definedName>
    <definedName name="__123Graph_APRODTREND" localSheetId="35" hidden="1">'[5]Time series'!#REF!</definedName>
    <definedName name="__123Graph_APRODTREND" localSheetId="46" hidden="1">'[5]Time series'!#REF!</definedName>
    <definedName name="__123Graph_APRODTREND" localSheetId="23" hidden="1">'[5]Time series'!#REF!</definedName>
    <definedName name="__123Graph_APRODTREND" localSheetId="24" hidden="1">'[5]Time series'!#REF!</definedName>
    <definedName name="__123Graph_APRODTREND" localSheetId="29" hidden="1">'[5]Time series'!#REF!</definedName>
    <definedName name="__123Graph_APRODTREND" localSheetId="32" hidden="1">'[5]Time series'!#REF!</definedName>
    <definedName name="__123Graph_APRODTREND" localSheetId="5" hidden="1">'[5]Time series'!#REF!</definedName>
    <definedName name="__123Graph_APRODTREND" hidden="1">'[5]Time series'!#REF!</definedName>
    <definedName name="__123Graph_ATEST1" localSheetId="39" hidden="1">[6]REER!$AZ$144:$AZ$210</definedName>
    <definedName name="__123Graph_ATEST1" hidden="1">[7]REER!$AZ$144:$AZ$210</definedName>
    <definedName name="__123Graph_AUTRECHT" localSheetId="17" hidden="1">'[5]Time series'!#REF!</definedName>
    <definedName name="__123Graph_AUTRECHT" localSheetId="18" hidden="1">'[5]Time series'!#REF!</definedName>
    <definedName name="__123Graph_AUTRECHT" localSheetId="20" hidden="1">'[5]Time series'!#REF!</definedName>
    <definedName name="__123Graph_AUTRECHT" localSheetId="25" hidden="1">'[5]Time series'!#REF!</definedName>
    <definedName name="__123Graph_AUTRECHT" localSheetId="34" hidden="1">'[5]Time series'!#REF!</definedName>
    <definedName name="__123Graph_AUTRECHT" localSheetId="35" hidden="1">'[5]Time series'!#REF!</definedName>
    <definedName name="__123Graph_AUTRECHT" localSheetId="46" hidden="1">'[5]Time series'!#REF!</definedName>
    <definedName name="__123Graph_AUTRECHT" localSheetId="23" hidden="1">'[5]Time series'!#REF!</definedName>
    <definedName name="__123Graph_AUTRECHT" localSheetId="24" hidden="1">'[5]Time series'!#REF!</definedName>
    <definedName name="__123Graph_AUTRECHT" localSheetId="29" hidden="1">'[5]Time series'!#REF!</definedName>
    <definedName name="__123Graph_AUTRECHT" localSheetId="32" hidden="1">'[5]Time series'!#REF!</definedName>
    <definedName name="__123Graph_AUTRECHT" localSheetId="5" hidden="1">'[5]Time series'!#REF!</definedName>
    <definedName name="__123Graph_AUTRECHT" hidden="1">'[5]Time series'!#REF!</definedName>
    <definedName name="__123Graph_B" localSheetId="17" hidden="1">#REF!</definedName>
    <definedName name="__123Graph_B" localSheetId="18" hidden="1">#REF!</definedName>
    <definedName name="__123Graph_B" localSheetId="20" hidden="1">#REF!</definedName>
    <definedName name="__123Graph_B" localSheetId="25" hidden="1">#REF!</definedName>
    <definedName name="__123Graph_B" localSheetId="30" hidden="1">#REF!</definedName>
    <definedName name="__123Graph_B" localSheetId="34" hidden="1">#REF!</definedName>
    <definedName name="__123Graph_B" localSheetId="35" hidden="1">#REF!</definedName>
    <definedName name="__123Graph_B" localSheetId="46" hidden="1">#REF!</definedName>
    <definedName name="__123Graph_B" localSheetId="23" hidden="1">#REF!</definedName>
    <definedName name="__123Graph_B" localSheetId="24" hidden="1">#REF!</definedName>
    <definedName name="__123Graph_B" localSheetId="29" hidden="1">#REF!</definedName>
    <definedName name="__123Graph_B" localSheetId="32" hidden="1">#REF!</definedName>
    <definedName name="__123Graph_B" localSheetId="5" hidden="1">#REF!</definedName>
    <definedName name="__123Graph_B" localSheetId="37" hidden="1">#REF!</definedName>
    <definedName name="__123Graph_B" localSheetId="39" hidden="1">#REF!</definedName>
    <definedName name="__123Graph_B" hidden="1">#REF!</definedName>
    <definedName name="__123Graph_BBERLGRAP" localSheetId="17" hidden="1">'[5]Time series'!#REF!</definedName>
    <definedName name="__123Graph_BBERLGRAP" localSheetId="18" hidden="1">'[5]Time series'!#REF!</definedName>
    <definedName name="__123Graph_BBERLGRAP" localSheetId="20" hidden="1">'[5]Time series'!#REF!</definedName>
    <definedName name="__123Graph_BBERLGRAP" localSheetId="25" hidden="1">'[5]Time series'!#REF!</definedName>
    <definedName name="__123Graph_BBERLGRAP" localSheetId="34" hidden="1">'[5]Time series'!#REF!</definedName>
    <definedName name="__123Graph_BBERLGRAP" localSheetId="35" hidden="1">'[5]Time series'!#REF!</definedName>
    <definedName name="__123Graph_BBERLGRAP" localSheetId="46" hidden="1">'[5]Time series'!#REF!</definedName>
    <definedName name="__123Graph_BBERLGRAP" localSheetId="23" hidden="1">'[5]Time series'!#REF!</definedName>
    <definedName name="__123Graph_BBERLGRAP" localSheetId="24" hidden="1">'[5]Time series'!#REF!</definedName>
    <definedName name="__123Graph_BBERLGRAP" localSheetId="29" hidden="1">'[5]Time series'!#REF!</definedName>
    <definedName name="__123Graph_BBERLGRAP" localSheetId="32" hidden="1">'[5]Time series'!#REF!</definedName>
    <definedName name="__123Graph_BBERLGRAP" localSheetId="5" hidden="1">'[5]Time series'!#REF!</definedName>
    <definedName name="__123Graph_BBERLGRAP" hidden="1">'[5]Time series'!#REF!</definedName>
    <definedName name="__123Graph_BCATCH1" localSheetId="17" hidden="1">'[5]Time series'!#REF!</definedName>
    <definedName name="__123Graph_BCATCH1" localSheetId="18" hidden="1">'[5]Time series'!#REF!</definedName>
    <definedName name="__123Graph_BCATCH1" localSheetId="20" hidden="1">'[5]Time series'!#REF!</definedName>
    <definedName name="__123Graph_BCATCH1" localSheetId="25" hidden="1">'[5]Time series'!#REF!</definedName>
    <definedName name="__123Graph_BCATCH1" localSheetId="34" hidden="1">'[5]Time series'!#REF!</definedName>
    <definedName name="__123Graph_BCATCH1" localSheetId="35" hidden="1">'[5]Time series'!#REF!</definedName>
    <definedName name="__123Graph_BCATCH1" localSheetId="46" hidden="1">'[5]Time series'!#REF!</definedName>
    <definedName name="__123Graph_BCATCH1" localSheetId="23" hidden="1">'[5]Time series'!#REF!</definedName>
    <definedName name="__123Graph_BCATCH1" localSheetId="24" hidden="1">'[5]Time series'!#REF!</definedName>
    <definedName name="__123Graph_BCATCH1" localSheetId="29" hidden="1">'[5]Time series'!#REF!</definedName>
    <definedName name="__123Graph_BCATCH1" localSheetId="32" hidden="1">'[5]Time series'!#REF!</definedName>
    <definedName name="__123Graph_BCATCH1" localSheetId="5" hidden="1">'[5]Time series'!#REF!</definedName>
    <definedName name="__123Graph_BCATCH1" hidden="1">'[5]Time series'!#REF!</definedName>
    <definedName name="__123Graph_BCONVERG1" localSheetId="17" hidden="1">'[5]Time series'!#REF!</definedName>
    <definedName name="__123Graph_BCONVERG1" localSheetId="18" hidden="1">'[5]Time series'!#REF!</definedName>
    <definedName name="__123Graph_BCONVERG1" localSheetId="20" hidden="1">'[5]Time series'!#REF!</definedName>
    <definedName name="__123Graph_BCONVERG1" localSheetId="25" hidden="1">'[5]Time series'!#REF!</definedName>
    <definedName name="__123Graph_BCONVERG1" localSheetId="34" hidden="1">'[5]Time series'!#REF!</definedName>
    <definedName name="__123Graph_BCONVERG1" localSheetId="35" hidden="1">'[5]Time series'!#REF!</definedName>
    <definedName name="__123Graph_BCONVERG1" localSheetId="46" hidden="1">'[5]Time series'!#REF!</definedName>
    <definedName name="__123Graph_BCONVERG1" localSheetId="23" hidden="1">'[5]Time series'!#REF!</definedName>
    <definedName name="__123Graph_BCONVERG1" localSheetId="24" hidden="1">'[5]Time series'!#REF!</definedName>
    <definedName name="__123Graph_BCONVERG1" localSheetId="29" hidden="1">'[5]Time series'!#REF!</definedName>
    <definedName name="__123Graph_BCONVERG1" localSheetId="32" hidden="1">'[5]Time series'!#REF!</definedName>
    <definedName name="__123Graph_BCONVERG1" localSheetId="5" hidden="1">'[5]Time series'!#REF!</definedName>
    <definedName name="__123Graph_BCONVERG1" hidden="1">'[5]Time series'!#REF!</definedName>
    <definedName name="__123Graph_BCurrent" localSheetId="17" hidden="1">[8]G!#REF!</definedName>
    <definedName name="__123Graph_BCurrent" localSheetId="18" hidden="1">[8]G!#REF!</definedName>
    <definedName name="__123Graph_BCurrent" localSheetId="20" hidden="1">[8]G!#REF!</definedName>
    <definedName name="__123Graph_BCurrent" localSheetId="25" hidden="1">[8]G!#REF!</definedName>
    <definedName name="__123Graph_BCurrent" localSheetId="30" hidden="1">[8]G!#REF!</definedName>
    <definedName name="__123Graph_BCurrent" localSheetId="34" hidden="1">[8]G!#REF!</definedName>
    <definedName name="__123Graph_BCurrent" localSheetId="35" hidden="1">[8]G!#REF!</definedName>
    <definedName name="__123Graph_BCurrent" localSheetId="46" hidden="1">[8]G!#REF!</definedName>
    <definedName name="__123Graph_BCurrent" localSheetId="23" hidden="1">[8]G!#REF!</definedName>
    <definedName name="__123Graph_BCurrent" localSheetId="24" hidden="1">[8]G!#REF!</definedName>
    <definedName name="__123Graph_BCurrent" localSheetId="29" hidden="1">[8]G!#REF!</definedName>
    <definedName name="__123Graph_BCurrent" localSheetId="32" hidden="1">[8]G!#REF!</definedName>
    <definedName name="__123Graph_BCurrent" localSheetId="5" hidden="1">[8]G!#REF!</definedName>
    <definedName name="__123Graph_BCurrent" localSheetId="37" hidden="1">[8]G!#REF!</definedName>
    <definedName name="__123Graph_BCurrent" localSheetId="39" hidden="1">[8]G!#REF!</definedName>
    <definedName name="__123Graph_BCurrent" hidden="1">[8]G!#REF!</definedName>
    <definedName name="__123Graph_BECTOT" localSheetId="17" hidden="1">#REF!</definedName>
    <definedName name="__123Graph_BECTOT" localSheetId="18" hidden="1">#REF!</definedName>
    <definedName name="__123Graph_BECTOT" localSheetId="20" hidden="1">#REF!</definedName>
    <definedName name="__123Graph_BECTOT" localSheetId="25" hidden="1">#REF!</definedName>
    <definedName name="__123Graph_BECTOT" localSheetId="34" hidden="1">#REF!</definedName>
    <definedName name="__123Graph_BECTOT" localSheetId="35" hidden="1">#REF!</definedName>
    <definedName name="__123Graph_BECTOT" localSheetId="46" hidden="1">#REF!</definedName>
    <definedName name="__123Graph_BECTOT" localSheetId="23" hidden="1">#REF!</definedName>
    <definedName name="__123Graph_BECTOT" localSheetId="24" hidden="1">#REF!</definedName>
    <definedName name="__123Graph_BECTOT" localSheetId="29" hidden="1">#REF!</definedName>
    <definedName name="__123Graph_BECTOT" localSheetId="32" hidden="1">#REF!</definedName>
    <definedName name="__123Graph_BECTOT" localSheetId="5" hidden="1">#REF!</definedName>
    <definedName name="__123Graph_BECTOT" hidden="1">#REF!</definedName>
    <definedName name="__123Graph_BGDP" localSheetId="17" hidden="1">'[9]Quarterly Program'!#REF!</definedName>
    <definedName name="__123Graph_BGDP" localSheetId="18" hidden="1">'[9]Quarterly Program'!#REF!</definedName>
    <definedName name="__123Graph_BGDP" localSheetId="20" hidden="1">'[9]Quarterly Program'!#REF!</definedName>
    <definedName name="__123Graph_BGDP" localSheetId="25" hidden="1">'[9]Quarterly Program'!#REF!</definedName>
    <definedName name="__123Graph_BGDP" localSheetId="30" hidden="1">'[9]Quarterly Program'!#REF!</definedName>
    <definedName name="__123Graph_BGDP" localSheetId="34" hidden="1">'[9]Quarterly Program'!#REF!</definedName>
    <definedName name="__123Graph_BGDP" localSheetId="35" hidden="1">'[9]Quarterly Program'!#REF!</definedName>
    <definedName name="__123Graph_BGDP" localSheetId="46" hidden="1">'[9]Quarterly Program'!#REF!</definedName>
    <definedName name="__123Graph_BGDP" localSheetId="23" hidden="1">'[9]Quarterly Program'!#REF!</definedName>
    <definedName name="__123Graph_BGDP" localSheetId="24" hidden="1">'[9]Quarterly Program'!#REF!</definedName>
    <definedName name="__123Graph_BGDP" localSheetId="29" hidden="1">'[9]Quarterly Program'!#REF!</definedName>
    <definedName name="__123Graph_BGDP" localSheetId="32" hidden="1">'[9]Quarterly Program'!#REF!</definedName>
    <definedName name="__123Graph_BGDP" localSheetId="5" hidden="1">'[9]Quarterly Program'!#REF!</definedName>
    <definedName name="__123Graph_BGDP" localSheetId="37" hidden="1">'[9]Quarterly Program'!#REF!</definedName>
    <definedName name="__123Graph_BGDP" localSheetId="39" hidden="1">'[9]Quarterly Program'!#REF!</definedName>
    <definedName name="__123Graph_BGDP" hidden="1">'[9]Quarterly Program'!#REF!</definedName>
    <definedName name="__123Graph_BGRAPH2" localSheetId="17" hidden="1">'[5]Time series'!#REF!</definedName>
    <definedName name="__123Graph_BGRAPH2" localSheetId="18" hidden="1">'[5]Time series'!#REF!</definedName>
    <definedName name="__123Graph_BGRAPH2" localSheetId="20" hidden="1">'[5]Time series'!#REF!</definedName>
    <definedName name="__123Graph_BGRAPH2" localSheetId="25" hidden="1">'[5]Time series'!#REF!</definedName>
    <definedName name="__123Graph_BGRAPH2" localSheetId="34" hidden="1">'[5]Time series'!#REF!</definedName>
    <definedName name="__123Graph_BGRAPH2" localSheetId="35" hidden="1">'[5]Time series'!#REF!</definedName>
    <definedName name="__123Graph_BGRAPH2" localSheetId="46" hidden="1">'[5]Time series'!#REF!</definedName>
    <definedName name="__123Graph_BGRAPH2" localSheetId="23" hidden="1">'[5]Time series'!#REF!</definedName>
    <definedName name="__123Graph_BGRAPH2" localSheetId="24" hidden="1">'[5]Time series'!#REF!</definedName>
    <definedName name="__123Graph_BGRAPH2" localSheetId="29" hidden="1">'[5]Time series'!#REF!</definedName>
    <definedName name="__123Graph_BGRAPH2" localSheetId="32" hidden="1">'[5]Time series'!#REF!</definedName>
    <definedName name="__123Graph_BGRAPH2" localSheetId="5" hidden="1">'[5]Time series'!#REF!</definedName>
    <definedName name="__123Graph_BGRAPH2" hidden="1">'[5]Time series'!#REF!</definedName>
    <definedName name="__123Graph_BGRAPH41" localSheetId="17" hidden="1">'[5]Time series'!#REF!</definedName>
    <definedName name="__123Graph_BGRAPH41" localSheetId="18" hidden="1">'[5]Time series'!#REF!</definedName>
    <definedName name="__123Graph_BGRAPH41" localSheetId="20" hidden="1">'[5]Time series'!#REF!</definedName>
    <definedName name="__123Graph_BGRAPH41" localSheetId="25" hidden="1">'[5]Time series'!#REF!</definedName>
    <definedName name="__123Graph_BGRAPH41" localSheetId="34" hidden="1">'[5]Time series'!#REF!</definedName>
    <definedName name="__123Graph_BGRAPH41" localSheetId="35" hidden="1">'[5]Time series'!#REF!</definedName>
    <definedName name="__123Graph_BGRAPH41" localSheetId="46" hidden="1">'[5]Time series'!#REF!</definedName>
    <definedName name="__123Graph_BGRAPH41" localSheetId="23" hidden="1">'[5]Time series'!#REF!</definedName>
    <definedName name="__123Graph_BGRAPH41" localSheetId="24" hidden="1">'[5]Time series'!#REF!</definedName>
    <definedName name="__123Graph_BGRAPH41" localSheetId="29" hidden="1">'[5]Time series'!#REF!</definedName>
    <definedName name="__123Graph_BGRAPH41" localSheetId="32" hidden="1">'[5]Time series'!#REF!</definedName>
    <definedName name="__123Graph_BGRAPH41" localSheetId="5" hidden="1">'[5]Time series'!#REF!</definedName>
    <definedName name="__123Graph_BGRAPH41" hidden="1">'[5]Time series'!#REF!</definedName>
    <definedName name="__123Graph_BMONEY" localSheetId="17" hidden="1">'[9]Quarterly Program'!#REF!</definedName>
    <definedName name="__123Graph_BMONEY" localSheetId="18" hidden="1">'[9]Quarterly Program'!#REF!</definedName>
    <definedName name="__123Graph_BMONEY" localSheetId="20" hidden="1">'[9]Quarterly Program'!#REF!</definedName>
    <definedName name="__123Graph_BMONEY" localSheetId="25" hidden="1">'[9]Quarterly Program'!#REF!</definedName>
    <definedName name="__123Graph_BMONEY" localSheetId="34" hidden="1">'[9]Quarterly Program'!#REF!</definedName>
    <definedName name="__123Graph_BMONEY" localSheetId="35" hidden="1">'[9]Quarterly Program'!#REF!</definedName>
    <definedName name="__123Graph_BMONEY" localSheetId="46" hidden="1">'[9]Quarterly Program'!#REF!</definedName>
    <definedName name="__123Graph_BMONEY" localSheetId="23" hidden="1">'[9]Quarterly Program'!#REF!</definedName>
    <definedName name="__123Graph_BMONEY" localSheetId="24" hidden="1">'[9]Quarterly Program'!#REF!</definedName>
    <definedName name="__123Graph_BMONEY" localSheetId="29" hidden="1">'[9]Quarterly Program'!#REF!</definedName>
    <definedName name="__123Graph_BMONEY" localSheetId="32" hidden="1">'[9]Quarterly Program'!#REF!</definedName>
    <definedName name="__123Graph_BMONEY" localSheetId="5" hidden="1">'[9]Quarterly Program'!#REF!</definedName>
    <definedName name="__123Graph_BMONEY" localSheetId="39" hidden="1">'[9]Quarterly Program'!#REF!</definedName>
    <definedName name="__123Graph_BMONEY" hidden="1">'[9]Quarterly Program'!#REF!</definedName>
    <definedName name="__123Graph_BPERIB" localSheetId="17" hidden="1">'[5]Time series'!#REF!</definedName>
    <definedName name="__123Graph_BPERIB" localSheetId="18" hidden="1">'[5]Time series'!#REF!</definedName>
    <definedName name="__123Graph_BPERIB" localSheetId="20" hidden="1">'[5]Time series'!#REF!</definedName>
    <definedName name="__123Graph_BPERIB" localSheetId="25" hidden="1">'[5]Time series'!#REF!</definedName>
    <definedName name="__123Graph_BPERIB" localSheetId="34" hidden="1">'[5]Time series'!#REF!</definedName>
    <definedName name="__123Graph_BPERIB" localSheetId="35" hidden="1">'[5]Time series'!#REF!</definedName>
    <definedName name="__123Graph_BPERIB" localSheetId="46" hidden="1">'[5]Time series'!#REF!</definedName>
    <definedName name="__123Graph_BPERIB" localSheetId="23" hidden="1">'[5]Time series'!#REF!</definedName>
    <definedName name="__123Graph_BPERIB" localSheetId="24" hidden="1">'[5]Time series'!#REF!</definedName>
    <definedName name="__123Graph_BPERIB" localSheetId="29" hidden="1">'[5]Time series'!#REF!</definedName>
    <definedName name="__123Graph_BPERIB" localSheetId="32" hidden="1">'[5]Time series'!#REF!</definedName>
    <definedName name="__123Graph_BPERIB" localSheetId="5" hidden="1">'[5]Time series'!#REF!</definedName>
    <definedName name="__123Graph_BPERIB" hidden="1">'[5]Time series'!#REF!</definedName>
    <definedName name="__123Graph_BPRODABSC" localSheetId="17" hidden="1">'[5]Time series'!#REF!</definedName>
    <definedName name="__123Graph_BPRODABSC" localSheetId="18" hidden="1">'[5]Time series'!#REF!</definedName>
    <definedName name="__123Graph_BPRODABSC" localSheetId="20" hidden="1">'[5]Time series'!#REF!</definedName>
    <definedName name="__123Graph_BPRODABSC" localSheetId="25" hidden="1">'[5]Time series'!#REF!</definedName>
    <definedName name="__123Graph_BPRODABSC" localSheetId="34" hidden="1">'[5]Time series'!#REF!</definedName>
    <definedName name="__123Graph_BPRODABSC" localSheetId="35" hidden="1">'[5]Time series'!#REF!</definedName>
    <definedName name="__123Graph_BPRODABSC" localSheetId="46" hidden="1">'[5]Time series'!#REF!</definedName>
    <definedName name="__123Graph_BPRODABSC" localSheetId="23" hidden="1">'[5]Time series'!#REF!</definedName>
    <definedName name="__123Graph_BPRODABSC" localSheetId="24" hidden="1">'[5]Time series'!#REF!</definedName>
    <definedName name="__123Graph_BPRODABSC" localSheetId="29" hidden="1">'[5]Time series'!#REF!</definedName>
    <definedName name="__123Graph_BPRODABSC" localSheetId="32" hidden="1">'[5]Time series'!#REF!</definedName>
    <definedName name="__123Graph_BPRODABSC" localSheetId="5" hidden="1">'[5]Time series'!#REF!</definedName>
    <definedName name="__123Graph_BPRODABSC" hidden="1">'[5]Time series'!#REF!</definedName>
    <definedName name="__123Graph_BPRODABSD" localSheetId="17" hidden="1">'[5]Time series'!#REF!</definedName>
    <definedName name="__123Graph_BPRODABSD" localSheetId="18" hidden="1">'[5]Time series'!#REF!</definedName>
    <definedName name="__123Graph_BPRODABSD" localSheetId="20" hidden="1">'[5]Time series'!#REF!</definedName>
    <definedName name="__123Graph_BPRODABSD" localSheetId="25" hidden="1">'[5]Time series'!#REF!</definedName>
    <definedName name="__123Graph_BPRODABSD" localSheetId="34" hidden="1">'[5]Time series'!#REF!</definedName>
    <definedName name="__123Graph_BPRODABSD" localSheetId="35" hidden="1">'[5]Time series'!#REF!</definedName>
    <definedName name="__123Graph_BPRODABSD" localSheetId="46" hidden="1">'[5]Time series'!#REF!</definedName>
    <definedName name="__123Graph_BPRODABSD" localSheetId="23" hidden="1">'[5]Time series'!#REF!</definedName>
    <definedName name="__123Graph_BPRODABSD" localSheetId="24" hidden="1">'[5]Time series'!#REF!</definedName>
    <definedName name="__123Graph_BPRODABSD" localSheetId="29" hidden="1">'[5]Time series'!#REF!</definedName>
    <definedName name="__123Graph_BPRODABSD" localSheetId="32" hidden="1">'[5]Time series'!#REF!</definedName>
    <definedName name="__123Graph_BPRODABSD" localSheetId="5" hidden="1">'[5]Time series'!#REF!</definedName>
    <definedName name="__123Graph_BPRODABSD" hidden="1">'[5]Time series'!#REF!</definedName>
    <definedName name="__123Graph_BREER3" localSheetId="39" hidden="1">[6]REER!$BB$144:$BB$212</definedName>
    <definedName name="__123Graph_BREER3" hidden="1">[7]REER!$BB$144:$BB$212</definedName>
    <definedName name="__123Graph_BTEST1" localSheetId="39" hidden="1">[6]REER!$AY$144:$AY$210</definedName>
    <definedName name="__123Graph_BTEST1" hidden="1">[7]REER!$AY$144:$AY$210</definedName>
    <definedName name="__123Graph_C" localSheetId="17" hidden="1">#REF!</definedName>
    <definedName name="__123Graph_C" localSheetId="18" hidden="1">#REF!</definedName>
    <definedName name="__123Graph_C" localSheetId="20" hidden="1">#REF!</definedName>
    <definedName name="__123Graph_C" localSheetId="25" hidden="1">#REF!</definedName>
    <definedName name="__123Graph_C" localSheetId="34" hidden="1">#REF!</definedName>
    <definedName name="__123Graph_C" localSheetId="35" hidden="1">#REF!</definedName>
    <definedName name="__123Graph_C" localSheetId="46" hidden="1">#REF!</definedName>
    <definedName name="__123Graph_C" localSheetId="23" hidden="1">#REF!</definedName>
    <definedName name="__123Graph_C" localSheetId="24" hidden="1">#REF!</definedName>
    <definedName name="__123Graph_C" localSheetId="29" hidden="1">#REF!</definedName>
    <definedName name="__123Graph_C" localSheetId="32" hidden="1">#REF!</definedName>
    <definedName name="__123Graph_C" localSheetId="5" hidden="1">#REF!</definedName>
    <definedName name="__123Graph_C" hidden="1">#REF!</definedName>
    <definedName name="__123Graph_CBERLGRAP" localSheetId="17" hidden="1">'[5]Time series'!#REF!</definedName>
    <definedName name="__123Graph_CBERLGRAP" localSheetId="18" hidden="1">'[5]Time series'!#REF!</definedName>
    <definedName name="__123Graph_CBERLGRAP" localSheetId="20" hidden="1">'[5]Time series'!#REF!</definedName>
    <definedName name="__123Graph_CBERLGRAP" localSheetId="25" hidden="1">'[5]Time series'!#REF!</definedName>
    <definedName name="__123Graph_CBERLGRAP" localSheetId="34" hidden="1">'[5]Time series'!#REF!</definedName>
    <definedName name="__123Graph_CBERLGRAP" localSheetId="35" hidden="1">'[5]Time series'!#REF!</definedName>
    <definedName name="__123Graph_CBERLGRAP" localSheetId="46" hidden="1">'[5]Time series'!#REF!</definedName>
    <definedName name="__123Graph_CBERLGRAP" localSheetId="23" hidden="1">'[5]Time series'!#REF!</definedName>
    <definedName name="__123Graph_CBERLGRAP" localSheetId="24" hidden="1">'[5]Time series'!#REF!</definedName>
    <definedName name="__123Graph_CBERLGRAP" localSheetId="29" hidden="1">'[5]Time series'!#REF!</definedName>
    <definedName name="__123Graph_CBERLGRAP" localSheetId="32" hidden="1">'[5]Time series'!#REF!</definedName>
    <definedName name="__123Graph_CBERLGRAP" localSheetId="5" hidden="1">'[5]Time series'!#REF!</definedName>
    <definedName name="__123Graph_CBERLGRAP" hidden="1">'[5]Time series'!#REF!</definedName>
    <definedName name="__123Graph_CCATCH1" localSheetId="17" hidden="1">'[5]Time series'!#REF!</definedName>
    <definedName name="__123Graph_CCATCH1" localSheetId="18" hidden="1">'[5]Time series'!#REF!</definedName>
    <definedName name="__123Graph_CCATCH1" localSheetId="20" hidden="1">'[5]Time series'!#REF!</definedName>
    <definedName name="__123Graph_CCATCH1" localSheetId="25" hidden="1">'[5]Time series'!#REF!</definedName>
    <definedName name="__123Graph_CCATCH1" localSheetId="34" hidden="1">'[5]Time series'!#REF!</definedName>
    <definedName name="__123Graph_CCATCH1" localSheetId="35" hidden="1">'[5]Time series'!#REF!</definedName>
    <definedName name="__123Graph_CCATCH1" localSheetId="46" hidden="1">'[5]Time series'!#REF!</definedName>
    <definedName name="__123Graph_CCATCH1" localSheetId="23" hidden="1">'[5]Time series'!#REF!</definedName>
    <definedName name="__123Graph_CCATCH1" localSheetId="24" hidden="1">'[5]Time series'!#REF!</definedName>
    <definedName name="__123Graph_CCATCH1" localSheetId="29" hidden="1">'[5]Time series'!#REF!</definedName>
    <definedName name="__123Graph_CCATCH1" localSheetId="32" hidden="1">'[5]Time series'!#REF!</definedName>
    <definedName name="__123Graph_CCATCH1" localSheetId="5" hidden="1">'[5]Time series'!#REF!</definedName>
    <definedName name="__123Graph_CCATCH1" hidden="1">'[5]Time series'!#REF!</definedName>
    <definedName name="__123Graph_CECTOT" localSheetId="17" hidden="1">#REF!</definedName>
    <definedName name="__123Graph_CECTOT" localSheetId="18" hidden="1">#REF!</definedName>
    <definedName name="__123Graph_CECTOT" localSheetId="20" hidden="1">#REF!</definedName>
    <definedName name="__123Graph_CECTOT" localSheetId="25" hidden="1">#REF!</definedName>
    <definedName name="__123Graph_CECTOT" localSheetId="34" hidden="1">#REF!</definedName>
    <definedName name="__123Graph_CECTOT" localSheetId="35" hidden="1">#REF!</definedName>
    <definedName name="__123Graph_CECTOT" localSheetId="46" hidden="1">#REF!</definedName>
    <definedName name="__123Graph_CECTOT" localSheetId="23" hidden="1">#REF!</definedName>
    <definedName name="__123Graph_CECTOT" localSheetId="24" hidden="1">#REF!</definedName>
    <definedName name="__123Graph_CECTOT" localSheetId="29" hidden="1">#REF!</definedName>
    <definedName name="__123Graph_CECTOT" localSheetId="32" hidden="1">#REF!</definedName>
    <definedName name="__123Graph_CECTOT" localSheetId="5" hidden="1">#REF!</definedName>
    <definedName name="__123Graph_CECTOT" hidden="1">#REF!</definedName>
    <definedName name="__123Graph_CGRAPH41" localSheetId="17" hidden="1">'[5]Time series'!#REF!</definedName>
    <definedName name="__123Graph_CGRAPH41" localSheetId="18" hidden="1">'[5]Time series'!#REF!</definedName>
    <definedName name="__123Graph_CGRAPH41" localSheetId="20" hidden="1">'[5]Time series'!#REF!</definedName>
    <definedName name="__123Graph_CGRAPH41" localSheetId="25" hidden="1">'[5]Time series'!#REF!</definedName>
    <definedName name="__123Graph_CGRAPH41" localSheetId="34" hidden="1">'[5]Time series'!#REF!</definedName>
    <definedName name="__123Graph_CGRAPH41" localSheetId="35" hidden="1">'[5]Time series'!#REF!</definedName>
    <definedName name="__123Graph_CGRAPH41" localSheetId="46" hidden="1">'[5]Time series'!#REF!</definedName>
    <definedName name="__123Graph_CGRAPH41" localSheetId="23" hidden="1">'[5]Time series'!#REF!</definedName>
    <definedName name="__123Graph_CGRAPH41" localSheetId="24" hidden="1">'[5]Time series'!#REF!</definedName>
    <definedName name="__123Graph_CGRAPH41" localSheetId="29" hidden="1">'[5]Time series'!#REF!</definedName>
    <definedName name="__123Graph_CGRAPH41" localSheetId="32" hidden="1">'[5]Time series'!#REF!</definedName>
    <definedName name="__123Graph_CGRAPH41" localSheetId="5" hidden="1">'[5]Time series'!#REF!</definedName>
    <definedName name="__123Graph_CGRAPH41" hidden="1">'[5]Time series'!#REF!</definedName>
    <definedName name="__123Graph_CGRAPH44" localSheetId="17" hidden="1">'[5]Time series'!#REF!</definedName>
    <definedName name="__123Graph_CGRAPH44" localSheetId="18" hidden="1">'[5]Time series'!#REF!</definedName>
    <definedName name="__123Graph_CGRAPH44" localSheetId="20" hidden="1">'[5]Time series'!#REF!</definedName>
    <definedName name="__123Graph_CGRAPH44" localSheetId="25" hidden="1">'[5]Time series'!#REF!</definedName>
    <definedName name="__123Graph_CGRAPH44" localSheetId="34" hidden="1">'[5]Time series'!#REF!</definedName>
    <definedName name="__123Graph_CGRAPH44" localSheetId="35" hidden="1">'[5]Time series'!#REF!</definedName>
    <definedName name="__123Graph_CGRAPH44" localSheetId="46" hidden="1">'[5]Time series'!#REF!</definedName>
    <definedName name="__123Graph_CGRAPH44" localSheetId="23" hidden="1">'[5]Time series'!#REF!</definedName>
    <definedName name="__123Graph_CGRAPH44" localSheetId="24" hidden="1">'[5]Time series'!#REF!</definedName>
    <definedName name="__123Graph_CGRAPH44" localSheetId="29" hidden="1">'[5]Time series'!#REF!</definedName>
    <definedName name="__123Graph_CGRAPH44" localSheetId="32" hidden="1">'[5]Time series'!#REF!</definedName>
    <definedName name="__123Graph_CGRAPH44" localSheetId="5" hidden="1">'[5]Time series'!#REF!</definedName>
    <definedName name="__123Graph_CGRAPH44" hidden="1">'[5]Time series'!#REF!</definedName>
    <definedName name="__123Graph_CPERIA" localSheetId="17" hidden="1">'[5]Time series'!#REF!</definedName>
    <definedName name="__123Graph_CPERIA" localSheetId="18" hidden="1">'[5]Time series'!#REF!</definedName>
    <definedName name="__123Graph_CPERIA" localSheetId="20" hidden="1">'[5]Time series'!#REF!</definedName>
    <definedName name="__123Graph_CPERIA" localSheetId="25" hidden="1">'[5]Time series'!#REF!</definedName>
    <definedName name="__123Graph_CPERIA" localSheetId="34" hidden="1">'[5]Time series'!#REF!</definedName>
    <definedName name="__123Graph_CPERIA" localSheetId="35" hidden="1">'[5]Time series'!#REF!</definedName>
    <definedName name="__123Graph_CPERIA" localSheetId="46" hidden="1">'[5]Time series'!#REF!</definedName>
    <definedName name="__123Graph_CPERIA" localSheetId="23" hidden="1">'[5]Time series'!#REF!</definedName>
    <definedName name="__123Graph_CPERIA" localSheetId="24" hidden="1">'[5]Time series'!#REF!</definedName>
    <definedName name="__123Graph_CPERIA" localSheetId="29" hidden="1">'[5]Time series'!#REF!</definedName>
    <definedName name="__123Graph_CPERIA" localSheetId="32" hidden="1">'[5]Time series'!#REF!</definedName>
    <definedName name="__123Graph_CPERIA" localSheetId="5" hidden="1">'[5]Time series'!#REF!</definedName>
    <definedName name="__123Graph_CPERIA" hidden="1">'[5]Time series'!#REF!</definedName>
    <definedName name="__123Graph_CPERIB" localSheetId="17" hidden="1">'[5]Time series'!#REF!</definedName>
    <definedName name="__123Graph_CPERIB" localSheetId="18" hidden="1">'[5]Time series'!#REF!</definedName>
    <definedName name="__123Graph_CPERIB" localSheetId="20" hidden="1">'[5]Time series'!#REF!</definedName>
    <definedName name="__123Graph_CPERIB" localSheetId="25" hidden="1">'[5]Time series'!#REF!</definedName>
    <definedName name="__123Graph_CPERIB" localSheetId="34" hidden="1">'[5]Time series'!#REF!</definedName>
    <definedName name="__123Graph_CPERIB" localSheetId="35" hidden="1">'[5]Time series'!#REF!</definedName>
    <definedName name="__123Graph_CPERIB" localSheetId="46" hidden="1">'[5]Time series'!#REF!</definedName>
    <definedName name="__123Graph_CPERIB" localSheetId="23" hidden="1">'[5]Time series'!#REF!</definedName>
    <definedName name="__123Graph_CPERIB" localSheetId="24" hidden="1">'[5]Time series'!#REF!</definedName>
    <definedName name="__123Graph_CPERIB" localSheetId="29" hidden="1">'[5]Time series'!#REF!</definedName>
    <definedName name="__123Graph_CPERIB" localSheetId="32" hidden="1">'[5]Time series'!#REF!</definedName>
    <definedName name="__123Graph_CPERIB" localSheetId="5" hidden="1">'[5]Time series'!#REF!</definedName>
    <definedName name="__123Graph_CPERIB" hidden="1">'[5]Time series'!#REF!</definedName>
    <definedName name="__123Graph_CPRODABSC" localSheetId="17" hidden="1">'[5]Time series'!#REF!</definedName>
    <definedName name="__123Graph_CPRODABSC" localSheetId="18" hidden="1">'[5]Time series'!#REF!</definedName>
    <definedName name="__123Graph_CPRODABSC" localSheetId="20" hidden="1">'[5]Time series'!#REF!</definedName>
    <definedName name="__123Graph_CPRODABSC" localSheetId="25" hidden="1">'[5]Time series'!#REF!</definedName>
    <definedName name="__123Graph_CPRODABSC" localSheetId="34" hidden="1">'[5]Time series'!#REF!</definedName>
    <definedName name="__123Graph_CPRODABSC" localSheetId="35" hidden="1">'[5]Time series'!#REF!</definedName>
    <definedName name="__123Graph_CPRODABSC" localSheetId="46" hidden="1">'[5]Time series'!#REF!</definedName>
    <definedName name="__123Graph_CPRODABSC" localSheetId="23" hidden="1">'[5]Time series'!#REF!</definedName>
    <definedName name="__123Graph_CPRODABSC" localSheetId="24" hidden="1">'[5]Time series'!#REF!</definedName>
    <definedName name="__123Graph_CPRODABSC" localSheetId="29" hidden="1">'[5]Time series'!#REF!</definedName>
    <definedName name="__123Graph_CPRODABSC" localSheetId="32" hidden="1">'[5]Time series'!#REF!</definedName>
    <definedName name="__123Graph_CPRODABSC" localSheetId="5" hidden="1">'[5]Time series'!#REF!</definedName>
    <definedName name="__123Graph_CPRODABSC" hidden="1">'[5]Time series'!#REF!</definedName>
    <definedName name="__123Graph_CPRODTRE2" localSheetId="17" hidden="1">'[5]Time series'!#REF!</definedName>
    <definedName name="__123Graph_CPRODTRE2" localSheetId="18" hidden="1">'[5]Time series'!#REF!</definedName>
    <definedName name="__123Graph_CPRODTRE2" localSheetId="20" hidden="1">'[5]Time series'!#REF!</definedName>
    <definedName name="__123Graph_CPRODTRE2" localSheetId="25" hidden="1">'[5]Time series'!#REF!</definedName>
    <definedName name="__123Graph_CPRODTRE2" localSheetId="34" hidden="1">'[5]Time series'!#REF!</definedName>
    <definedName name="__123Graph_CPRODTRE2" localSheetId="35" hidden="1">'[5]Time series'!#REF!</definedName>
    <definedName name="__123Graph_CPRODTRE2" localSheetId="46" hidden="1">'[5]Time series'!#REF!</definedName>
    <definedName name="__123Graph_CPRODTRE2" localSheetId="23" hidden="1">'[5]Time series'!#REF!</definedName>
    <definedName name="__123Graph_CPRODTRE2" localSheetId="24" hidden="1">'[5]Time series'!#REF!</definedName>
    <definedName name="__123Graph_CPRODTRE2" localSheetId="29" hidden="1">'[5]Time series'!#REF!</definedName>
    <definedName name="__123Graph_CPRODTRE2" localSheetId="32" hidden="1">'[5]Time series'!#REF!</definedName>
    <definedName name="__123Graph_CPRODTRE2" localSheetId="5" hidden="1">'[5]Time series'!#REF!</definedName>
    <definedName name="__123Graph_CPRODTRE2" hidden="1">'[5]Time series'!#REF!</definedName>
    <definedName name="__123Graph_CPRODTREND" localSheetId="17" hidden="1">'[5]Time series'!#REF!</definedName>
    <definedName name="__123Graph_CPRODTREND" localSheetId="18" hidden="1">'[5]Time series'!#REF!</definedName>
    <definedName name="__123Graph_CPRODTREND" localSheetId="20" hidden="1">'[5]Time series'!#REF!</definedName>
    <definedName name="__123Graph_CPRODTREND" localSheetId="25" hidden="1">'[5]Time series'!#REF!</definedName>
    <definedName name="__123Graph_CPRODTREND" localSheetId="34" hidden="1">'[5]Time series'!#REF!</definedName>
    <definedName name="__123Graph_CPRODTREND" localSheetId="35" hidden="1">'[5]Time series'!#REF!</definedName>
    <definedName name="__123Graph_CPRODTREND" localSheetId="46" hidden="1">'[5]Time series'!#REF!</definedName>
    <definedName name="__123Graph_CPRODTREND" localSheetId="23" hidden="1">'[5]Time series'!#REF!</definedName>
    <definedName name="__123Graph_CPRODTREND" localSheetId="24" hidden="1">'[5]Time series'!#REF!</definedName>
    <definedName name="__123Graph_CPRODTREND" localSheetId="29" hidden="1">'[5]Time series'!#REF!</definedName>
    <definedName name="__123Graph_CPRODTREND" localSheetId="32" hidden="1">'[5]Time series'!#REF!</definedName>
    <definedName name="__123Graph_CPRODTREND" localSheetId="5" hidden="1">'[5]Time series'!#REF!</definedName>
    <definedName name="__123Graph_CPRODTREND" hidden="1">'[5]Time series'!#REF!</definedName>
    <definedName name="__123Graph_CREER3" localSheetId="39" hidden="1">[6]REER!$BB$144:$BB$212</definedName>
    <definedName name="__123Graph_CREER3" hidden="1">[7]REER!$BB$144:$BB$212</definedName>
    <definedName name="__123Graph_CTEST1" localSheetId="39" hidden="1">[6]REER!$BK$140:$BK$140</definedName>
    <definedName name="__123Graph_CTEST1" hidden="1">[7]REER!$BK$140:$BK$140</definedName>
    <definedName name="__123Graph_CUTRECHT" localSheetId="17" hidden="1">'[5]Time series'!#REF!</definedName>
    <definedName name="__123Graph_CUTRECHT" localSheetId="18" hidden="1">'[5]Time series'!#REF!</definedName>
    <definedName name="__123Graph_CUTRECHT" localSheetId="20" hidden="1">'[5]Time series'!#REF!</definedName>
    <definedName name="__123Graph_CUTRECHT" localSheetId="25" hidden="1">'[5]Time series'!#REF!</definedName>
    <definedName name="__123Graph_CUTRECHT" localSheetId="34" hidden="1">'[5]Time series'!#REF!</definedName>
    <definedName name="__123Graph_CUTRECHT" localSheetId="35" hidden="1">'[5]Time series'!#REF!</definedName>
    <definedName name="__123Graph_CUTRECHT" localSheetId="46" hidden="1">'[5]Time series'!#REF!</definedName>
    <definedName name="__123Graph_CUTRECHT" localSheetId="23" hidden="1">'[5]Time series'!#REF!</definedName>
    <definedName name="__123Graph_CUTRECHT" localSheetId="24" hidden="1">'[5]Time series'!#REF!</definedName>
    <definedName name="__123Graph_CUTRECHT" localSheetId="29" hidden="1">'[5]Time series'!#REF!</definedName>
    <definedName name="__123Graph_CUTRECHT" localSheetId="32" hidden="1">'[5]Time series'!#REF!</definedName>
    <definedName name="__123Graph_CUTRECHT" localSheetId="5" hidden="1">'[5]Time series'!#REF!</definedName>
    <definedName name="__123Graph_CUTRECHT" hidden="1">'[5]Time series'!#REF!</definedName>
    <definedName name="__123Graph_D" localSheetId="17" hidden="1">#REF!</definedName>
    <definedName name="__123Graph_D" localSheetId="18" hidden="1">#REF!</definedName>
    <definedName name="__123Graph_D" localSheetId="20" hidden="1">#REF!</definedName>
    <definedName name="__123Graph_D" localSheetId="25" hidden="1">#REF!</definedName>
    <definedName name="__123Graph_D" localSheetId="34" hidden="1">#REF!</definedName>
    <definedName name="__123Graph_D" localSheetId="35" hidden="1">#REF!</definedName>
    <definedName name="__123Graph_D" localSheetId="46" hidden="1">#REF!</definedName>
    <definedName name="__123Graph_D" localSheetId="23" hidden="1">#REF!</definedName>
    <definedName name="__123Graph_D" localSheetId="24" hidden="1">#REF!</definedName>
    <definedName name="__123Graph_D" localSheetId="29" hidden="1">#REF!</definedName>
    <definedName name="__123Graph_D" localSheetId="32" hidden="1">#REF!</definedName>
    <definedName name="__123Graph_D" localSheetId="5" hidden="1">#REF!</definedName>
    <definedName name="__123Graph_D" hidden="1">#REF!</definedName>
    <definedName name="__123Graph_DBERLGRAP" localSheetId="17" hidden="1">'[5]Time series'!#REF!</definedName>
    <definedName name="__123Graph_DBERLGRAP" localSheetId="18" hidden="1">'[5]Time series'!#REF!</definedName>
    <definedName name="__123Graph_DBERLGRAP" localSheetId="20" hidden="1">'[5]Time series'!#REF!</definedName>
    <definedName name="__123Graph_DBERLGRAP" localSheetId="25" hidden="1">'[5]Time series'!#REF!</definedName>
    <definedName name="__123Graph_DBERLGRAP" localSheetId="34" hidden="1">'[5]Time series'!#REF!</definedName>
    <definedName name="__123Graph_DBERLGRAP" localSheetId="35" hidden="1">'[5]Time series'!#REF!</definedName>
    <definedName name="__123Graph_DBERLGRAP" localSheetId="46" hidden="1">'[5]Time series'!#REF!</definedName>
    <definedName name="__123Graph_DBERLGRAP" localSheetId="23" hidden="1">'[5]Time series'!#REF!</definedName>
    <definedName name="__123Graph_DBERLGRAP" localSheetId="24" hidden="1">'[5]Time series'!#REF!</definedName>
    <definedName name="__123Graph_DBERLGRAP" localSheetId="29" hidden="1">'[5]Time series'!#REF!</definedName>
    <definedName name="__123Graph_DBERLGRAP" localSheetId="32" hidden="1">'[5]Time series'!#REF!</definedName>
    <definedName name="__123Graph_DBERLGRAP" localSheetId="5" hidden="1">'[5]Time series'!#REF!</definedName>
    <definedName name="__123Graph_DBERLGRAP" hidden="1">'[5]Time series'!#REF!</definedName>
    <definedName name="__123Graph_DCATCH1" localSheetId="17" hidden="1">'[5]Time series'!#REF!</definedName>
    <definedName name="__123Graph_DCATCH1" localSheetId="18" hidden="1">'[5]Time series'!#REF!</definedName>
    <definedName name="__123Graph_DCATCH1" localSheetId="20" hidden="1">'[5]Time series'!#REF!</definedName>
    <definedName name="__123Graph_DCATCH1" localSheetId="25" hidden="1">'[5]Time series'!#REF!</definedName>
    <definedName name="__123Graph_DCATCH1" localSheetId="34" hidden="1">'[5]Time series'!#REF!</definedName>
    <definedName name="__123Graph_DCATCH1" localSheetId="35" hidden="1">'[5]Time series'!#REF!</definedName>
    <definedName name="__123Graph_DCATCH1" localSheetId="46" hidden="1">'[5]Time series'!#REF!</definedName>
    <definedName name="__123Graph_DCATCH1" localSheetId="23" hidden="1">'[5]Time series'!#REF!</definedName>
    <definedName name="__123Graph_DCATCH1" localSheetId="24" hidden="1">'[5]Time series'!#REF!</definedName>
    <definedName name="__123Graph_DCATCH1" localSheetId="29" hidden="1">'[5]Time series'!#REF!</definedName>
    <definedName name="__123Graph_DCATCH1" localSheetId="32" hidden="1">'[5]Time series'!#REF!</definedName>
    <definedName name="__123Graph_DCATCH1" localSheetId="5" hidden="1">'[5]Time series'!#REF!</definedName>
    <definedName name="__123Graph_DCATCH1" hidden="1">'[5]Time series'!#REF!</definedName>
    <definedName name="__123Graph_DCONVERG1" localSheetId="17" hidden="1">'[5]Time series'!#REF!</definedName>
    <definedName name="__123Graph_DCONVERG1" localSheetId="18" hidden="1">'[5]Time series'!#REF!</definedName>
    <definedName name="__123Graph_DCONVERG1" localSheetId="20" hidden="1">'[5]Time series'!#REF!</definedName>
    <definedName name="__123Graph_DCONVERG1" localSheetId="25" hidden="1">'[5]Time series'!#REF!</definedName>
    <definedName name="__123Graph_DCONVERG1" localSheetId="34" hidden="1">'[5]Time series'!#REF!</definedName>
    <definedName name="__123Graph_DCONVERG1" localSheetId="35" hidden="1">'[5]Time series'!#REF!</definedName>
    <definedName name="__123Graph_DCONVERG1" localSheetId="46" hidden="1">'[5]Time series'!#REF!</definedName>
    <definedName name="__123Graph_DCONVERG1" localSheetId="23" hidden="1">'[5]Time series'!#REF!</definedName>
    <definedName name="__123Graph_DCONVERG1" localSheetId="24" hidden="1">'[5]Time series'!#REF!</definedName>
    <definedName name="__123Graph_DCONVERG1" localSheetId="29" hidden="1">'[5]Time series'!#REF!</definedName>
    <definedName name="__123Graph_DCONVERG1" localSheetId="32" hidden="1">'[5]Time series'!#REF!</definedName>
    <definedName name="__123Graph_DCONVERG1" localSheetId="5" hidden="1">'[5]Time series'!#REF!</definedName>
    <definedName name="__123Graph_DCONVERG1" hidden="1">'[5]Time series'!#REF!</definedName>
    <definedName name="__123Graph_DECTOT" localSheetId="17" hidden="1">#REF!</definedName>
    <definedName name="__123Graph_DECTOT" localSheetId="18" hidden="1">#REF!</definedName>
    <definedName name="__123Graph_DECTOT" localSheetId="20" hidden="1">#REF!</definedName>
    <definedName name="__123Graph_DECTOT" localSheetId="25" hidden="1">#REF!</definedName>
    <definedName name="__123Graph_DECTOT" localSheetId="34" hidden="1">#REF!</definedName>
    <definedName name="__123Graph_DECTOT" localSheetId="35" hidden="1">#REF!</definedName>
    <definedName name="__123Graph_DECTOT" localSheetId="46" hidden="1">#REF!</definedName>
    <definedName name="__123Graph_DECTOT" localSheetId="23" hidden="1">#REF!</definedName>
    <definedName name="__123Graph_DECTOT" localSheetId="24" hidden="1">#REF!</definedName>
    <definedName name="__123Graph_DECTOT" localSheetId="29" hidden="1">#REF!</definedName>
    <definedName name="__123Graph_DECTOT" localSheetId="32" hidden="1">#REF!</definedName>
    <definedName name="__123Graph_DECTOT" localSheetId="5" hidden="1">#REF!</definedName>
    <definedName name="__123Graph_DECTOT" hidden="1">#REF!</definedName>
    <definedName name="__123Graph_DGRAPH41" localSheetId="17" hidden="1">'[5]Time series'!#REF!</definedName>
    <definedName name="__123Graph_DGRAPH41" localSheetId="18" hidden="1">'[5]Time series'!#REF!</definedName>
    <definedName name="__123Graph_DGRAPH41" localSheetId="20" hidden="1">'[5]Time series'!#REF!</definedName>
    <definedName name="__123Graph_DGRAPH41" localSheetId="25" hidden="1">'[5]Time series'!#REF!</definedName>
    <definedName name="__123Graph_DGRAPH41" localSheetId="34" hidden="1">'[5]Time series'!#REF!</definedName>
    <definedName name="__123Graph_DGRAPH41" localSheetId="35" hidden="1">'[5]Time series'!#REF!</definedName>
    <definedName name="__123Graph_DGRAPH41" localSheetId="46" hidden="1">'[5]Time series'!#REF!</definedName>
    <definedName name="__123Graph_DGRAPH41" localSheetId="23" hidden="1">'[5]Time series'!#REF!</definedName>
    <definedName name="__123Graph_DGRAPH41" localSheetId="24" hidden="1">'[5]Time series'!#REF!</definedName>
    <definedName name="__123Graph_DGRAPH41" localSheetId="29" hidden="1">'[5]Time series'!#REF!</definedName>
    <definedName name="__123Graph_DGRAPH41" localSheetId="32" hidden="1">'[5]Time series'!#REF!</definedName>
    <definedName name="__123Graph_DGRAPH41" localSheetId="5" hidden="1">'[5]Time series'!#REF!</definedName>
    <definedName name="__123Graph_DGRAPH41" hidden="1">'[5]Time series'!#REF!</definedName>
    <definedName name="__123Graph_DPERIA" localSheetId="17" hidden="1">'[5]Time series'!#REF!</definedName>
    <definedName name="__123Graph_DPERIA" localSheetId="18" hidden="1">'[5]Time series'!#REF!</definedName>
    <definedName name="__123Graph_DPERIA" localSheetId="20" hidden="1">'[5]Time series'!#REF!</definedName>
    <definedName name="__123Graph_DPERIA" localSheetId="25" hidden="1">'[5]Time series'!#REF!</definedName>
    <definedName name="__123Graph_DPERIA" localSheetId="34" hidden="1">'[5]Time series'!#REF!</definedName>
    <definedName name="__123Graph_DPERIA" localSheetId="35" hidden="1">'[5]Time series'!#REF!</definedName>
    <definedName name="__123Graph_DPERIA" localSheetId="46" hidden="1">'[5]Time series'!#REF!</definedName>
    <definedName name="__123Graph_DPERIA" localSheetId="23" hidden="1">'[5]Time series'!#REF!</definedName>
    <definedName name="__123Graph_DPERIA" localSheetId="24" hidden="1">'[5]Time series'!#REF!</definedName>
    <definedName name="__123Graph_DPERIA" localSheetId="29" hidden="1">'[5]Time series'!#REF!</definedName>
    <definedName name="__123Graph_DPERIA" localSheetId="32" hidden="1">'[5]Time series'!#REF!</definedName>
    <definedName name="__123Graph_DPERIA" localSheetId="5" hidden="1">'[5]Time series'!#REF!</definedName>
    <definedName name="__123Graph_DPERIA" hidden="1">'[5]Time series'!#REF!</definedName>
    <definedName name="__123Graph_DPERIB" localSheetId="17" hidden="1">'[5]Time series'!#REF!</definedName>
    <definedName name="__123Graph_DPERIB" localSheetId="18" hidden="1">'[5]Time series'!#REF!</definedName>
    <definedName name="__123Graph_DPERIB" localSheetId="20" hidden="1">'[5]Time series'!#REF!</definedName>
    <definedName name="__123Graph_DPERIB" localSheetId="25" hidden="1">'[5]Time series'!#REF!</definedName>
    <definedName name="__123Graph_DPERIB" localSheetId="34" hidden="1">'[5]Time series'!#REF!</definedName>
    <definedName name="__123Graph_DPERIB" localSheetId="35" hidden="1">'[5]Time series'!#REF!</definedName>
    <definedName name="__123Graph_DPERIB" localSheetId="46" hidden="1">'[5]Time series'!#REF!</definedName>
    <definedName name="__123Graph_DPERIB" localSheetId="23" hidden="1">'[5]Time series'!#REF!</definedName>
    <definedName name="__123Graph_DPERIB" localSheetId="24" hidden="1">'[5]Time series'!#REF!</definedName>
    <definedName name="__123Graph_DPERIB" localSheetId="29" hidden="1">'[5]Time series'!#REF!</definedName>
    <definedName name="__123Graph_DPERIB" localSheetId="32" hidden="1">'[5]Time series'!#REF!</definedName>
    <definedName name="__123Graph_DPERIB" localSheetId="5" hidden="1">'[5]Time series'!#REF!</definedName>
    <definedName name="__123Graph_DPERIB" hidden="1">'[5]Time series'!#REF!</definedName>
    <definedName name="__123Graph_DPRODABSC" localSheetId="17" hidden="1">'[5]Time series'!#REF!</definedName>
    <definedName name="__123Graph_DPRODABSC" localSheetId="18" hidden="1">'[5]Time series'!#REF!</definedName>
    <definedName name="__123Graph_DPRODABSC" localSheetId="20" hidden="1">'[5]Time series'!#REF!</definedName>
    <definedName name="__123Graph_DPRODABSC" localSheetId="25" hidden="1">'[5]Time series'!#REF!</definedName>
    <definedName name="__123Graph_DPRODABSC" localSheetId="34" hidden="1">'[5]Time series'!#REF!</definedName>
    <definedName name="__123Graph_DPRODABSC" localSheetId="35" hidden="1">'[5]Time series'!#REF!</definedName>
    <definedName name="__123Graph_DPRODABSC" localSheetId="46" hidden="1">'[5]Time series'!#REF!</definedName>
    <definedName name="__123Graph_DPRODABSC" localSheetId="23" hidden="1">'[5]Time series'!#REF!</definedName>
    <definedName name="__123Graph_DPRODABSC" localSheetId="24" hidden="1">'[5]Time series'!#REF!</definedName>
    <definedName name="__123Graph_DPRODABSC" localSheetId="29" hidden="1">'[5]Time series'!#REF!</definedName>
    <definedName name="__123Graph_DPRODABSC" localSheetId="32" hidden="1">'[5]Time series'!#REF!</definedName>
    <definedName name="__123Graph_DPRODABSC" localSheetId="5" hidden="1">'[5]Time series'!#REF!</definedName>
    <definedName name="__123Graph_DPRODABSC" hidden="1">'[5]Time series'!#REF!</definedName>
    <definedName name="__123Graph_DREER3" localSheetId="39" hidden="1">[6]REER!$BB$144:$BB$210</definedName>
    <definedName name="__123Graph_DREER3" hidden="1">[7]REER!$BB$144:$BB$210</definedName>
    <definedName name="__123Graph_DTEST1" localSheetId="39" hidden="1">[6]REER!$BB$144:$BB$210</definedName>
    <definedName name="__123Graph_DTEST1" hidden="1">[7]REER!$BB$144:$BB$210</definedName>
    <definedName name="__123Graph_DUTRECHT" localSheetId="17" hidden="1">'[5]Time series'!#REF!</definedName>
    <definedName name="__123Graph_DUTRECHT" localSheetId="18" hidden="1">'[5]Time series'!#REF!</definedName>
    <definedName name="__123Graph_DUTRECHT" localSheetId="20" hidden="1">'[5]Time series'!#REF!</definedName>
    <definedName name="__123Graph_DUTRECHT" localSheetId="25" hidden="1">'[5]Time series'!#REF!</definedName>
    <definedName name="__123Graph_DUTRECHT" localSheetId="34" hidden="1">'[5]Time series'!#REF!</definedName>
    <definedName name="__123Graph_DUTRECHT" localSheetId="35" hidden="1">'[5]Time series'!#REF!</definedName>
    <definedName name="__123Graph_DUTRECHT" localSheetId="46" hidden="1">'[5]Time series'!#REF!</definedName>
    <definedName name="__123Graph_DUTRECHT" localSheetId="23" hidden="1">'[5]Time series'!#REF!</definedName>
    <definedName name="__123Graph_DUTRECHT" localSheetId="24" hidden="1">'[5]Time series'!#REF!</definedName>
    <definedName name="__123Graph_DUTRECHT" localSheetId="29" hidden="1">'[5]Time series'!#REF!</definedName>
    <definedName name="__123Graph_DUTRECHT" localSheetId="32" hidden="1">'[5]Time series'!#REF!</definedName>
    <definedName name="__123Graph_DUTRECHT" localSheetId="5" hidden="1">'[5]Time series'!#REF!</definedName>
    <definedName name="__123Graph_DUTRECHT" hidden="1">'[5]Time series'!#REF!</definedName>
    <definedName name="__123Graph_E" localSheetId="17" hidden="1">#REF!</definedName>
    <definedName name="__123Graph_E" localSheetId="18" hidden="1">#REF!</definedName>
    <definedName name="__123Graph_E" localSheetId="20" hidden="1">#REF!</definedName>
    <definedName name="__123Graph_E" localSheetId="25" hidden="1">#REF!</definedName>
    <definedName name="__123Graph_E" localSheetId="34" hidden="1">#REF!</definedName>
    <definedName name="__123Graph_E" localSheetId="35" hidden="1">#REF!</definedName>
    <definedName name="__123Graph_E" localSheetId="46" hidden="1">#REF!</definedName>
    <definedName name="__123Graph_E" localSheetId="23" hidden="1">#REF!</definedName>
    <definedName name="__123Graph_E" localSheetId="24" hidden="1">#REF!</definedName>
    <definedName name="__123Graph_E" localSheetId="29" hidden="1">#REF!</definedName>
    <definedName name="__123Graph_E" localSheetId="32" hidden="1">#REF!</definedName>
    <definedName name="__123Graph_E" localSheetId="5" hidden="1">#REF!</definedName>
    <definedName name="__123Graph_E" hidden="1">#REF!</definedName>
    <definedName name="__123Graph_EBERLGRAP" localSheetId="17" hidden="1">'[5]Time series'!#REF!</definedName>
    <definedName name="__123Graph_EBERLGRAP" localSheetId="18" hidden="1">'[5]Time series'!#REF!</definedName>
    <definedName name="__123Graph_EBERLGRAP" localSheetId="20" hidden="1">'[5]Time series'!#REF!</definedName>
    <definedName name="__123Graph_EBERLGRAP" localSheetId="25" hidden="1">'[5]Time series'!#REF!</definedName>
    <definedName name="__123Graph_EBERLGRAP" localSheetId="34" hidden="1">'[5]Time series'!#REF!</definedName>
    <definedName name="__123Graph_EBERLGRAP" localSheetId="35" hidden="1">'[5]Time series'!#REF!</definedName>
    <definedName name="__123Graph_EBERLGRAP" localSheetId="46" hidden="1">'[5]Time series'!#REF!</definedName>
    <definedName name="__123Graph_EBERLGRAP" localSheetId="23" hidden="1">'[5]Time series'!#REF!</definedName>
    <definedName name="__123Graph_EBERLGRAP" localSheetId="24" hidden="1">'[5]Time series'!#REF!</definedName>
    <definedName name="__123Graph_EBERLGRAP" localSheetId="29" hidden="1">'[5]Time series'!#REF!</definedName>
    <definedName name="__123Graph_EBERLGRAP" localSheetId="32" hidden="1">'[5]Time series'!#REF!</definedName>
    <definedName name="__123Graph_EBERLGRAP" localSheetId="5" hidden="1">'[5]Time series'!#REF!</definedName>
    <definedName name="__123Graph_EBERLGRAP" hidden="1">'[5]Time series'!#REF!</definedName>
    <definedName name="__123Graph_ECONVERG1" localSheetId="17" hidden="1">'[5]Time series'!#REF!</definedName>
    <definedName name="__123Graph_ECONVERG1" localSheetId="18" hidden="1">'[5]Time series'!#REF!</definedName>
    <definedName name="__123Graph_ECONVERG1" localSheetId="20" hidden="1">'[5]Time series'!#REF!</definedName>
    <definedName name="__123Graph_ECONVERG1" localSheetId="25" hidden="1">'[5]Time series'!#REF!</definedName>
    <definedName name="__123Graph_ECONVERG1" localSheetId="34" hidden="1">'[5]Time series'!#REF!</definedName>
    <definedName name="__123Graph_ECONVERG1" localSheetId="35" hidden="1">'[5]Time series'!#REF!</definedName>
    <definedName name="__123Graph_ECONVERG1" localSheetId="46" hidden="1">'[5]Time series'!#REF!</definedName>
    <definedName name="__123Graph_ECONVERG1" localSheetId="23" hidden="1">'[5]Time series'!#REF!</definedName>
    <definedName name="__123Graph_ECONVERG1" localSheetId="24" hidden="1">'[5]Time series'!#REF!</definedName>
    <definedName name="__123Graph_ECONVERG1" localSheetId="29" hidden="1">'[5]Time series'!#REF!</definedName>
    <definedName name="__123Graph_ECONVERG1" localSheetId="32" hidden="1">'[5]Time series'!#REF!</definedName>
    <definedName name="__123Graph_ECONVERG1" localSheetId="5" hidden="1">'[5]Time series'!#REF!</definedName>
    <definedName name="__123Graph_ECONVERG1" hidden="1">'[5]Time series'!#REF!</definedName>
    <definedName name="__123Graph_EECTOT" localSheetId="17" hidden="1">#REF!</definedName>
    <definedName name="__123Graph_EECTOT" localSheetId="18" hidden="1">#REF!</definedName>
    <definedName name="__123Graph_EECTOT" localSheetId="20" hidden="1">#REF!</definedName>
    <definedName name="__123Graph_EECTOT" localSheetId="25" hidden="1">#REF!</definedName>
    <definedName name="__123Graph_EECTOT" localSheetId="34" hidden="1">#REF!</definedName>
    <definedName name="__123Graph_EECTOT" localSheetId="35" hidden="1">#REF!</definedName>
    <definedName name="__123Graph_EECTOT" localSheetId="46" hidden="1">#REF!</definedName>
    <definedName name="__123Graph_EECTOT" localSheetId="23" hidden="1">#REF!</definedName>
    <definedName name="__123Graph_EECTOT" localSheetId="24" hidden="1">#REF!</definedName>
    <definedName name="__123Graph_EECTOT" localSheetId="29" hidden="1">#REF!</definedName>
    <definedName name="__123Graph_EECTOT" localSheetId="32" hidden="1">#REF!</definedName>
    <definedName name="__123Graph_EECTOT" localSheetId="5" hidden="1">#REF!</definedName>
    <definedName name="__123Graph_EECTOT" hidden="1">#REF!</definedName>
    <definedName name="__123Graph_EGRAPH41" localSheetId="17" hidden="1">'[5]Time series'!#REF!</definedName>
    <definedName name="__123Graph_EGRAPH41" localSheetId="18" hidden="1">'[5]Time series'!#REF!</definedName>
    <definedName name="__123Graph_EGRAPH41" localSheetId="20" hidden="1">'[5]Time series'!#REF!</definedName>
    <definedName name="__123Graph_EGRAPH41" localSheetId="25" hidden="1">'[5]Time series'!#REF!</definedName>
    <definedName name="__123Graph_EGRAPH41" localSheetId="34" hidden="1">'[5]Time series'!#REF!</definedName>
    <definedName name="__123Graph_EGRAPH41" localSheetId="35" hidden="1">'[5]Time series'!#REF!</definedName>
    <definedName name="__123Graph_EGRAPH41" localSheetId="46" hidden="1">'[5]Time series'!#REF!</definedName>
    <definedName name="__123Graph_EGRAPH41" localSheetId="23" hidden="1">'[5]Time series'!#REF!</definedName>
    <definedName name="__123Graph_EGRAPH41" localSheetId="24" hidden="1">'[5]Time series'!#REF!</definedName>
    <definedName name="__123Graph_EGRAPH41" localSheetId="29" hidden="1">'[5]Time series'!#REF!</definedName>
    <definedName name="__123Graph_EGRAPH41" localSheetId="32" hidden="1">'[5]Time series'!#REF!</definedName>
    <definedName name="__123Graph_EGRAPH41" localSheetId="5" hidden="1">'[5]Time series'!#REF!</definedName>
    <definedName name="__123Graph_EGRAPH41" hidden="1">'[5]Time series'!#REF!</definedName>
    <definedName name="__123Graph_EPERIA" localSheetId="17" hidden="1">'[5]Time series'!#REF!</definedName>
    <definedName name="__123Graph_EPERIA" localSheetId="18" hidden="1">'[5]Time series'!#REF!</definedName>
    <definedName name="__123Graph_EPERIA" localSheetId="20" hidden="1">'[5]Time series'!#REF!</definedName>
    <definedName name="__123Graph_EPERIA" localSheetId="25" hidden="1">'[5]Time series'!#REF!</definedName>
    <definedName name="__123Graph_EPERIA" localSheetId="34" hidden="1">'[5]Time series'!#REF!</definedName>
    <definedName name="__123Graph_EPERIA" localSheetId="35" hidden="1">'[5]Time series'!#REF!</definedName>
    <definedName name="__123Graph_EPERIA" localSheetId="46" hidden="1">'[5]Time series'!#REF!</definedName>
    <definedName name="__123Graph_EPERIA" localSheetId="23" hidden="1">'[5]Time series'!#REF!</definedName>
    <definedName name="__123Graph_EPERIA" localSheetId="24" hidden="1">'[5]Time series'!#REF!</definedName>
    <definedName name="__123Graph_EPERIA" localSheetId="29" hidden="1">'[5]Time series'!#REF!</definedName>
    <definedName name="__123Graph_EPERIA" localSheetId="32" hidden="1">'[5]Time series'!#REF!</definedName>
    <definedName name="__123Graph_EPERIA" localSheetId="5" hidden="1">'[5]Time series'!#REF!</definedName>
    <definedName name="__123Graph_EPERIA" hidden="1">'[5]Time series'!#REF!</definedName>
    <definedName name="__123Graph_EPRODABSC" localSheetId="17" hidden="1">'[5]Time series'!#REF!</definedName>
    <definedName name="__123Graph_EPRODABSC" localSheetId="18" hidden="1">'[5]Time series'!#REF!</definedName>
    <definedName name="__123Graph_EPRODABSC" localSheetId="20" hidden="1">'[5]Time series'!#REF!</definedName>
    <definedName name="__123Graph_EPRODABSC" localSheetId="25" hidden="1">'[5]Time series'!#REF!</definedName>
    <definedName name="__123Graph_EPRODABSC" localSheetId="34" hidden="1">'[5]Time series'!#REF!</definedName>
    <definedName name="__123Graph_EPRODABSC" localSheetId="35" hidden="1">'[5]Time series'!#REF!</definedName>
    <definedName name="__123Graph_EPRODABSC" localSheetId="46" hidden="1">'[5]Time series'!#REF!</definedName>
    <definedName name="__123Graph_EPRODABSC" localSheetId="23" hidden="1">'[5]Time series'!#REF!</definedName>
    <definedName name="__123Graph_EPRODABSC" localSheetId="24" hidden="1">'[5]Time series'!#REF!</definedName>
    <definedName name="__123Graph_EPRODABSC" localSheetId="29" hidden="1">'[5]Time series'!#REF!</definedName>
    <definedName name="__123Graph_EPRODABSC" localSheetId="32" hidden="1">'[5]Time series'!#REF!</definedName>
    <definedName name="__123Graph_EPRODABSC" localSheetId="5" hidden="1">'[5]Time series'!#REF!</definedName>
    <definedName name="__123Graph_EPRODABSC" hidden="1">'[5]Time series'!#REF!</definedName>
    <definedName name="__123Graph_EREER3" localSheetId="39" hidden="1">[6]REER!$BR$144:$BR$211</definedName>
    <definedName name="__123Graph_EREER3" hidden="1">[7]REER!$BR$144:$BR$211</definedName>
    <definedName name="__123Graph_ETEST1" localSheetId="39" hidden="1">[6]REER!$BR$144:$BR$211</definedName>
    <definedName name="__123Graph_ETEST1" hidden="1">[7]REER!$BR$144:$BR$211</definedName>
    <definedName name="__123Graph_FBERLGRAP" localSheetId="17" hidden="1">'[5]Time series'!#REF!</definedName>
    <definedName name="__123Graph_FBERLGRAP" localSheetId="18" hidden="1">'[5]Time series'!#REF!</definedName>
    <definedName name="__123Graph_FBERLGRAP" localSheetId="20" hidden="1">'[5]Time series'!#REF!</definedName>
    <definedName name="__123Graph_FBERLGRAP" localSheetId="25" hidden="1">'[5]Time series'!#REF!</definedName>
    <definedName name="__123Graph_FBERLGRAP" localSheetId="34" hidden="1">'[5]Time series'!#REF!</definedName>
    <definedName name="__123Graph_FBERLGRAP" localSheetId="35" hidden="1">'[5]Time series'!#REF!</definedName>
    <definedName name="__123Graph_FBERLGRAP" localSheetId="46" hidden="1">'[5]Time series'!#REF!</definedName>
    <definedName name="__123Graph_FBERLGRAP" localSheetId="23" hidden="1">'[5]Time series'!#REF!</definedName>
    <definedName name="__123Graph_FBERLGRAP" localSheetId="24" hidden="1">'[5]Time series'!#REF!</definedName>
    <definedName name="__123Graph_FBERLGRAP" localSheetId="29" hidden="1">'[5]Time series'!#REF!</definedName>
    <definedName name="__123Graph_FBERLGRAP" localSheetId="32" hidden="1">'[5]Time series'!#REF!</definedName>
    <definedName name="__123Graph_FBERLGRAP" localSheetId="5" hidden="1">'[5]Time series'!#REF!</definedName>
    <definedName name="__123Graph_FBERLGRAP" hidden="1">'[5]Time series'!#REF!</definedName>
    <definedName name="__123Graph_FGRAPH41" localSheetId="17" hidden="1">'[5]Time series'!#REF!</definedName>
    <definedName name="__123Graph_FGRAPH41" localSheetId="18" hidden="1">'[5]Time series'!#REF!</definedName>
    <definedName name="__123Graph_FGRAPH41" localSheetId="20" hidden="1">'[5]Time series'!#REF!</definedName>
    <definedName name="__123Graph_FGRAPH41" localSheetId="25" hidden="1">'[5]Time series'!#REF!</definedName>
    <definedName name="__123Graph_FGRAPH41" localSheetId="34" hidden="1">'[5]Time series'!#REF!</definedName>
    <definedName name="__123Graph_FGRAPH41" localSheetId="35" hidden="1">'[5]Time series'!#REF!</definedName>
    <definedName name="__123Graph_FGRAPH41" localSheetId="46" hidden="1">'[5]Time series'!#REF!</definedName>
    <definedName name="__123Graph_FGRAPH41" localSheetId="23" hidden="1">'[5]Time series'!#REF!</definedName>
    <definedName name="__123Graph_FGRAPH41" localSheetId="24" hidden="1">'[5]Time series'!#REF!</definedName>
    <definedName name="__123Graph_FGRAPH41" localSheetId="29" hidden="1">'[5]Time series'!#REF!</definedName>
    <definedName name="__123Graph_FGRAPH41" localSheetId="32" hidden="1">'[5]Time series'!#REF!</definedName>
    <definedName name="__123Graph_FGRAPH41" localSheetId="5" hidden="1">'[5]Time series'!#REF!</definedName>
    <definedName name="__123Graph_FGRAPH41" hidden="1">'[5]Time series'!#REF!</definedName>
    <definedName name="__123Graph_FPRODABSC" localSheetId="17" hidden="1">'[5]Time series'!#REF!</definedName>
    <definedName name="__123Graph_FPRODABSC" localSheetId="18" hidden="1">'[5]Time series'!#REF!</definedName>
    <definedName name="__123Graph_FPRODABSC" localSheetId="20" hidden="1">'[5]Time series'!#REF!</definedName>
    <definedName name="__123Graph_FPRODABSC" localSheetId="25" hidden="1">'[5]Time series'!#REF!</definedName>
    <definedName name="__123Graph_FPRODABSC" localSheetId="34" hidden="1">'[5]Time series'!#REF!</definedName>
    <definedName name="__123Graph_FPRODABSC" localSheetId="35" hidden="1">'[5]Time series'!#REF!</definedName>
    <definedName name="__123Graph_FPRODABSC" localSheetId="46" hidden="1">'[5]Time series'!#REF!</definedName>
    <definedName name="__123Graph_FPRODABSC" localSheetId="23" hidden="1">'[5]Time series'!#REF!</definedName>
    <definedName name="__123Graph_FPRODABSC" localSheetId="24" hidden="1">'[5]Time series'!#REF!</definedName>
    <definedName name="__123Graph_FPRODABSC" localSheetId="29" hidden="1">'[5]Time series'!#REF!</definedName>
    <definedName name="__123Graph_FPRODABSC" localSheetId="32" hidden="1">'[5]Time series'!#REF!</definedName>
    <definedName name="__123Graph_FPRODABSC" localSheetId="5" hidden="1">'[5]Time series'!#REF!</definedName>
    <definedName name="__123Graph_FPRODABSC" hidden="1">'[5]Time series'!#REF!</definedName>
    <definedName name="__123Graph_FREER3" localSheetId="39" hidden="1">[6]REER!$BN$140:$BN$140</definedName>
    <definedName name="__123Graph_FREER3" hidden="1">[7]REER!$BN$140:$BN$140</definedName>
    <definedName name="__123Graph_FTEST1" localSheetId="39" hidden="1">[6]REER!$BN$140:$BN$140</definedName>
    <definedName name="__123Graph_FTEST1" hidden="1">[7]REER!$BN$140:$BN$140</definedName>
    <definedName name="__123Graph_X" localSheetId="17" hidden="1">'[10]i2-KA'!#REF!</definedName>
    <definedName name="__123Graph_X" localSheetId="18" hidden="1">'[10]i2-KA'!#REF!</definedName>
    <definedName name="__123Graph_X" localSheetId="20" hidden="1">'[10]i2-KA'!#REF!</definedName>
    <definedName name="__123Graph_X" localSheetId="25" hidden="1">'[10]i2-KA'!#REF!</definedName>
    <definedName name="__123Graph_X" localSheetId="34" hidden="1">'[10]i2-KA'!#REF!</definedName>
    <definedName name="__123Graph_X" localSheetId="35" hidden="1">'[10]i2-KA'!#REF!</definedName>
    <definedName name="__123Graph_X" localSheetId="46" hidden="1">'[10]i2-KA'!#REF!</definedName>
    <definedName name="__123Graph_X" localSheetId="23" hidden="1">'[10]i2-KA'!#REF!</definedName>
    <definedName name="__123Graph_X" localSheetId="24" hidden="1">'[10]i2-KA'!#REF!</definedName>
    <definedName name="__123Graph_X" localSheetId="29" hidden="1">'[10]i2-KA'!#REF!</definedName>
    <definedName name="__123Graph_X" localSheetId="32" hidden="1">'[10]i2-KA'!#REF!</definedName>
    <definedName name="__123Graph_X" localSheetId="5" hidden="1">'[10]i2-KA'!#REF!</definedName>
    <definedName name="__123Graph_X" localSheetId="37" hidden="1">'[10]i2-KA'!#REF!</definedName>
    <definedName name="__123Graph_X" localSheetId="39" hidden="1">'[10]i2-KA'!#REF!</definedName>
    <definedName name="__123Graph_X" hidden="1">'[10]i2-KA'!#REF!</definedName>
    <definedName name="__123Graph_XCurrent" localSheetId="17" hidden="1">'[10]i2-KA'!#REF!</definedName>
    <definedName name="__123Graph_XCurrent" localSheetId="18" hidden="1">'[10]i2-KA'!#REF!</definedName>
    <definedName name="__123Graph_XCurrent" localSheetId="20" hidden="1">'[10]i2-KA'!#REF!</definedName>
    <definedName name="__123Graph_XCurrent" localSheetId="25" hidden="1">'[10]i2-KA'!#REF!</definedName>
    <definedName name="__123Graph_XCurrent" localSheetId="34" hidden="1">'[10]i2-KA'!#REF!</definedName>
    <definedName name="__123Graph_XCurrent" localSheetId="35" hidden="1">'[10]i2-KA'!#REF!</definedName>
    <definedName name="__123Graph_XCurrent" localSheetId="46" hidden="1">'[10]i2-KA'!#REF!</definedName>
    <definedName name="__123Graph_XCurrent" localSheetId="23" hidden="1">'[10]i2-KA'!#REF!</definedName>
    <definedName name="__123Graph_XCurrent" localSheetId="24" hidden="1">'[10]i2-KA'!#REF!</definedName>
    <definedName name="__123Graph_XCurrent" localSheetId="29" hidden="1">'[10]i2-KA'!#REF!</definedName>
    <definedName name="__123Graph_XCurrent" localSheetId="32" hidden="1">'[10]i2-KA'!#REF!</definedName>
    <definedName name="__123Graph_XCurrent" localSheetId="5" hidden="1">'[10]i2-KA'!#REF!</definedName>
    <definedName name="__123Graph_XCurrent" localSheetId="37" hidden="1">'[10]i2-KA'!#REF!</definedName>
    <definedName name="__123Graph_XCurrent" localSheetId="39" hidden="1">'[10]i2-KA'!#REF!</definedName>
    <definedName name="__123Graph_XCurrent" hidden="1">'[10]i2-KA'!#REF!</definedName>
    <definedName name="__123Graph_XECTOT" localSheetId="17" hidden="1">#REF!</definedName>
    <definedName name="__123Graph_XECTOT" localSheetId="18" hidden="1">#REF!</definedName>
    <definedName name="__123Graph_XECTOT" localSheetId="20" hidden="1">#REF!</definedName>
    <definedName name="__123Graph_XECTOT" localSheetId="25" hidden="1">#REF!</definedName>
    <definedName name="__123Graph_XECTOT" localSheetId="34" hidden="1">#REF!</definedName>
    <definedName name="__123Graph_XECTOT" localSheetId="35" hidden="1">#REF!</definedName>
    <definedName name="__123Graph_XECTOT" localSheetId="46" hidden="1">#REF!</definedName>
    <definedName name="__123Graph_XECTOT" localSheetId="23" hidden="1">#REF!</definedName>
    <definedName name="__123Graph_XECTOT" localSheetId="24" hidden="1">#REF!</definedName>
    <definedName name="__123Graph_XECTOT" localSheetId="29" hidden="1">#REF!</definedName>
    <definedName name="__123Graph_XECTOT" localSheetId="32" hidden="1">#REF!</definedName>
    <definedName name="__123Graph_XECTOT" localSheetId="5" hidden="1">#REF!</definedName>
    <definedName name="__123Graph_XECTOT" hidden="1">#REF!</definedName>
    <definedName name="__123Graph_XEXP" localSheetId="17" hidden="1">[11]EdssGeeGAS!#REF!</definedName>
    <definedName name="__123Graph_XEXP" localSheetId="18" hidden="1">[11]EdssGeeGAS!#REF!</definedName>
    <definedName name="__123Graph_XEXP" localSheetId="20" hidden="1">[11]EdssGeeGAS!#REF!</definedName>
    <definedName name="__123Graph_XEXP" localSheetId="25" hidden="1">[11]EdssGeeGAS!#REF!</definedName>
    <definedName name="__123Graph_XEXP" localSheetId="34" hidden="1">[11]EdssGeeGAS!#REF!</definedName>
    <definedName name="__123Graph_XEXP" localSheetId="35" hidden="1">[11]EdssGeeGAS!#REF!</definedName>
    <definedName name="__123Graph_XEXP" localSheetId="46" hidden="1">[11]EdssGeeGAS!#REF!</definedName>
    <definedName name="__123Graph_XEXP" localSheetId="23" hidden="1">[11]EdssGeeGAS!#REF!</definedName>
    <definedName name="__123Graph_XEXP" localSheetId="24" hidden="1">[11]EdssGeeGAS!#REF!</definedName>
    <definedName name="__123Graph_XEXP" localSheetId="29" hidden="1">[11]EdssGeeGAS!#REF!</definedName>
    <definedName name="__123Graph_XEXP" localSheetId="32" hidden="1">[11]EdssGeeGAS!#REF!</definedName>
    <definedName name="__123Graph_XEXP" localSheetId="5" hidden="1">[11]EdssGeeGAS!#REF!</definedName>
    <definedName name="__123Graph_XEXP" localSheetId="39" hidden="1">[11]EdssGeeGAS!#REF!</definedName>
    <definedName name="__123Graph_XEXP" hidden="1">[11]EdssGeeGAS!#REF!</definedName>
    <definedName name="__123Graph_XChart1" localSheetId="17" hidden="1">'[10]i2-KA'!#REF!</definedName>
    <definedName name="__123Graph_XChart1" localSheetId="18" hidden="1">'[10]i2-KA'!#REF!</definedName>
    <definedName name="__123Graph_XChart1" localSheetId="20" hidden="1">'[10]i2-KA'!#REF!</definedName>
    <definedName name="__123Graph_XChart1" localSheetId="25" hidden="1">'[10]i2-KA'!#REF!</definedName>
    <definedName name="__123Graph_XChart1" localSheetId="34" hidden="1">'[10]i2-KA'!#REF!</definedName>
    <definedName name="__123Graph_XChart1" localSheetId="35" hidden="1">'[10]i2-KA'!#REF!</definedName>
    <definedName name="__123Graph_XChart1" localSheetId="46" hidden="1">'[10]i2-KA'!#REF!</definedName>
    <definedName name="__123Graph_XChart1" localSheetId="23" hidden="1">'[10]i2-KA'!#REF!</definedName>
    <definedName name="__123Graph_XChart1" localSheetId="24" hidden="1">'[10]i2-KA'!#REF!</definedName>
    <definedName name="__123Graph_XChart1" localSheetId="29" hidden="1">'[10]i2-KA'!#REF!</definedName>
    <definedName name="__123Graph_XChart1" localSheetId="32" hidden="1">'[10]i2-KA'!#REF!</definedName>
    <definedName name="__123Graph_XChart1" localSheetId="5" hidden="1">'[10]i2-KA'!#REF!</definedName>
    <definedName name="__123Graph_XChart1" localSheetId="39" hidden="1">'[10]i2-KA'!#REF!</definedName>
    <definedName name="__123Graph_XChart1" hidden="1">'[10]i2-KA'!#REF!</definedName>
    <definedName name="__123Graph_XChart2" localSheetId="17" hidden="1">'[10]i2-KA'!#REF!</definedName>
    <definedName name="__123Graph_XChart2" localSheetId="18" hidden="1">'[10]i2-KA'!#REF!</definedName>
    <definedName name="__123Graph_XChart2" localSheetId="20" hidden="1">'[10]i2-KA'!#REF!</definedName>
    <definedName name="__123Graph_XChart2" localSheetId="25" hidden="1">'[10]i2-KA'!#REF!</definedName>
    <definedName name="__123Graph_XChart2" localSheetId="34" hidden="1">'[10]i2-KA'!#REF!</definedName>
    <definedName name="__123Graph_XChart2" localSheetId="35" hidden="1">'[10]i2-KA'!#REF!</definedName>
    <definedName name="__123Graph_XChart2" localSheetId="46" hidden="1">'[10]i2-KA'!#REF!</definedName>
    <definedName name="__123Graph_XChart2" localSheetId="23" hidden="1">'[10]i2-KA'!#REF!</definedName>
    <definedName name="__123Graph_XChart2" localSheetId="24" hidden="1">'[10]i2-KA'!#REF!</definedName>
    <definedName name="__123Graph_XChart2" localSheetId="29" hidden="1">'[10]i2-KA'!#REF!</definedName>
    <definedName name="__123Graph_XChart2" localSheetId="32" hidden="1">'[10]i2-KA'!#REF!</definedName>
    <definedName name="__123Graph_XChart2" localSheetId="5" hidden="1">'[10]i2-KA'!#REF!</definedName>
    <definedName name="__123Graph_XChart2" localSheetId="39" hidden="1">'[10]i2-KA'!#REF!</definedName>
    <definedName name="__123Graph_XChart2" hidden="1">'[10]i2-KA'!#REF!</definedName>
    <definedName name="__123Graph_XTEST1" localSheetId="39" hidden="1">[6]REER!$C$9:$C$75</definedName>
    <definedName name="__123Graph_XTEST1" hidden="1">[7]REER!$C$9:$C$75</definedName>
    <definedName name="__BOP1" localSheetId="17">#REF!</definedName>
    <definedName name="__BOP1" localSheetId="18">#REF!</definedName>
    <definedName name="__BOP1" localSheetId="20">#REF!</definedName>
    <definedName name="__BOP1" localSheetId="25">#REF!</definedName>
    <definedName name="__BOP1" localSheetId="30">#REF!</definedName>
    <definedName name="__BOP1" localSheetId="34">#REF!</definedName>
    <definedName name="__BOP1" localSheetId="35">#REF!</definedName>
    <definedName name="__BOP1" localSheetId="23">#REF!</definedName>
    <definedName name="__BOP1" localSheetId="24">#REF!</definedName>
    <definedName name="__BOP1" localSheetId="29">#REF!</definedName>
    <definedName name="__BOP1" localSheetId="32">#REF!</definedName>
    <definedName name="__BOP1" localSheetId="5">#REF!</definedName>
    <definedName name="__BOP1" localSheetId="37">#REF!</definedName>
    <definedName name="__BOP1" localSheetId="39">#REF!</definedName>
    <definedName name="__BOP1">#REF!</definedName>
    <definedName name="__BOP2" localSheetId="15">[1]BoP!#REF!</definedName>
    <definedName name="__BOP2" localSheetId="17">[1]BoP!#REF!</definedName>
    <definedName name="__BOP2" localSheetId="18">[1]BoP!#REF!</definedName>
    <definedName name="__BOP2" localSheetId="20">[1]BoP!#REF!</definedName>
    <definedName name="__BOP2" localSheetId="25">[1]BoP!#REF!</definedName>
    <definedName name="__BOP2" localSheetId="30">[1]BoP!#REF!</definedName>
    <definedName name="__BOP2" localSheetId="34">[1]BoP!#REF!</definedName>
    <definedName name="__BOP2" localSheetId="35">[1]BoP!#REF!</definedName>
    <definedName name="__BOP2" localSheetId="23">[1]BoP!#REF!</definedName>
    <definedName name="__BOP2" localSheetId="24">[1]BoP!#REF!</definedName>
    <definedName name="__BOP2" localSheetId="29">[1]BoP!#REF!</definedName>
    <definedName name="__BOP2" localSheetId="32">[1]BoP!#REF!</definedName>
    <definedName name="__BOP2" localSheetId="5">[1]BoP!#REF!</definedName>
    <definedName name="__BOP2" localSheetId="37">[1]BoP!#REF!</definedName>
    <definedName name="__BOP2" localSheetId="39">[1]BoP!#REF!</definedName>
    <definedName name="__BOP2">[1]BoP!#REF!</definedName>
    <definedName name="__dat1" localSheetId="17">'[2]work Q real'!#REF!</definedName>
    <definedName name="__dat1" localSheetId="18">'[2]work Q real'!#REF!</definedName>
    <definedName name="__dat1" localSheetId="20">'[2]work Q real'!#REF!</definedName>
    <definedName name="__dat1" localSheetId="25">'[2]work Q real'!#REF!</definedName>
    <definedName name="__dat1" localSheetId="34">'[2]work Q real'!#REF!</definedName>
    <definedName name="__dat1" localSheetId="35">'[2]work Q real'!#REF!</definedName>
    <definedName name="__dat1" localSheetId="23">'[2]work Q real'!#REF!</definedName>
    <definedName name="__dat1" localSheetId="24">'[2]work Q real'!#REF!</definedName>
    <definedName name="__dat1" localSheetId="29">'[2]work Q real'!#REF!</definedName>
    <definedName name="__dat1" localSheetId="32">'[2]work Q real'!#REF!</definedName>
    <definedName name="__dat1" localSheetId="5">'[2]work Q real'!#REF!</definedName>
    <definedName name="__dat1" localSheetId="37">'[2]work Q real'!#REF!</definedName>
    <definedName name="__dat1" localSheetId="39">'[2]work Q real'!#REF!</definedName>
    <definedName name="__dat1">'[2]work Q real'!#REF!</definedName>
    <definedName name="__dat2" localSheetId="17">#REF!</definedName>
    <definedName name="__dat2" localSheetId="18">#REF!</definedName>
    <definedName name="__dat2" localSheetId="20">#REF!</definedName>
    <definedName name="__dat2" localSheetId="25">#REF!</definedName>
    <definedName name="__dat2" localSheetId="30">#REF!</definedName>
    <definedName name="__dat2" localSheetId="34">#REF!</definedName>
    <definedName name="__dat2" localSheetId="35">#REF!</definedName>
    <definedName name="__dat2" localSheetId="23">#REF!</definedName>
    <definedName name="__dat2" localSheetId="24">#REF!</definedName>
    <definedName name="__dat2" localSheetId="29">#REF!</definedName>
    <definedName name="__dat2" localSheetId="32">#REF!</definedName>
    <definedName name="__dat2" localSheetId="5">#REF!</definedName>
    <definedName name="__dat2" localSheetId="37">#REF!</definedName>
    <definedName name="__dat2" localSheetId="39">#REF!</definedName>
    <definedName name="__dat2">#REF!</definedName>
    <definedName name="__EXP5" localSheetId="17">#REF!</definedName>
    <definedName name="__EXP5" localSheetId="18">#REF!</definedName>
    <definedName name="__EXP5" localSheetId="20">#REF!</definedName>
    <definedName name="__EXP5" localSheetId="25">#REF!</definedName>
    <definedName name="__EXP5" localSheetId="30">#REF!</definedName>
    <definedName name="__EXP5" localSheetId="34">#REF!</definedName>
    <definedName name="__EXP5" localSheetId="35">#REF!</definedName>
    <definedName name="__EXP5" localSheetId="23">#REF!</definedName>
    <definedName name="__EXP5" localSheetId="24">#REF!</definedName>
    <definedName name="__EXP5" localSheetId="29">#REF!</definedName>
    <definedName name="__EXP5" localSheetId="32">#REF!</definedName>
    <definedName name="__EXP5" localSheetId="5">#REF!</definedName>
    <definedName name="__EXP5" localSheetId="39">#REF!</definedName>
    <definedName name="__EXP5">#REF!</definedName>
    <definedName name="__EXP6" localSheetId="17">#REF!</definedName>
    <definedName name="__EXP6" localSheetId="18">#REF!</definedName>
    <definedName name="__EXP6" localSheetId="20">#REF!</definedName>
    <definedName name="__EXP6" localSheetId="25">#REF!</definedName>
    <definedName name="__EXP6" localSheetId="30">#REF!</definedName>
    <definedName name="__EXP6" localSheetId="34">#REF!</definedName>
    <definedName name="__EXP6" localSheetId="35">#REF!</definedName>
    <definedName name="__EXP6" localSheetId="23">#REF!</definedName>
    <definedName name="__EXP6" localSheetId="24">#REF!</definedName>
    <definedName name="__EXP6" localSheetId="29">#REF!</definedName>
    <definedName name="__EXP6" localSheetId="32">#REF!</definedName>
    <definedName name="__EXP6" localSheetId="5">#REF!</definedName>
    <definedName name="__EXP6" localSheetId="39">#REF!</definedName>
    <definedName name="__EXP6">#REF!</definedName>
    <definedName name="__EXP7" localSheetId="17">#REF!</definedName>
    <definedName name="__EXP7" localSheetId="18">#REF!</definedName>
    <definedName name="__EXP7" localSheetId="20">#REF!</definedName>
    <definedName name="__EXP7" localSheetId="25">#REF!</definedName>
    <definedName name="__EXP7" localSheetId="30">#REF!</definedName>
    <definedName name="__EXP7" localSheetId="34">#REF!</definedName>
    <definedName name="__EXP7" localSheetId="35">#REF!</definedName>
    <definedName name="__EXP7" localSheetId="23">#REF!</definedName>
    <definedName name="__EXP7" localSheetId="24">#REF!</definedName>
    <definedName name="__EXP7" localSheetId="29">#REF!</definedName>
    <definedName name="__EXP7" localSheetId="32">#REF!</definedName>
    <definedName name="__EXP7" localSheetId="5">#REF!</definedName>
    <definedName name="__EXP7" localSheetId="39">#REF!</definedName>
    <definedName name="__EXP7">#REF!</definedName>
    <definedName name="__EXP9" localSheetId="17">#REF!</definedName>
    <definedName name="__EXP9" localSheetId="18">#REF!</definedName>
    <definedName name="__EXP9" localSheetId="20">#REF!</definedName>
    <definedName name="__EXP9" localSheetId="25">#REF!</definedName>
    <definedName name="__EXP9" localSheetId="30">#REF!</definedName>
    <definedName name="__EXP9" localSheetId="34">#REF!</definedName>
    <definedName name="__EXP9" localSheetId="35">#REF!</definedName>
    <definedName name="__EXP9" localSheetId="23">#REF!</definedName>
    <definedName name="__EXP9" localSheetId="24">#REF!</definedName>
    <definedName name="__EXP9" localSheetId="29">#REF!</definedName>
    <definedName name="__EXP9" localSheetId="32">#REF!</definedName>
    <definedName name="__EXP9" localSheetId="5">#REF!</definedName>
    <definedName name="__EXP9" localSheetId="39">#REF!</definedName>
    <definedName name="__EXP9">#REF!</definedName>
    <definedName name="__IMP10" localSheetId="17">#REF!</definedName>
    <definedName name="__IMP10" localSheetId="18">#REF!</definedName>
    <definedName name="__IMP10" localSheetId="20">#REF!</definedName>
    <definedName name="__IMP10" localSheetId="25">#REF!</definedName>
    <definedName name="__IMP10" localSheetId="30">#REF!</definedName>
    <definedName name="__IMP10" localSheetId="34">#REF!</definedName>
    <definedName name="__IMP10" localSheetId="35">#REF!</definedName>
    <definedName name="__IMP10" localSheetId="23">#REF!</definedName>
    <definedName name="__IMP10" localSheetId="24">#REF!</definedName>
    <definedName name="__IMP10" localSheetId="29">#REF!</definedName>
    <definedName name="__IMP10" localSheetId="32">#REF!</definedName>
    <definedName name="__IMP10" localSheetId="5">#REF!</definedName>
    <definedName name="__IMP10" localSheetId="39">#REF!</definedName>
    <definedName name="__IMP10">#REF!</definedName>
    <definedName name="__IMP2" localSheetId="17">#REF!</definedName>
    <definedName name="__IMP2" localSheetId="18">#REF!</definedName>
    <definedName name="__IMP2" localSheetId="20">#REF!</definedName>
    <definedName name="__IMP2" localSheetId="25">#REF!</definedName>
    <definedName name="__IMP2" localSheetId="30">#REF!</definedName>
    <definedName name="__IMP2" localSheetId="34">#REF!</definedName>
    <definedName name="__IMP2" localSheetId="35">#REF!</definedName>
    <definedName name="__IMP2" localSheetId="23">#REF!</definedName>
    <definedName name="__IMP2" localSheetId="24">#REF!</definedName>
    <definedName name="__IMP2" localSheetId="29">#REF!</definedName>
    <definedName name="__IMP2" localSheetId="32">#REF!</definedName>
    <definedName name="__IMP2" localSheetId="5">#REF!</definedName>
    <definedName name="__IMP2" localSheetId="39">#REF!</definedName>
    <definedName name="__IMP2">#REF!</definedName>
    <definedName name="__IMP4" localSheetId="17">#REF!</definedName>
    <definedName name="__IMP4" localSheetId="18">#REF!</definedName>
    <definedName name="__IMP4" localSheetId="20">#REF!</definedName>
    <definedName name="__IMP4" localSheetId="25">#REF!</definedName>
    <definedName name="__IMP4" localSheetId="30">#REF!</definedName>
    <definedName name="__IMP4" localSheetId="34">#REF!</definedName>
    <definedName name="__IMP4" localSheetId="35">#REF!</definedName>
    <definedName name="__IMP4" localSheetId="23">#REF!</definedName>
    <definedName name="__IMP4" localSheetId="24">#REF!</definedName>
    <definedName name="__IMP4" localSheetId="29">#REF!</definedName>
    <definedName name="__IMP4" localSheetId="32">#REF!</definedName>
    <definedName name="__IMP4" localSheetId="5">#REF!</definedName>
    <definedName name="__IMP4" localSheetId="39">#REF!</definedName>
    <definedName name="__IMP4">#REF!</definedName>
    <definedName name="__IMP6" localSheetId="17">#REF!</definedName>
    <definedName name="__IMP6" localSheetId="18">#REF!</definedName>
    <definedName name="__IMP6" localSheetId="20">#REF!</definedName>
    <definedName name="__IMP6" localSheetId="25">#REF!</definedName>
    <definedName name="__IMP6" localSheetId="30">#REF!</definedName>
    <definedName name="__IMP6" localSheetId="34">#REF!</definedName>
    <definedName name="__IMP6" localSheetId="35">#REF!</definedName>
    <definedName name="__IMP6" localSheetId="23">#REF!</definedName>
    <definedName name="__IMP6" localSheetId="24">#REF!</definedName>
    <definedName name="__IMP6" localSheetId="29">#REF!</definedName>
    <definedName name="__IMP6" localSheetId="32">#REF!</definedName>
    <definedName name="__IMP6" localSheetId="5">#REF!</definedName>
    <definedName name="__IMP6" localSheetId="39">#REF!</definedName>
    <definedName name="__IMP6">#REF!</definedName>
    <definedName name="__IMP7" localSheetId="17">#REF!</definedName>
    <definedName name="__IMP7" localSheetId="18">#REF!</definedName>
    <definedName name="__IMP7" localSheetId="20">#REF!</definedName>
    <definedName name="__IMP7" localSheetId="25">#REF!</definedName>
    <definedName name="__IMP7" localSheetId="30">#REF!</definedName>
    <definedName name="__IMP7" localSheetId="34">#REF!</definedName>
    <definedName name="__IMP7" localSheetId="35">#REF!</definedName>
    <definedName name="__IMP7" localSheetId="23">#REF!</definedName>
    <definedName name="__IMP7" localSheetId="24">#REF!</definedName>
    <definedName name="__IMP7" localSheetId="29">#REF!</definedName>
    <definedName name="__IMP7" localSheetId="32">#REF!</definedName>
    <definedName name="__IMP7" localSheetId="5">#REF!</definedName>
    <definedName name="__IMP7" localSheetId="39">#REF!</definedName>
    <definedName name="__IMP7">#REF!</definedName>
    <definedName name="__IMP8" localSheetId="17">#REF!</definedName>
    <definedName name="__IMP8" localSheetId="18">#REF!</definedName>
    <definedName name="__IMP8" localSheetId="20">#REF!</definedName>
    <definedName name="__IMP8" localSheetId="25">#REF!</definedName>
    <definedName name="__IMP8" localSheetId="30">#REF!</definedName>
    <definedName name="__IMP8" localSheetId="34">#REF!</definedName>
    <definedName name="__IMP8" localSheetId="35">#REF!</definedName>
    <definedName name="__IMP8" localSheetId="23">#REF!</definedName>
    <definedName name="__IMP8" localSheetId="24">#REF!</definedName>
    <definedName name="__IMP8" localSheetId="29">#REF!</definedName>
    <definedName name="__IMP8" localSheetId="32">#REF!</definedName>
    <definedName name="__IMP8" localSheetId="5">#REF!</definedName>
    <definedName name="__IMP8" localSheetId="39">#REF!</definedName>
    <definedName name="__IMP8">#REF!</definedName>
    <definedName name="__MTS2" localSheetId="17">'[3]Annual Tables'!#REF!</definedName>
    <definedName name="__MTS2" localSheetId="18">'[3]Annual Tables'!#REF!</definedName>
    <definedName name="__MTS2" localSheetId="20">'[3]Annual Tables'!#REF!</definedName>
    <definedName name="__MTS2" localSheetId="25">'[3]Annual Tables'!#REF!</definedName>
    <definedName name="__MTS2" localSheetId="30">'[3]Annual Tables'!#REF!</definedName>
    <definedName name="__MTS2" localSheetId="34">'[3]Annual Tables'!#REF!</definedName>
    <definedName name="__MTS2" localSheetId="35">'[3]Annual Tables'!#REF!</definedName>
    <definedName name="__MTS2" localSheetId="23">'[3]Annual Tables'!#REF!</definedName>
    <definedName name="__MTS2" localSheetId="24">'[3]Annual Tables'!#REF!</definedName>
    <definedName name="__MTS2" localSheetId="29">'[3]Annual Tables'!#REF!</definedName>
    <definedName name="__MTS2" localSheetId="32">'[3]Annual Tables'!#REF!</definedName>
    <definedName name="__MTS2" localSheetId="5">'[3]Annual Tables'!#REF!</definedName>
    <definedName name="__MTS2" localSheetId="39">'[3]Annual Tables'!#REF!</definedName>
    <definedName name="__MTS2">'[3]Annual Tables'!#REF!</definedName>
    <definedName name="__OUT1" localSheetId="17">#REF!</definedName>
    <definedName name="__OUT1" localSheetId="18">#REF!</definedName>
    <definedName name="__OUT1" localSheetId="20">#REF!</definedName>
    <definedName name="__OUT1" localSheetId="25">#REF!</definedName>
    <definedName name="__OUT1" localSheetId="30">#REF!</definedName>
    <definedName name="__OUT1" localSheetId="34">#REF!</definedName>
    <definedName name="__OUT1" localSheetId="35">#REF!</definedName>
    <definedName name="__OUT1" localSheetId="23">#REF!</definedName>
    <definedName name="__OUT1" localSheetId="24">#REF!</definedName>
    <definedName name="__OUT1" localSheetId="29">#REF!</definedName>
    <definedName name="__OUT1" localSheetId="32">#REF!</definedName>
    <definedName name="__OUT1" localSheetId="5">#REF!</definedName>
    <definedName name="__OUT1" localSheetId="37">#REF!</definedName>
    <definedName name="__OUT1" localSheetId="39">#REF!</definedName>
    <definedName name="__OUT1">#REF!</definedName>
    <definedName name="__OUT2" localSheetId="17">#REF!</definedName>
    <definedName name="__OUT2" localSheetId="18">#REF!</definedName>
    <definedName name="__OUT2" localSheetId="20">#REF!</definedName>
    <definedName name="__OUT2" localSheetId="25">#REF!</definedName>
    <definedName name="__OUT2" localSheetId="30">#REF!</definedName>
    <definedName name="__OUT2" localSheetId="34">#REF!</definedName>
    <definedName name="__OUT2" localSheetId="35">#REF!</definedName>
    <definedName name="__OUT2" localSheetId="23">#REF!</definedName>
    <definedName name="__OUT2" localSheetId="24">#REF!</definedName>
    <definedName name="__OUT2" localSheetId="29">#REF!</definedName>
    <definedName name="__OUT2" localSheetId="32">#REF!</definedName>
    <definedName name="__OUT2" localSheetId="5">#REF!</definedName>
    <definedName name="__OUT2" localSheetId="39">#REF!</definedName>
    <definedName name="__OUT2">#REF!</definedName>
    <definedName name="__PAG2" localSheetId="17">[3]Index!#REF!</definedName>
    <definedName name="__PAG2" localSheetId="18">[3]Index!#REF!</definedName>
    <definedName name="__PAG2" localSheetId="20">[3]Index!#REF!</definedName>
    <definedName name="__PAG2" localSheetId="25">[3]Index!#REF!</definedName>
    <definedName name="__PAG2" localSheetId="30">[3]Index!#REF!</definedName>
    <definedName name="__PAG2" localSheetId="34">[3]Index!#REF!</definedName>
    <definedName name="__PAG2" localSheetId="35">[3]Index!#REF!</definedName>
    <definedName name="__PAG2" localSheetId="23">[3]Index!#REF!</definedName>
    <definedName name="__PAG2" localSheetId="24">[3]Index!#REF!</definedName>
    <definedName name="__PAG2" localSheetId="29">[3]Index!#REF!</definedName>
    <definedName name="__PAG2" localSheetId="32">[3]Index!#REF!</definedName>
    <definedName name="__PAG2" localSheetId="5">[3]Index!#REF!</definedName>
    <definedName name="__PAG2" localSheetId="39">[3]Index!#REF!</definedName>
    <definedName name="__PAG2">[3]Index!#REF!</definedName>
    <definedName name="__PAG3" localSheetId="17">[3]Index!#REF!</definedName>
    <definedName name="__PAG3" localSheetId="18">[3]Index!#REF!</definedName>
    <definedName name="__PAG3" localSheetId="20">[3]Index!#REF!</definedName>
    <definedName name="__PAG3" localSheetId="25">[3]Index!#REF!</definedName>
    <definedName name="__PAG3" localSheetId="34">[3]Index!#REF!</definedName>
    <definedName name="__PAG3" localSheetId="35">[3]Index!#REF!</definedName>
    <definedName name="__PAG3" localSheetId="23">[3]Index!#REF!</definedName>
    <definedName name="__PAG3" localSheetId="24">[3]Index!#REF!</definedName>
    <definedName name="__PAG3" localSheetId="29">[3]Index!#REF!</definedName>
    <definedName name="__PAG3" localSheetId="32">[3]Index!#REF!</definedName>
    <definedName name="__PAG3" localSheetId="5">[3]Index!#REF!</definedName>
    <definedName name="__PAG3" localSheetId="39">[3]Index!#REF!</definedName>
    <definedName name="__PAG3">[3]Index!#REF!</definedName>
    <definedName name="__PAG4" localSheetId="17">[3]Index!#REF!</definedName>
    <definedName name="__PAG4" localSheetId="18">[3]Index!#REF!</definedName>
    <definedName name="__PAG4" localSheetId="20">[3]Index!#REF!</definedName>
    <definedName name="__PAG4" localSheetId="25">[3]Index!#REF!</definedName>
    <definedName name="__PAG4" localSheetId="34">[3]Index!#REF!</definedName>
    <definedName name="__PAG4" localSheetId="35">[3]Index!#REF!</definedName>
    <definedName name="__PAG4" localSheetId="23">[3]Index!#REF!</definedName>
    <definedName name="__PAG4" localSheetId="24">[3]Index!#REF!</definedName>
    <definedName name="__PAG4" localSheetId="29">[3]Index!#REF!</definedName>
    <definedName name="__PAG4" localSheetId="32">[3]Index!#REF!</definedName>
    <definedName name="__PAG4" localSheetId="5">[3]Index!#REF!</definedName>
    <definedName name="__PAG4" localSheetId="39">[3]Index!#REF!</definedName>
    <definedName name="__PAG4">[3]Index!#REF!</definedName>
    <definedName name="__PAG5" localSheetId="17">[3]Index!#REF!</definedName>
    <definedName name="__PAG5" localSheetId="18">[3]Index!#REF!</definedName>
    <definedName name="__PAG5" localSheetId="20">[3]Index!#REF!</definedName>
    <definedName name="__PAG5" localSheetId="25">[3]Index!#REF!</definedName>
    <definedName name="__PAG5" localSheetId="34">[3]Index!#REF!</definedName>
    <definedName name="__PAG5" localSheetId="35">[3]Index!#REF!</definedName>
    <definedName name="__PAG5" localSheetId="23">[3]Index!#REF!</definedName>
    <definedName name="__PAG5" localSheetId="24">[3]Index!#REF!</definedName>
    <definedName name="__PAG5" localSheetId="29">[3]Index!#REF!</definedName>
    <definedName name="__PAG5" localSheetId="32">[3]Index!#REF!</definedName>
    <definedName name="__PAG5" localSheetId="5">[3]Index!#REF!</definedName>
    <definedName name="__PAG5" localSheetId="39">[3]Index!#REF!</definedName>
    <definedName name="__PAG5">[3]Index!#REF!</definedName>
    <definedName name="__PAG6" localSheetId="17">[3]Index!#REF!</definedName>
    <definedName name="__PAG6" localSheetId="18">[3]Index!#REF!</definedName>
    <definedName name="__PAG6" localSheetId="20">[3]Index!#REF!</definedName>
    <definedName name="__PAG6" localSheetId="25">[3]Index!#REF!</definedName>
    <definedName name="__PAG6" localSheetId="34">[3]Index!#REF!</definedName>
    <definedName name="__PAG6" localSheetId="35">[3]Index!#REF!</definedName>
    <definedName name="__PAG6" localSheetId="23">[3]Index!#REF!</definedName>
    <definedName name="__PAG6" localSheetId="24">[3]Index!#REF!</definedName>
    <definedName name="__PAG6" localSheetId="29">[3]Index!#REF!</definedName>
    <definedName name="__PAG6" localSheetId="32">[3]Index!#REF!</definedName>
    <definedName name="__PAG6" localSheetId="5">[3]Index!#REF!</definedName>
    <definedName name="__PAG6" localSheetId="39">[3]Index!#REF!</definedName>
    <definedName name="__PAG6">[3]Index!#REF!</definedName>
    <definedName name="__PAG7" localSheetId="17">#REF!</definedName>
    <definedName name="__PAG7" localSheetId="18">#REF!</definedName>
    <definedName name="__PAG7" localSheetId="20">#REF!</definedName>
    <definedName name="__PAG7" localSheetId="25">#REF!</definedName>
    <definedName name="__PAG7" localSheetId="30">#REF!</definedName>
    <definedName name="__PAG7" localSheetId="34">#REF!</definedName>
    <definedName name="__PAG7" localSheetId="35">#REF!</definedName>
    <definedName name="__PAG7" localSheetId="23">#REF!</definedName>
    <definedName name="__PAG7" localSheetId="24">#REF!</definedName>
    <definedName name="__PAG7" localSheetId="29">#REF!</definedName>
    <definedName name="__PAG7" localSheetId="32">#REF!</definedName>
    <definedName name="__PAG7" localSheetId="5">#REF!</definedName>
    <definedName name="__PAG7" localSheetId="37">#REF!</definedName>
    <definedName name="__PAG7" localSheetId="39">#REF!</definedName>
    <definedName name="__PAG7">#REF!</definedName>
    <definedName name="__pro2001" localSheetId="39">[4]pro2001!$A$1:$B$72</definedName>
    <definedName name="__pro2001">[12]pro2001!$A$1:$B$72</definedName>
    <definedName name="__RES2" localSheetId="17">[1]RES!#REF!</definedName>
    <definedName name="__RES2" localSheetId="18">[1]RES!#REF!</definedName>
    <definedName name="__RES2" localSheetId="20">[1]RES!#REF!</definedName>
    <definedName name="__RES2" localSheetId="25">[1]RES!#REF!</definedName>
    <definedName name="__RES2" localSheetId="34">[1]RES!#REF!</definedName>
    <definedName name="__RES2" localSheetId="35">[1]RES!#REF!</definedName>
    <definedName name="__RES2" localSheetId="23">[1]RES!#REF!</definedName>
    <definedName name="__RES2" localSheetId="24">[1]RES!#REF!</definedName>
    <definedName name="__RES2" localSheetId="29">[1]RES!#REF!</definedName>
    <definedName name="__RES2" localSheetId="32">[1]RES!#REF!</definedName>
    <definedName name="__RES2" localSheetId="5">[1]RES!#REF!</definedName>
    <definedName name="__RES2" localSheetId="37">[1]RES!#REF!</definedName>
    <definedName name="__RES2" localSheetId="39">[1]RES!#REF!</definedName>
    <definedName name="__RES2">[1]RES!#REF!</definedName>
    <definedName name="__TAB1" localSheetId="17">#REF!</definedName>
    <definedName name="__TAB1" localSheetId="18">#REF!</definedName>
    <definedName name="__TAB1" localSheetId="20">#REF!</definedName>
    <definedName name="__TAB1" localSheetId="25">#REF!</definedName>
    <definedName name="__TAB1" localSheetId="30">#REF!</definedName>
    <definedName name="__TAB1" localSheetId="34">#REF!</definedName>
    <definedName name="__TAB1" localSheetId="35">#REF!</definedName>
    <definedName name="__TAB1" localSheetId="23">#REF!</definedName>
    <definedName name="__TAB1" localSheetId="24">#REF!</definedName>
    <definedName name="__TAB1" localSheetId="29">#REF!</definedName>
    <definedName name="__TAB1" localSheetId="32">#REF!</definedName>
    <definedName name="__TAB1" localSheetId="5">#REF!</definedName>
    <definedName name="__TAB1" localSheetId="37">#REF!</definedName>
    <definedName name="__TAB1" localSheetId="39">#REF!</definedName>
    <definedName name="__TAB1">#REF!</definedName>
    <definedName name="__TAB10" localSheetId="17">#REF!</definedName>
    <definedName name="__TAB10" localSheetId="18">#REF!</definedName>
    <definedName name="__TAB10" localSheetId="20">#REF!</definedName>
    <definedName name="__TAB10" localSheetId="25">#REF!</definedName>
    <definedName name="__TAB10" localSheetId="30">#REF!</definedName>
    <definedName name="__TAB10" localSheetId="34">#REF!</definedName>
    <definedName name="__TAB10" localSheetId="35">#REF!</definedName>
    <definedName name="__TAB10" localSheetId="23">#REF!</definedName>
    <definedName name="__TAB10" localSheetId="24">#REF!</definedName>
    <definedName name="__TAB10" localSheetId="29">#REF!</definedName>
    <definedName name="__TAB10" localSheetId="32">#REF!</definedName>
    <definedName name="__TAB10" localSheetId="5">#REF!</definedName>
    <definedName name="__TAB10" localSheetId="39">#REF!</definedName>
    <definedName name="__TAB10">#REF!</definedName>
    <definedName name="__TAB12" localSheetId="17">#REF!</definedName>
    <definedName name="__TAB12" localSheetId="18">#REF!</definedName>
    <definedName name="__TAB12" localSheetId="20">#REF!</definedName>
    <definedName name="__TAB12" localSheetId="25">#REF!</definedName>
    <definedName name="__TAB12" localSheetId="30">#REF!</definedName>
    <definedName name="__TAB12" localSheetId="34">#REF!</definedName>
    <definedName name="__TAB12" localSheetId="35">#REF!</definedName>
    <definedName name="__TAB12" localSheetId="23">#REF!</definedName>
    <definedName name="__TAB12" localSheetId="24">#REF!</definedName>
    <definedName name="__TAB12" localSheetId="29">#REF!</definedName>
    <definedName name="__TAB12" localSheetId="32">#REF!</definedName>
    <definedName name="__TAB12" localSheetId="5">#REF!</definedName>
    <definedName name="__TAB12" localSheetId="39">#REF!</definedName>
    <definedName name="__TAB12">#REF!</definedName>
    <definedName name="__Tab19" localSheetId="17">#REF!</definedName>
    <definedName name="__Tab19" localSheetId="18">#REF!</definedName>
    <definedName name="__Tab19" localSheetId="20">#REF!</definedName>
    <definedName name="__Tab19" localSheetId="25">#REF!</definedName>
    <definedName name="__Tab19" localSheetId="30">#REF!</definedName>
    <definedName name="__Tab19" localSheetId="34">#REF!</definedName>
    <definedName name="__Tab19" localSheetId="35">#REF!</definedName>
    <definedName name="__Tab19" localSheetId="23">#REF!</definedName>
    <definedName name="__Tab19" localSheetId="24">#REF!</definedName>
    <definedName name="__Tab19" localSheetId="29">#REF!</definedName>
    <definedName name="__Tab19" localSheetId="32">#REF!</definedName>
    <definedName name="__Tab19" localSheetId="5">#REF!</definedName>
    <definedName name="__Tab19" localSheetId="39">#REF!</definedName>
    <definedName name="__Tab19">#REF!</definedName>
    <definedName name="__TAB2" localSheetId="17">#REF!</definedName>
    <definedName name="__TAB2" localSheetId="18">#REF!</definedName>
    <definedName name="__TAB2" localSheetId="20">#REF!</definedName>
    <definedName name="__TAB2" localSheetId="25">#REF!</definedName>
    <definedName name="__TAB2" localSheetId="30">#REF!</definedName>
    <definedName name="__TAB2" localSheetId="34">#REF!</definedName>
    <definedName name="__TAB2" localSheetId="35">#REF!</definedName>
    <definedName name="__TAB2" localSheetId="23">#REF!</definedName>
    <definedName name="__TAB2" localSheetId="24">#REF!</definedName>
    <definedName name="__TAB2" localSheetId="29">#REF!</definedName>
    <definedName name="__TAB2" localSheetId="32">#REF!</definedName>
    <definedName name="__TAB2" localSheetId="5">#REF!</definedName>
    <definedName name="__TAB2" localSheetId="39">#REF!</definedName>
    <definedName name="__TAB2">#REF!</definedName>
    <definedName name="__Tab20" localSheetId="17">#REF!</definedName>
    <definedName name="__Tab20" localSheetId="18">#REF!</definedName>
    <definedName name="__Tab20" localSheetId="20">#REF!</definedName>
    <definedName name="__Tab20" localSheetId="25">#REF!</definedName>
    <definedName name="__Tab20" localSheetId="30">#REF!</definedName>
    <definedName name="__Tab20" localSheetId="34">#REF!</definedName>
    <definedName name="__Tab20" localSheetId="35">#REF!</definedName>
    <definedName name="__Tab20" localSheetId="23">#REF!</definedName>
    <definedName name="__Tab20" localSheetId="24">#REF!</definedName>
    <definedName name="__Tab20" localSheetId="29">#REF!</definedName>
    <definedName name="__Tab20" localSheetId="32">#REF!</definedName>
    <definedName name="__Tab20" localSheetId="5">#REF!</definedName>
    <definedName name="__Tab20" localSheetId="39">#REF!</definedName>
    <definedName name="__Tab20">#REF!</definedName>
    <definedName name="__Tab21" localSheetId="17">#REF!</definedName>
    <definedName name="__Tab21" localSheetId="18">#REF!</definedName>
    <definedName name="__Tab21" localSheetId="20">#REF!</definedName>
    <definedName name="__Tab21" localSheetId="25">#REF!</definedName>
    <definedName name="__Tab21" localSheetId="30">#REF!</definedName>
    <definedName name="__Tab21" localSheetId="34">#REF!</definedName>
    <definedName name="__Tab21" localSheetId="35">#REF!</definedName>
    <definedName name="__Tab21" localSheetId="23">#REF!</definedName>
    <definedName name="__Tab21" localSheetId="24">#REF!</definedName>
    <definedName name="__Tab21" localSheetId="29">#REF!</definedName>
    <definedName name="__Tab21" localSheetId="32">#REF!</definedName>
    <definedName name="__Tab21" localSheetId="5">#REF!</definedName>
    <definedName name="__Tab21" localSheetId="39">#REF!</definedName>
    <definedName name="__Tab21">#REF!</definedName>
    <definedName name="__Tab22" localSheetId="17">#REF!</definedName>
    <definedName name="__Tab22" localSheetId="18">#REF!</definedName>
    <definedName name="__Tab22" localSheetId="20">#REF!</definedName>
    <definedName name="__Tab22" localSheetId="25">#REF!</definedName>
    <definedName name="__Tab22" localSheetId="30">#REF!</definedName>
    <definedName name="__Tab22" localSheetId="34">#REF!</definedName>
    <definedName name="__Tab22" localSheetId="35">#REF!</definedName>
    <definedName name="__Tab22" localSheetId="23">#REF!</definedName>
    <definedName name="__Tab22" localSheetId="24">#REF!</definedName>
    <definedName name="__Tab22" localSheetId="29">#REF!</definedName>
    <definedName name="__Tab22" localSheetId="32">#REF!</definedName>
    <definedName name="__Tab22" localSheetId="5">#REF!</definedName>
    <definedName name="__Tab22" localSheetId="39">#REF!</definedName>
    <definedName name="__Tab22">#REF!</definedName>
    <definedName name="__Tab23" localSheetId="17">#REF!</definedName>
    <definedName name="__Tab23" localSheetId="18">#REF!</definedName>
    <definedName name="__Tab23" localSheetId="20">#REF!</definedName>
    <definedName name="__Tab23" localSheetId="25">#REF!</definedName>
    <definedName name="__Tab23" localSheetId="30">#REF!</definedName>
    <definedName name="__Tab23" localSheetId="34">#REF!</definedName>
    <definedName name="__Tab23" localSheetId="35">#REF!</definedName>
    <definedName name="__Tab23" localSheetId="23">#REF!</definedName>
    <definedName name="__Tab23" localSheetId="24">#REF!</definedName>
    <definedName name="__Tab23" localSheetId="29">#REF!</definedName>
    <definedName name="__Tab23" localSheetId="32">#REF!</definedName>
    <definedName name="__Tab23" localSheetId="5">#REF!</definedName>
    <definedName name="__Tab23" localSheetId="39">#REF!</definedName>
    <definedName name="__Tab23">#REF!</definedName>
    <definedName name="__Tab24" localSheetId="17">#REF!</definedName>
    <definedName name="__Tab24" localSheetId="18">#REF!</definedName>
    <definedName name="__Tab24" localSheetId="20">#REF!</definedName>
    <definedName name="__Tab24" localSheetId="25">#REF!</definedName>
    <definedName name="__Tab24" localSheetId="30">#REF!</definedName>
    <definedName name="__Tab24" localSheetId="34">#REF!</definedName>
    <definedName name="__Tab24" localSheetId="35">#REF!</definedName>
    <definedName name="__Tab24" localSheetId="23">#REF!</definedName>
    <definedName name="__Tab24" localSheetId="24">#REF!</definedName>
    <definedName name="__Tab24" localSheetId="29">#REF!</definedName>
    <definedName name="__Tab24" localSheetId="32">#REF!</definedName>
    <definedName name="__Tab24" localSheetId="5">#REF!</definedName>
    <definedName name="__Tab24" localSheetId="39">#REF!</definedName>
    <definedName name="__Tab24">#REF!</definedName>
    <definedName name="__Tab26" localSheetId="17">#REF!</definedName>
    <definedName name="__Tab26" localSheetId="18">#REF!</definedName>
    <definedName name="__Tab26" localSheetId="20">#REF!</definedName>
    <definedName name="__Tab26" localSheetId="25">#REF!</definedName>
    <definedName name="__Tab26" localSheetId="30">#REF!</definedName>
    <definedName name="__Tab26" localSheetId="34">#REF!</definedName>
    <definedName name="__Tab26" localSheetId="35">#REF!</definedName>
    <definedName name="__Tab26" localSheetId="23">#REF!</definedName>
    <definedName name="__Tab26" localSheetId="24">#REF!</definedName>
    <definedName name="__Tab26" localSheetId="29">#REF!</definedName>
    <definedName name="__Tab26" localSheetId="32">#REF!</definedName>
    <definedName name="__Tab26" localSheetId="5">#REF!</definedName>
    <definedName name="__Tab26" localSheetId="39">#REF!</definedName>
    <definedName name="__Tab26">#REF!</definedName>
    <definedName name="__Tab27" localSheetId="17">#REF!</definedName>
    <definedName name="__Tab27" localSheetId="18">#REF!</definedName>
    <definedName name="__Tab27" localSheetId="20">#REF!</definedName>
    <definedName name="__Tab27" localSheetId="25">#REF!</definedName>
    <definedName name="__Tab27" localSheetId="30">#REF!</definedName>
    <definedName name="__Tab27" localSheetId="34">#REF!</definedName>
    <definedName name="__Tab27" localSheetId="35">#REF!</definedName>
    <definedName name="__Tab27" localSheetId="23">#REF!</definedName>
    <definedName name="__Tab27" localSheetId="24">#REF!</definedName>
    <definedName name="__Tab27" localSheetId="29">#REF!</definedName>
    <definedName name="__Tab27" localSheetId="32">#REF!</definedName>
    <definedName name="__Tab27" localSheetId="5">#REF!</definedName>
    <definedName name="__Tab27" localSheetId="39">#REF!</definedName>
    <definedName name="__Tab27">#REF!</definedName>
    <definedName name="__Tab28" localSheetId="17">#REF!</definedName>
    <definedName name="__Tab28" localSheetId="18">#REF!</definedName>
    <definedName name="__Tab28" localSheetId="20">#REF!</definedName>
    <definedName name="__Tab28" localSheetId="25">#REF!</definedName>
    <definedName name="__Tab28" localSheetId="30">#REF!</definedName>
    <definedName name="__Tab28" localSheetId="34">#REF!</definedName>
    <definedName name="__Tab28" localSheetId="35">#REF!</definedName>
    <definedName name="__Tab28" localSheetId="23">#REF!</definedName>
    <definedName name="__Tab28" localSheetId="24">#REF!</definedName>
    <definedName name="__Tab28" localSheetId="29">#REF!</definedName>
    <definedName name="__Tab28" localSheetId="32">#REF!</definedName>
    <definedName name="__Tab28" localSheetId="5">#REF!</definedName>
    <definedName name="__Tab28" localSheetId="39">#REF!</definedName>
    <definedName name="__Tab28">#REF!</definedName>
    <definedName name="__Tab29" localSheetId="17">#REF!</definedName>
    <definedName name="__Tab29" localSheetId="18">#REF!</definedName>
    <definedName name="__Tab29" localSheetId="20">#REF!</definedName>
    <definedName name="__Tab29" localSheetId="25">#REF!</definedName>
    <definedName name="__Tab29" localSheetId="30">#REF!</definedName>
    <definedName name="__Tab29" localSheetId="34">#REF!</definedName>
    <definedName name="__Tab29" localSheetId="35">#REF!</definedName>
    <definedName name="__Tab29" localSheetId="23">#REF!</definedName>
    <definedName name="__Tab29" localSheetId="24">#REF!</definedName>
    <definedName name="__Tab29" localSheetId="29">#REF!</definedName>
    <definedName name="__Tab29" localSheetId="32">#REF!</definedName>
    <definedName name="__Tab29" localSheetId="5">#REF!</definedName>
    <definedName name="__Tab29" localSheetId="39">#REF!</definedName>
    <definedName name="__Tab29">#REF!</definedName>
    <definedName name="__TAB3" localSheetId="17">#REF!</definedName>
    <definedName name="__TAB3" localSheetId="18">#REF!</definedName>
    <definedName name="__TAB3" localSheetId="20">#REF!</definedName>
    <definedName name="__TAB3" localSheetId="25">#REF!</definedName>
    <definedName name="__TAB3" localSheetId="30">#REF!</definedName>
    <definedName name="__TAB3" localSheetId="34">#REF!</definedName>
    <definedName name="__TAB3" localSheetId="35">#REF!</definedName>
    <definedName name="__TAB3" localSheetId="23">#REF!</definedName>
    <definedName name="__TAB3" localSheetId="24">#REF!</definedName>
    <definedName name="__TAB3" localSheetId="29">#REF!</definedName>
    <definedName name="__TAB3" localSheetId="32">#REF!</definedName>
    <definedName name="__TAB3" localSheetId="5">#REF!</definedName>
    <definedName name="__TAB3" localSheetId="39">#REF!</definedName>
    <definedName name="__TAB3">#REF!</definedName>
    <definedName name="__Tab30" localSheetId="17">#REF!</definedName>
    <definedName name="__Tab30" localSheetId="18">#REF!</definedName>
    <definedName name="__Tab30" localSheetId="20">#REF!</definedName>
    <definedName name="__Tab30" localSheetId="25">#REF!</definedName>
    <definedName name="__Tab30" localSheetId="30">#REF!</definedName>
    <definedName name="__Tab30" localSheetId="34">#REF!</definedName>
    <definedName name="__Tab30" localSheetId="35">#REF!</definedName>
    <definedName name="__Tab30" localSheetId="23">#REF!</definedName>
    <definedName name="__Tab30" localSheetId="24">#REF!</definedName>
    <definedName name="__Tab30" localSheetId="29">#REF!</definedName>
    <definedName name="__Tab30" localSheetId="32">#REF!</definedName>
    <definedName name="__Tab30" localSheetId="5">#REF!</definedName>
    <definedName name="__Tab30" localSheetId="39">#REF!</definedName>
    <definedName name="__Tab30">#REF!</definedName>
    <definedName name="__Tab31" localSheetId="17">#REF!</definedName>
    <definedName name="__Tab31" localSheetId="18">#REF!</definedName>
    <definedName name="__Tab31" localSheetId="20">#REF!</definedName>
    <definedName name="__Tab31" localSheetId="25">#REF!</definedName>
    <definedName name="__Tab31" localSheetId="30">#REF!</definedName>
    <definedName name="__Tab31" localSheetId="34">#REF!</definedName>
    <definedName name="__Tab31" localSheetId="35">#REF!</definedName>
    <definedName name="__Tab31" localSheetId="23">#REF!</definedName>
    <definedName name="__Tab31" localSheetId="24">#REF!</definedName>
    <definedName name="__Tab31" localSheetId="29">#REF!</definedName>
    <definedName name="__Tab31" localSheetId="32">#REF!</definedName>
    <definedName name="__Tab31" localSheetId="5">#REF!</definedName>
    <definedName name="__Tab31" localSheetId="39">#REF!</definedName>
    <definedName name="__Tab31">#REF!</definedName>
    <definedName name="__Tab32" localSheetId="17">#REF!</definedName>
    <definedName name="__Tab32" localSheetId="18">#REF!</definedName>
    <definedName name="__Tab32" localSheetId="20">#REF!</definedName>
    <definedName name="__Tab32" localSheetId="25">#REF!</definedName>
    <definedName name="__Tab32" localSheetId="30">#REF!</definedName>
    <definedName name="__Tab32" localSheetId="34">#REF!</definedName>
    <definedName name="__Tab32" localSheetId="35">#REF!</definedName>
    <definedName name="__Tab32" localSheetId="23">#REF!</definedName>
    <definedName name="__Tab32" localSheetId="24">#REF!</definedName>
    <definedName name="__Tab32" localSheetId="29">#REF!</definedName>
    <definedName name="__Tab32" localSheetId="32">#REF!</definedName>
    <definedName name="__Tab32" localSheetId="5">#REF!</definedName>
    <definedName name="__Tab32" localSheetId="39">#REF!</definedName>
    <definedName name="__Tab32">#REF!</definedName>
    <definedName name="__Tab33" localSheetId="17">#REF!</definedName>
    <definedName name="__Tab33" localSheetId="18">#REF!</definedName>
    <definedName name="__Tab33" localSheetId="20">#REF!</definedName>
    <definedName name="__Tab33" localSheetId="25">#REF!</definedName>
    <definedName name="__Tab33" localSheetId="30">#REF!</definedName>
    <definedName name="__Tab33" localSheetId="34">#REF!</definedName>
    <definedName name="__Tab33" localSheetId="35">#REF!</definedName>
    <definedName name="__Tab33" localSheetId="23">#REF!</definedName>
    <definedName name="__Tab33" localSheetId="24">#REF!</definedName>
    <definedName name="__Tab33" localSheetId="29">#REF!</definedName>
    <definedName name="__Tab33" localSheetId="32">#REF!</definedName>
    <definedName name="__Tab33" localSheetId="5">#REF!</definedName>
    <definedName name="__Tab33" localSheetId="39">#REF!</definedName>
    <definedName name="__Tab33">#REF!</definedName>
    <definedName name="__Tab34" localSheetId="17">#REF!</definedName>
    <definedName name="__Tab34" localSheetId="18">#REF!</definedName>
    <definedName name="__Tab34" localSheetId="20">#REF!</definedName>
    <definedName name="__Tab34" localSheetId="25">#REF!</definedName>
    <definedName name="__Tab34" localSheetId="30">#REF!</definedName>
    <definedName name="__Tab34" localSheetId="34">#REF!</definedName>
    <definedName name="__Tab34" localSheetId="35">#REF!</definedName>
    <definedName name="__Tab34" localSheetId="23">#REF!</definedName>
    <definedName name="__Tab34" localSheetId="24">#REF!</definedName>
    <definedName name="__Tab34" localSheetId="29">#REF!</definedName>
    <definedName name="__Tab34" localSheetId="32">#REF!</definedName>
    <definedName name="__Tab34" localSheetId="5">#REF!</definedName>
    <definedName name="__Tab34" localSheetId="39">#REF!</definedName>
    <definedName name="__Tab34">#REF!</definedName>
    <definedName name="__Tab35" localSheetId="17">#REF!</definedName>
    <definedName name="__Tab35" localSheetId="18">#REF!</definedName>
    <definedName name="__Tab35" localSheetId="20">#REF!</definedName>
    <definedName name="__Tab35" localSheetId="25">#REF!</definedName>
    <definedName name="__Tab35" localSheetId="30">#REF!</definedName>
    <definedName name="__Tab35" localSheetId="34">#REF!</definedName>
    <definedName name="__Tab35" localSheetId="35">#REF!</definedName>
    <definedName name="__Tab35" localSheetId="23">#REF!</definedName>
    <definedName name="__Tab35" localSheetId="24">#REF!</definedName>
    <definedName name="__Tab35" localSheetId="29">#REF!</definedName>
    <definedName name="__Tab35" localSheetId="32">#REF!</definedName>
    <definedName name="__Tab35" localSheetId="5">#REF!</definedName>
    <definedName name="__Tab35" localSheetId="39">#REF!</definedName>
    <definedName name="__Tab35">#REF!</definedName>
    <definedName name="__TAB4" localSheetId="17">#REF!</definedName>
    <definedName name="__TAB4" localSheetId="18">#REF!</definedName>
    <definedName name="__TAB4" localSheetId="20">#REF!</definedName>
    <definedName name="__TAB4" localSheetId="25">#REF!</definedName>
    <definedName name="__TAB4" localSheetId="30">#REF!</definedName>
    <definedName name="__TAB4" localSheetId="34">#REF!</definedName>
    <definedName name="__TAB4" localSheetId="35">#REF!</definedName>
    <definedName name="__TAB4" localSheetId="23">#REF!</definedName>
    <definedName name="__TAB4" localSheetId="24">#REF!</definedName>
    <definedName name="__TAB4" localSheetId="29">#REF!</definedName>
    <definedName name="__TAB4" localSheetId="32">#REF!</definedName>
    <definedName name="__TAB4" localSheetId="5">#REF!</definedName>
    <definedName name="__TAB4" localSheetId="39">#REF!</definedName>
    <definedName name="__TAB4">#REF!</definedName>
    <definedName name="__TAB5" localSheetId="17">#REF!</definedName>
    <definedName name="__TAB5" localSheetId="18">#REF!</definedName>
    <definedName name="__TAB5" localSheetId="20">#REF!</definedName>
    <definedName name="__TAB5" localSheetId="25">#REF!</definedName>
    <definedName name="__TAB5" localSheetId="30">#REF!</definedName>
    <definedName name="__TAB5" localSheetId="34">#REF!</definedName>
    <definedName name="__TAB5" localSheetId="35">#REF!</definedName>
    <definedName name="__TAB5" localSheetId="23">#REF!</definedName>
    <definedName name="__TAB5" localSheetId="24">#REF!</definedName>
    <definedName name="__TAB5" localSheetId="29">#REF!</definedName>
    <definedName name="__TAB5" localSheetId="32">#REF!</definedName>
    <definedName name="__TAB5" localSheetId="5">#REF!</definedName>
    <definedName name="__TAB5" localSheetId="39">#REF!</definedName>
    <definedName name="__TAB5">#REF!</definedName>
    <definedName name="__tab6" localSheetId="17">#REF!</definedName>
    <definedName name="__tab6" localSheetId="18">#REF!</definedName>
    <definedName name="__tab6" localSheetId="20">#REF!</definedName>
    <definedName name="__tab6" localSheetId="25">#REF!</definedName>
    <definedName name="__tab6" localSheetId="30">#REF!</definedName>
    <definedName name="__tab6" localSheetId="34">#REF!</definedName>
    <definedName name="__tab6" localSheetId="35">#REF!</definedName>
    <definedName name="__tab6" localSheetId="23">#REF!</definedName>
    <definedName name="__tab6" localSheetId="24">#REF!</definedName>
    <definedName name="__tab6" localSheetId="29">#REF!</definedName>
    <definedName name="__tab6" localSheetId="32">#REF!</definedName>
    <definedName name="__tab6" localSheetId="5">#REF!</definedName>
    <definedName name="__tab6" localSheetId="39">#REF!</definedName>
    <definedName name="__tab6">#REF!</definedName>
    <definedName name="__TAB7" localSheetId="17">#REF!</definedName>
    <definedName name="__TAB7" localSheetId="18">#REF!</definedName>
    <definedName name="__TAB7" localSheetId="20">#REF!</definedName>
    <definedName name="__TAB7" localSheetId="25">#REF!</definedName>
    <definedName name="__TAB7" localSheetId="30">#REF!</definedName>
    <definedName name="__TAB7" localSheetId="34">#REF!</definedName>
    <definedName name="__TAB7" localSheetId="35">#REF!</definedName>
    <definedName name="__TAB7" localSheetId="23">#REF!</definedName>
    <definedName name="__TAB7" localSheetId="24">#REF!</definedName>
    <definedName name="__TAB7" localSheetId="29">#REF!</definedName>
    <definedName name="__TAB7" localSheetId="32">#REF!</definedName>
    <definedName name="__TAB7" localSheetId="5">#REF!</definedName>
    <definedName name="__TAB7" localSheetId="39">#REF!</definedName>
    <definedName name="__TAB7">#REF!</definedName>
    <definedName name="__TAB8" localSheetId="17">#REF!</definedName>
    <definedName name="__TAB8" localSheetId="18">#REF!</definedName>
    <definedName name="__TAB8" localSheetId="20">#REF!</definedName>
    <definedName name="__TAB8" localSheetId="25">#REF!</definedName>
    <definedName name="__TAB8" localSheetId="30">#REF!</definedName>
    <definedName name="__TAB8" localSheetId="34">#REF!</definedName>
    <definedName name="__TAB8" localSheetId="35">#REF!</definedName>
    <definedName name="__TAB8" localSheetId="23">#REF!</definedName>
    <definedName name="__TAB8" localSheetId="24">#REF!</definedName>
    <definedName name="__TAB8" localSheetId="29">#REF!</definedName>
    <definedName name="__TAB8" localSheetId="32">#REF!</definedName>
    <definedName name="__TAB8" localSheetId="5">#REF!</definedName>
    <definedName name="__TAB8" localSheetId="39">#REF!</definedName>
    <definedName name="__TAB8">#REF!</definedName>
    <definedName name="__tab9" localSheetId="17">#REF!</definedName>
    <definedName name="__tab9" localSheetId="18">#REF!</definedName>
    <definedName name="__tab9" localSheetId="20">#REF!</definedName>
    <definedName name="__tab9" localSheetId="25">#REF!</definedName>
    <definedName name="__tab9" localSheetId="30">#REF!</definedName>
    <definedName name="__tab9" localSheetId="34">#REF!</definedName>
    <definedName name="__tab9" localSheetId="35">#REF!</definedName>
    <definedName name="__tab9" localSheetId="23">#REF!</definedName>
    <definedName name="__tab9" localSheetId="24">#REF!</definedName>
    <definedName name="__tab9" localSheetId="29">#REF!</definedName>
    <definedName name="__tab9" localSheetId="32">#REF!</definedName>
    <definedName name="__tab9" localSheetId="5">#REF!</definedName>
    <definedName name="__tab9" localSheetId="39">#REF!</definedName>
    <definedName name="__tab9">#REF!</definedName>
    <definedName name="__TB41" localSheetId="17">#REF!</definedName>
    <definedName name="__TB41" localSheetId="18">#REF!</definedName>
    <definedName name="__TB41" localSheetId="20">#REF!</definedName>
    <definedName name="__TB41" localSheetId="25">#REF!</definedName>
    <definedName name="__TB41" localSheetId="30">#REF!</definedName>
    <definedName name="__TB41" localSheetId="34">#REF!</definedName>
    <definedName name="__TB41" localSheetId="35">#REF!</definedName>
    <definedName name="__TB41" localSheetId="23">#REF!</definedName>
    <definedName name="__TB41" localSheetId="24">#REF!</definedName>
    <definedName name="__TB41" localSheetId="29">#REF!</definedName>
    <definedName name="__TB41" localSheetId="32">#REF!</definedName>
    <definedName name="__TB41" localSheetId="5">#REF!</definedName>
    <definedName name="__TB41" localSheetId="39">#REF!</definedName>
    <definedName name="__TB41">#REF!</definedName>
    <definedName name="__WEO1" localSheetId="17">#REF!</definedName>
    <definedName name="__WEO1" localSheetId="18">#REF!</definedName>
    <definedName name="__WEO1" localSheetId="20">#REF!</definedName>
    <definedName name="__WEO1" localSheetId="25">#REF!</definedName>
    <definedName name="__WEO1" localSheetId="30">#REF!</definedName>
    <definedName name="__WEO1" localSheetId="34">#REF!</definedName>
    <definedName name="__WEO1" localSheetId="35">#REF!</definedName>
    <definedName name="__WEO1" localSheetId="23">#REF!</definedName>
    <definedName name="__WEO1" localSheetId="24">#REF!</definedName>
    <definedName name="__WEO1" localSheetId="29">#REF!</definedName>
    <definedName name="__WEO1" localSheetId="32">#REF!</definedName>
    <definedName name="__WEO1" localSheetId="5">#REF!</definedName>
    <definedName name="__WEO1" localSheetId="39">#REF!</definedName>
    <definedName name="__WEO1">#REF!</definedName>
    <definedName name="__WEO2" localSheetId="17">#REF!</definedName>
    <definedName name="__WEO2" localSheetId="18">#REF!</definedName>
    <definedName name="__WEO2" localSheetId="20">#REF!</definedName>
    <definedName name="__WEO2" localSheetId="25">#REF!</definedName>
    <definedName name="__WEO2" localSheetId="30">#REF!</definedName>
    <definedName name="__WEO2" localSheetId="34">#REF!</definedName>
    <definedName name="__WEO2" localSheetId="35">#REF!</definedName>
    <definedName name="__WEO2" localSheetId="23">#REF!</definedName>
    <definedName name="__WEO2" localSheetId="24">#REF!</definedName>
    <definedName name="__WEO2" localSheetId="29">#REF!</definedName>
    <definedName name="__WEO2" localSheetId="32">#REF!</definedName>
    <definedName name="__WEO2" localSheetId="5">#REF!</definedName>
    <definedName name="__WEO2" localSheetId="39">#REF!</definedName>
    <definedName name="__WEO2">#REF!</definedName>
    <definedName name="_1__123Graph_AChart_1" localSheetId="17" hidden="1">'[13]Table 1'!#REF!</definedName>
    <definedName name="_1__123Graph_AChart_1" localSheetId="18" hidden="1">'[13]Table 1'!#REF!</definedName>
    <definedName name="_1__123Graph_AChart_1" localSheetId="20" hidden="1">'[13]Table 1'!#REF!</definedName>
    <definedName name="_1__123Graph_AChart_1" localSheetId="25" hidden="1">'[13]Table 1'!#REF!</definedName>
    <definedName name="_1__123Graph_AChart_1" localSheetId="34" hidden="1">'[13]Table 1'!#REF!</definedName>
    <definedName name="_1__123Graph_AChart_1" localSheetId="35" hidden="1">'[13]Table 1'!#REF!</definedName>
    <definedName name="_1__123Graph_AChart_1" localSheetId="46" hidden="1">'[13]Table 1'!#REF!</definedName>
    <definedName name="_1__123Graph_AChart_1" localSheetId="23" hidden="1">'[13]Table 1'!#REF!</definedName>
    <definedName name="_1__123Graph_AChart_1" localSheetId="24" hidden="1">'[13]Table 1'!#REF!</definedName>
    <definedName name="_1__123Graph_AChart_1" localSheetId="29" hidden="1">'[13]Table 1'!#REF!</definedName>
    <definedName name="_1__123Graph_AChart_1" localSheetId="32" hidden="1">'[13]Table 1'!#REF!</definedName>
    <definedName name="_1__123Graph_AChart_1" localSheetId="5" hidden="1">'[13]Table 1'!#REF!</definedName>
    <definedName name="_1__123Graph_AChart_1" hidden="1">'[13]Table 1'!#REF!</definedName>
    <definedName name="_1_123Graph_A" localSheetId="17" hidden="1">#REF!</definedName>
    <definedName name="_1_123Graph_A" localSheetId="18" hidden="1">#REF!</definedName>
    <definedName name="_1_123Graph_A" localSheetId="20" hidden="1">#REF!</definedName>
    <definedName name="_1_123Graph_A" localSheetId="25" hidden="1">#REF!</definedName>
    <definedName name="_1_123Graph_A" localSheetId="30" hidden="1">#REF!</definedName>
    <definedName name="_1_123Graph_A" localSheetId="34" hidden="1">#REF!</definedName>
    <definedName name="_1_123Graph_A" localSheetId="35" hidden="1">#REF!</definedName>
    <definedName name="_1_123Graph_A" localSheetId="46" hidden="1">#REF!</definedName>
    <definedName name="_1_123Graph_A" localSheetId="23" hidden="1">#REF!</definedName>
    <definedName name="_1_123Graph_A" localSheetId="24" hidden="1">#REF!</definedName>
    <definedName name="_1_123Graph_A" localSheetId="29" hidden="1">#REF!</definedName>
    <definedName name="_1_123Graph_A" localSheetId="32" hidden="1">#REF!</definedName>
    <definedName name="_1_123Graph_A" localSheetId="5" hidden="1">#REF!</definedName>
    <definedName name="_1_123Graph_A" localSheetId="39" hidden="1">#REF!</definedName>
    <definedName name="_1_123Graph_A" hidden="1">#REF!</definedName>
    <definedName name="_10__123Graph_ACHART_2" localSheetId="13" hidden="1">'[14]Employment Data Sectors (wages)'!$A$8173:$A$8184</definedName>
    <definedName name="_10__123Graph_ACHART_2" localSheetId="17" hidden="1">'[14]Employment Data Sectors (wages)'!$A$8173:$A$8184</definedName>
    <definedName name="_10__123Graph_ACHART_2" localSheetId="20" hidden="1">'[14]Employment Data Sectors (wages)'!$A$8173:$A$8184</definedName>
    <definedName name="_10__123Graph_ACHART_2" localSheetId="46" hidden="1">'[14]Employment Data Sectors (wages)'!$A$8173:$A$8184</definedName>
    <definedName name="_10__123Graph_ACHART_2" localSheetId="37" hidden="1">'[14]Employment Data Sectors (wages)'!$A$8173:$A$8184</definedName>
    <definedName name="_10__123Graph_ACHART_2" localSheetId="39" hidden="1">'[14]Employment Data Sectors (wages)'!$A$8173:$A$8184</definedName>
    <definedName name="_10__123Graph_ACHART_2" hidden="1">'[14]Employment Data Sectors (wages)'!$A$8173:$A$8184</definedName>
    <definedName name="_10__123Graph_ACHART_8" hidden="1">'[15]Employment Data Sectors (wages)'!$W$8175:$W$8186</definedName>
    <definedName name="_10__123Graph_BCHART_1" hidden="1">'[16]Employment Data Sectors (wages)'!$B$8173:$B$8184</definedName>
    <definedName name="_100__123Graph_BCHART_8" hidden="1">'[14]Employment Data Sectors (wages)'!$W$13:$W$8187</definedName>
    <definedName name="_105__123Graph_CCHART_1" hidden="1">'[14]Employment Data Sectors (wages)'!$C$8173:$C$8184</definedName>
    <definedName name="_11__123Graph_BCHART_1" hidden="1">'[15]Employment Data Sectors (wages)'!$B$8173:$B$8184</definedName>
    <definedName name="_11__123Graph_BCHART_2" hidden="1">'[16]Employment Data Sectors (wages)'!$B$8173:$B$8184</definedName>
    <definedName name="_110__123Graph_CCHART_2" hidden="1">'[14]Employment Data Sectors (wages)'!$C$8173:$C$8184</definedName>
    <definedName name="_115__123Graph_CCHART_3" hidden="1">'[14]Employment Data Sectors (wages)'!$C$11:$C$8185</definedName>
    <definedName name="_12__123Graph_ACHART_3" localSheetId="13" hidden="1">'[14]Employment Data Sectors (wages)'!$A$11:$A$8185</definedName>
    <definedName name="_12__123Graph_ACHART_3" localSheetId="17" hidden="1">'[14]Employment Data Sectors (wages)'!$A$11:$A$8185</definedName>
    <definedName name="_12__123Graph_ACHART_3" localSheetId="20" hidden="1">'[14]Employment Data Sectors (wages)'!$A$11:$A$8185</definedName>
    <definedName name="_12__123Graph_ACHART_3" localSheetId="46" hidden="1">'[14]Employment Data Sectors (wages)'!$A$11:$A$8185</definedName>
    <definedName name="_12__123Graph_ACHART_3" localSheetId="37" hidden="1">'[14]Employment Data Sectors (wages)'!$A$11:$A$8185</definedName>
    <definedName name="_12__123Graph_ACHART_3" localSheetId="39" hidden="1">'[14]Employment Data Sectors (wages)'!$A$11:$A$8185</definedName>
    <definedName name="_12__123Graph_ACHART_3" hidden="1">'[14]Employment Data Sectors (wages)'!$A$11:$A$8185</definedName>
    <definedName name="_12__123Graph_BCHART_2" hidden="1">'[15]Employment Data Sectors (wages)'!$B$8173:$B$8184</definedName>
    <definedName name="_12__123Graph_BCHART_3" hidden="1">'[16]Employment Data Sectors (wages)'!$B$11:$B$8185</definedName>
    <definedName name="_120__123Graph_CCHART_4" hidden="1">'[14]Employment Data Sectors (wages)'!$C$12:$C$23</definedName>
    <definedName name="_123Graph_AB" localSheetId="17" hidden="1">#REF!</definedName>
    <definedName name="_123Graph_AB" localSheetId="18" hidden="1">#REF!</definedName>
    <definedName name="_123Graph_AB" localSheetId="20" hidden="1">#REF!</definedName>
    <definedName name="_123Graph_AB" localSheetId="25" hidden="1">#REF!</definedName>
    <definedName name="_123Graph_AB" localSheetId="30" hidden="1">#REF!</definedName>
    <definedName name="_123Graph_AB" localSheetId="34" hidden="1">#REF!</definedName>
    <definedName name="_123Graph_AB" localSheetId="35" hidden="1">#REF!</definedName>
    <definedName name="_123Graph_AB" localSheetId="46" hidden="1">#REF!</definedName>
    <definedName name="_123Graph_AB" localSheetId="23" hidden="1">#REF!</definedName>
    <definedName name="_123Graph_AB" localSheetId="24" hidden="1">#REF!</definedName>
    <definedName name="_123Graph_AB" localSheetId="29" hidden="1">#REF!</definedName>
    <definedName name="_123Graph_AB" localSheetId="32" hidden="1">#REF!</definedName>
    <definedName name="_123Graph_AB" localSheetId="5" hidden="1">#REF!</definedName>
    <definedName name="_123Graph_AB" localSheetId="37" hidden="1">#REF!</definedName>
    <definedName name="_123Graph_AB" localSheetId="39" hidden="1">#REF!</definedName>
    <definedName name="_123Graph_AB" hidden="1">#REF!</definedName>
    <definedName name="_123Graph_B" localSheetId="17" hidden="1">#REF!</definedName>
    <definedName name="_123Graph_B" localSheetId="18" hidden="1">#REF!</definedName>
    <definedName name="_123Graph_B" localSheetId="20" hidden="1">#REF!</definedName>
    <definedName name="_123Graph_B" localSheetId="25" hidden="1">#REF!</definedName>
    <definedName name="_123Graph_B" localSheetId="30" hidden="1">#REF!</definedName>
    <definedName name="_123Graph_B" localSheetId="34" hidden="1">#REF!</definedName>
    <definedName name="_123Graph_B" localSheetId="35" hidden="1">#REF!</definedName>
    <definedName name="_123Graph_B" localSheetId="46" hidden="1">#REF!</definedName>
    <definedName name="_123Graph_B" localSheetId="23" hidden="1">#REF!</definedName>
    <definedName name="_123Graph_B" localSheetId="24" hidden="1">#REF!</definedName>
    <definedName name="_123Graph_B" localSheetId="29" hidden="1">#REF!</definedName>
    <definedName name="_123Graph_B" localSheetId="32" hidden="1">#REF!</definedName>
    <definedName name="_123Graph_B" localSheetId="5" hidden="1">#REF!</definedName>
    <definedName name="_123Graph_B" localSheetId="39" hidden="1">#REF!</definedName>
    <definedName name="_123Graph_B" hidden="1">#REF!</definedName>
    <definedName name="_123Graph_DB" localSheetId="17" hidden="1">#REF!</definedName>
    <definedName name="_123Graph_DB" localSheetId="18" hidden="1">#REF!</definedName>
    <definedName name="_123Graph_DB" localSheetId="20" hidden="1">#REF!</definedName>
    <definedName name="_123Graph_DB" localSheetId="25" hidden="1">#REF!</definedName>
    <definedName name="_123Graph_DB" localSheetId="30" hidden="1">#REF!</definedName>
    <definedName name="_123Graph_DB" localSheetId="34" hidden="1">#REF!</definedName>
    <definedName name="_123Graph_DB" localSheetId="35" hidden="1">#REF!</definedName>
    <definedName name="_123Graph_DB" localSheetId="46" hidden="1">#REF!</definedName>
    <definedName name="_123Graph_DB" localSheetId="23" hidden="1">#REF!</definedName>
    <definedName name="_123Graph_DB" localSheetId="24" hidden="1">#REF!</definedName>
    <definedName name="_123Graph_DB" localSheetId="29" hidden="1">#REF!</definedName>
    <definedName name="_123Graph_DB" localSheetId="32" hidden="1">#REF!</definedName>
    <definedName name="_123Graph_DB" localSheetId="5" hidden="1">#REF!</definedName>
    <definedName name="_123Graph_DB" localSheetId="39" hidden="1">#REF!</definedName>
    <definedName name="_123Graph_DB" hidden="1">#REF!</definedName>
    <definedName name="_123Graph_EB" localSheetId="17" hidden="1">#REF!</definedName>
    <definedName name="_123Graph_EB" localSheetId="18" hidden="1">#REF!</definedName>
    <definedName name="_123Graph_EB" localSheetId="20" hidden="1">#REF!</definedName>
    <definedName name="_123Graph_EB" localSheetId="25" hidden="1">#REF!</definedName>
    <definedName name="_123Graph_EB" localSheetId="30" hidden="1">#REF!</definedName>
    <definedName name="_123Graph_EB" localSheetId="34" hidden="1">#REF!</definedName>
    <definedName name="_123Graph_EB" localSheetId="35" hidden="1">#REF!</definedName>
    <definedName name="_123Graph_EB" localSheetId="46" hidden="1">#REF!</definedName>
    <definedName name="_123Graph_EB" localSheetId="23" hidden="1">#REF!</definedName>
    <definedName name="_123Graph_EB" localSheetId="24" hidden="1">#REF!</definedName>
    <definedName name="_123Graph_EB" localSheetId="29" hidden="1">#REF!</definedName>
    <definedName name="_123Graph_EB" localSheetId="32" hidden="1">#REF!</definedName>
    <definedName name="_123Graph_EB" localSheetId="5" hidden="1">#REF!</definedName>
    <definedName name="_123Graph_EB" localSheetId="39" hidden="1">#REF!</definedName>
    <definedName name="_123Graph_EB" hidden="1">#REF!</definedName>
    <definedName name="_123Graph_FB" localSheetId="17" hidden="1">#REF!</definedName>
    <definedName name="_123Graph_FB" localSheetId="18" hidden="1">#REF!</definedName>
    <definedName name="_123Graph_FB" localSheetId="20" hidden="1">#REF!</definedName>
    <definedName name="_123Graph_FB" localSheetId="25" hidden="1">#REF!</definedName>
    <definedName name="_123Graph_FB" localSheetId="30" hidden="1">#REF!</definedName>
    <definedName name="_123Graph_FB" localSheetId="34" hidden="1">#REF!</definedName>
    <definedName name="_123Graph_FB" localSheetId="35" hidden="1">#REF!</definedName>
    <definedName name="_123Graph_FB" localSheetId="46" hidden="1">#REF!</definedName>
    <definedName name="_123Graph_FB" localSheetId="23" hidden="1">#REF!</definedName>
    <definedName name="_123Graph_FB" localSheetId="24" hidden="1">#REF!</definedName>
    <definedName name="_123Graph_FB" localSheetId="29" hidden="1">#REF!</definedName>
    <definedName name="_123Graph_FB" localSheetId="32" hidden="1">#REF!</definedName>
    <definedName name="_123Graph_FB" localSheetId="5" hidden="1">#REF!</definedName>
    <definedName name="_123Graph_FB" localSheetId="39" hidden="1">#REF!</definedName>
    <definedName name="_123Graph_FB" hidden="1">#REF!</definedName>
    <definedName name="_125__123Graph_CCHART_5" hidden="1">'[14]Employment Data Sectors (wages)'!$C$24:$C$35</definedName>
    <definedName name="_13__123Graph_BCHART_3" hidden="1">'[15]Employment Data Sectors (wages)'!$B$11:$B$8185</definedName>
    <definedName name="_13__123Graph_BCHART_4" hidden="1">'[16]Employment Data Sectors (wages)'!$B$12:$B$23</definedName>
    <definedName name="_130__123Graph_CCHART_6" hidden="1">'[14]Employment Data Sectors (wages)'!$U$49:$U$8103</definedName>
    <definedName name="_132Graph_CB" localSheetId="17" hidden="1">#REF!</definedName>
    <definedName name="_132Graph_CB" localSheetId="18" hidden="1">#REF!</definedName>
    <definedName name="_132Graph_CB" localSheetId="20" hidden="1">#REF!</definedName>
    <definedName name="_132Graph_CB" localSheetId="25" hidden="1">#REF!</definedName>
    <definedName name="_132Graph_CB" localSheetId="30" hidden="1">#REF!</definedName>
    <definedName name="_132Graph_CB" localSheetId="34" hidden="1">#REF!</definedName>
    <definedName name="_132Graph_CB" localSheetId="35" hidden="1">#REF!</definedName>
    <definedName name="_132Graph_CB" localSheetId="46" hidden="1">#REF!</definedName>
    <definedName name="_132Graph_CB" localSheetId="23" hidden="1">#REF!</definedName>
    <definedName name="_132Graph_CB" localSheetId="24" hidden="1">#REF!</definedName>
    <definedName name="_132Graph_CB" localSheetId="29" hidden="1">#REF!</definedName>
    <definedName name="_132Graph_CB" localSheetId="32" hidden="1">#REF!</definedName>
    <definedName name="_132Graph_CB" localSheetId="5" hidden="1">#REF!</definedName>
    <definedName name="_132Graph_CB" localSheetId="37" hidden="1">#REF!</definedName>
    <definedName name="_132Graph_CB" localSheetId="39" hidden="1">#REF!</definedName>
    <definedName name="_132Graph_CB" hidden="1">#REF!</definedName>
    <definedName name="_135__123Graph_CCHART_7" hidden="1">'[14]Employment Data Sectors (wages)'!$Y$14:$Y$25</definedName>
    <definedName name="_14__123Graph_ACHART_4" localSheetId="13" hidden="1">'[14]Employment Data Sectors (wages)'!$A$12:$A$23</definedName>
    <definedName name="_14__123Graph_ACHART_4" localSheetId="17" hidden="1">'[14]Employment Data Sectors (wages)'!$A$12:$A$23</definedName>
    <definedName name="_14__123Graph_ACHART_4" localSheetId="20" hidden="1">'[14]Employment Data Sectors (wages)'!$A$12:$A$23</definedName>
    <definedName name="_14__123Graph_ACHART_4" localSheetId="46" hidden="1">'[14]Employment Data Sectors (wages)'!$A$12:$A$23</definedName>
    <definedName name="_14__123Graph_ACHART_4" localSheetId="37" hidden="1">'[14]Employment Data Sectors (wages)'!$A$12:$A$23</definedName>
    <definedName name="_14__123Graph_ACHART_4" localSheetId="39" hidden="1">'[14]Employment Data Sectors (wages)'!$A$12:$A$23</definedName>
    <definedName name="_14__123Graph_ACHART_4" hidden="1">'[14]Employment Data Sectors (wages)'!$A$12:$A$23</definedName>
    <definedName name="_14__123Graph_BCHART_4" hidden="1">'[15]Employment Data Sectors (wages)'!$B$12:$B$23</definedName>
    <definedName name="_14__123Graph_BCHART_5" hidden="1">'[16]Employment Data Sectors (wages)'!$B$24:$B$35</definedName>
    <definedName name="_140__123Graph_CCHART_8" hidden="1">'[14]Employment Data Sectors (wages)'!$W$14:$W$25</definedName>
    <definedName name="_145__123Graph_DCHART_7" hidden="1">'[14]Employment Data Sectors (wages)'!$Y$26:$Y$37</definedName>
    <definedName name="_15__123Graph_BCHART_5" hidden="1">'[15]Employment Data Sectors (wages)'!$B$24:$B$35</definedName>
    <definedName name="_15__123Graph_BCHART_6" hidden="1">'[16]Employment Data Sectors (wages)'!$AS$49:$AS$8103</definedName>
    <definedName name="_150__123Graph_DCHART_8" hidden="1">'[14]Employment Data Sectors (wages)'!$W$26:$W$37</definedName>
    <definedName name="_155__123Graph_ECHART_7" hidden="1">'[14]Employment Data Sectors (wages)'!$Y$38:$Y$49</definedName>
    <definedName name="_16__123Graph_ACHART_5" localSheetId="13" hidden="1">'[14]Employment Data Sectors (wages)'!$A$24:$A$35</definedName>
    <definedName name="_16__123Graph_ACHART_5" localSheetId="17" hidden="1">'[14]Employment Data Sectors (wages)'!$A$24:$A$35</definedName>
    <definedName name="_16__123Graph_ACHART_5" localSheetId="20" hidden="1">'[14]Employment Data Sectors (wages)'!$A$24:$A$35</definedName>
    <definedName name="_16__123Graph_ACHART_5" localSheetId="46" hidden="1">'[14]Employment Data Sectors (wages)'!$A$24:$A$35</definedName>
    <definedName name="_16__123Graph_ACHART_5" localSheetId="37" hidden="1">'[14]Employment Data Sectors (wages)'!$A$24:$A$35</definedName>
    <definedName name="_16__123Graph_ACHART_5" localSheetId="39" hidden="1">'[14]Employment Data Sectors (wages)'!$A$24:$A$35</definedName>
    <definedName name="_16__123Graph_ACHART_5" hidden="1">'[14]Employment Data Sectors (wages)'!$A$24:$A$35</definedName>
    <definedName name="_16__123Graph_BCHART_6" hidden="1">'[15]Employment Data Sectors (wages)'!$AS$49:$AS$8103</definedName>
    <definedName name="_16__123Graph_BCHART_7" hidden="1">'[16]Employment Data Sectors (wages)'!$Y$13:$Y$8187</definedName>
    <definedName name="_160__123Graph_ECHART_8" hidden="1">'[14]Employment Data Sectors (wages)'!$H$86:$H$99</definedName>
    <definedName name="_165__123Graph_FCHART_8" hidden="1">'[14]Employment Data Sectors (wages)'!$H$6:$H$17</definedName>
    <definedName name="_17__123Graph_BCHART_7" hidden="1">'[15]Employment Data Sectors (wages)'!$Y$13:$Y$8187</definedName>
    <definedName name="_17__123Graph_BCHART_8" hidden="1">'[16]Employment Data Sectors (wages)'!$W$13:$W$8187</definedName>
    <definedName name="_18__123Graph_ACHART_6" localSheetId="13" hidden="1">'[14]Employment Data Sectors (wages)'!$Y$49:$Y$8103</definedName>
    <definedName name="_18__123Graph_ACHART_6" localSheetId="17" hidden="1">'[14]Employment Data Sectors (wages)'!$Y$49:$Y$8103</definedName>
    <definedName name="_18__123Graph_ACHART_6" localSheetId="20" hidden="1">'[14]Employment Data Sectors (wages)'!$Y$49:$Y$8103</definedName>
    <definedName name="_18__123Graph_ACHART_6" localSheetId="46" hidden="1">'[14]Employment Data Sectors (wages)'!$Y$49:$Y$8103</definedName>
    <definedName name="_18__123Graph_ACHART_6" localSheetId="37" hidden="1">'[14]Employment Data Sectors (wages)'!$Y$49:$Y$8103</definedName>
    <definedName name="_18__123Graph_ACHART_6" localSheetId="39" hidden="1">'[14]Employment Data Sectors (wages)'!$Y$49:$Y$8103</definedName>
    <definedName name="_18__123Graph_ACHART_6" hidden="1">'[14]Employment Data Sectors (wages)'!$Y$49:$Y$8103</definedName>
    <definedName name="_18__123Graph_BCHART_8" hidden="1">'[15]Employment Data Sectors (wages)'!$W$13:$W$8187</definedName>
    <definedName name="_18__123Graph_CCHART_1" hidden="1">'[16]Employment Data Sectors (wages)'!$C$8173:$C$8184</definedName>
    <definedName name="_19__123Graph_CCHART_1" hidden="1">'[15]Employment Data Sectors (wages)'!$C$8173:$C$8184</definedName>
    <definedName name="_19__123Graph_CCHART_2" hidden="1">'[16]Employment Data Sectors (wages)'!$C$8173:$C$8184</definedName>
    <definedName name="_1992BOPB" localSheetId="17">#REF!</definedName>
    <definedName name="_1992BOPB" localSheetId="18">#REF!</definedName>
    <definedName name="_1992BOPB" localSheetId="20">#REF!</definedName>
    <definedName name="_1992BOPB" localSheetId="25">#REF!</definedName>
    <definedName name="_1992BOPB" localSheetId="30">#REF!</definedName>
    <definedName name="_1992BOPB" localSheetId="34">#REF!</definedName>
    <definedName name="_1992BOPB" localSheetId="35">#REF!</definedName>
    <definedName name="_1992BOPB" localSheetId="23">#REF!</definedName>
    <definedName name="_1992BOPB" localSheetId="24">#REF!</definedName>
    <definedName name="_1992BOPB" localSheetId="29">#REF!</definedName>
    <definedName name="_1992BOPB" localSheetId="32">#REF!</definedName>
    <definedName name="_1992BOPB" localSheetId="5">#REF!</definedName>
    <definedName name="_1992BOPB" localSheetId="37">#REF!</definedName>
    <definedName name="_1992BOPB" localSheetId="39">#REF!</definedName>
    <definedName name="_1992BOPB">#REF!</definedName>
    <definedName name="_1Macros_Import_.qbop" localSheetId="17">[17]!'[Macros Import].qbop'</definedName>
    <definedName name="_1Macros_Import_.qbop" localSheetId="18">[17]!'[Macros Import].qbop'</definedName>
    <definedName name="_1Macros_Import_.qbop" localSheetId="20">[17]!'[Macros Import].qbop'</definedName>
    <definedName name="_1Macros_Import_.qbop" localSheetId="25">[17]!'[Macros Import].qbop'</definedName>
    <definedName name="_1Macros_Import_.qbop" localSheetId="34">[17]!'[Macros Import].qbop'</definedName>
    <definedName name="_1Macros_Import_.qbop" localSheetId="35">[17]!'[Macros Import].qbop'</definedName>
    <definedName name="_1Macros_Import_.qbop" localSheetId="23">[17]!'[Macros Import].qbop'</definedName>
    <definedName name="_1Macros_Import_.qbop" localSheetId="24">[17]!'[Macros Import].qbop'</definedName>
    <definedName name="_1Macros_Import_.qbop" localSheetId="29">[17]!'[Macros Import].qbop'</definedName>
    <definedName name="_1Macros_Import_.qbop" localSheetId="32">[17]!'[Macros Import].qbop'</definedName>
    <definedName name="_1Macros_Import_.qbop" localSheetId="5">[17]!'[Macros Import].qbop'</definedName>
    <definedName name="_1Macros_Import_.qbop" localSheetId="39">[17]!'[Macros Import].qbop'</definedName>
    <definedName name="_1Macros_Import_.qbop">[17]!'[Macros Import].qbop'</definedName>
    <definedName name="_2__123Graph_ADEV_EMPL" localSheetId="17" hidden="1">'[5]Time series'!#REF!</definedName>
    <definedName name="_2__123Graph_ADEV_EMPL" localSheetId="18" hidden="1">'[5]Time series'!#REF!</definedName>
    <definedName name="_2__123Graph_ADEV_EMPL" localSheetId="20" hidden="1">'[5]Time series'!#REF!</definedName>
    <definedName name="_2__123Graph_ADEV_EMPL" localSheetId="25" hidden="1">'[5]Time series'!#REF!</definedName>
    <definedName name="_2__123Graph_ADEV_EMPL" localSheetId="34" hidden="1">'[5]Time series'!#REF!</definedName>
    <definedName name="_2__123Graph_ADEV_EMPL" localSheetId="35" hidden="1">'[5]Time series'!#REF!</definedName>
    <definedName name="_2__123Graph_ADEV_EMPL" localSheetId="46" hidden="1">'[5]Time series'!#REF!</definedName>
    <definedName name="_2__123Graph_ADEV_EMPL" localSheetId="23" hidden="1">'[5]Time series'!#REF!</definedName>
    <definedName name="_2__123Graph_ADEV_EMPL" localSheetId="24" hidden="1">'[5]Time series'!#REF!</definedName>
    <definedName name="_2__123Graph_ADEV_EMPL" localSheetId="29" hidden="1">'[5]Time series'!#REF!</definedName>
    <definedName name="_2__123Graph_ADEV_EMPL" localSheetId="32" hidden="1">'[5]Time series'!#REF!</definedName>
    <definedName name="_2__123Graph_ADEV_EMPL" localSheetId="5" hidden="1">'[5]Time series'!#REF!</definedName>
    <definedName name="_2__123Graph_ADEV_EMPL" hidden="1">'[5]Time series'!#REF!</definedName>
    <definedName name="_2__123Graph_ACHART_1" hidden="1">'[16]Employment Data Sectors (wages)'!$A$8173:$A$8184</definedName>
    <definedName name="_20__123Graph_ACHART_7" localSheetId="13" hidden="1">'[14]Employment Data Sectors (wages)'!$Y$8175:$Y$8186</definedName>
    <definedName name="_20__123Graph_ACHART_7" localSheetId="17" hidden="1">'[14]Employment Data Sectors (wages)'!$Y$8175:$Y$8186</definedName>
    <definedName name="_20__123Graph_ACHART_7" localSheetId="20" hidden="1">'[14]Employment Data Sectors (wages)'!$Y$8175:$Y$8186</definedName>
    <definedName name="_20__123Graph_ACHART_7" localSheetId="46" hidden="1">'[14]Employment Data Sectors (wages)'!$Y$8175:$Y$8186</definedName>
    <definedName name="_20__123Graph_ACHART_7" localSheetId="37" hidden="1">'[14]Employment Data Sectors (wages)'!$Y$8175:$Y$8186</definedName>
    <definedName name="_20__123Graph_ACHART_7" localSheetId="39" hidden="1">'[14]Employment Data Sectors (wages)'!$Y$8175:$Y$8186</definedName>
    <definedName name="_20__123Graph_ACHART_7" hidden="1">'[14]Employment Data Sectors (wages)'!$Y$8175:$Y$8186</definedName>
    <definedName name="_20__123Graph_CCHART_2" hidden="1">'[15]Employment Data Sectors (wages)'!$C$8173:$C$8184</definedName>
    <definedName name="_20__123Graph_CCHART_3" hidden="1">'[16]Employment Data Sectors (wages)'!$C$11:$C$8185</definedName>
    <definedName name="_20Macros_Import_.qbop" localSheetId="17">[17]!'[Macros Import].qbop'</definedName>
    <definedName name="_20Macros_Import_.qbop" localSheetId="18">[17]!'[Macros Import].qbop'</definedName>
    <definedName name="_20Macros_Import_.qbop" localSheetId="20">[17]!'[Macros Import].qbop'</definedName>
    <definedName name="_20Macros_Import_.qbop" localSheetId="25">[17]!'[Macros Import].qbop'</definedName>
    <definedName name="_20Macros_Import_.qbop" localSheetId="34">[17]!'[Macros Import].qbop'</definedName>
    <definedName name="_20Macros_Import_.qbop" localSheetId="35">[17]!'[Macros Import].qbop'</definedName>
    <definedName name="_20Macros_Import_.qbop" localSheetId="23">[17]!'[Macros Import].qbop'</definedName>
    <definedName name="_20Macros_Import_.qbop" localSheetId="24">[17]!'[Macros Import].qbop'</definedName>
    <definedName name="_20Macros_Import_.qbop" localSheetId="29">[17]!'[Macros Import].qbop'</definedName>
    <definedName name="_20Macros_Import_.qbop" localSheetId="32">[17]!'[Macros Import].qbop'</definedName>
    <definedName name="_20Macros_Import_.qbop" localSheetId="5">[17]!'[Macros Import].qbop'</definedName>
    <definedName name="_20Macros_Import_.qbop">[17]!'[Macros Import].qbop'</definedName>
    <definedName name="_21__123Graph_CCHART_3" hidden="1">'[15]Employment Data Sectors (wages)'!$C$11:$C$8185</definedName>
    <definedName name="_21__123Graph_CCHART_4" hidden="1">'[16]Employment Data Sectors (wages)'!$C$12:$C$23</definedName>
    <definedName name="_22__123Graph_ACHART_8" localSheetId="13" hidden="1">'[14]Employment Data Sectors (wages)'!$W$8175:$W$8186</definedName>
    <definedName name="_22__123Graph_ACHART_8" localSheetId="17" hidden="1">'[14]Employment Data Sectors (wages)'!$W$8175:$W$8186</definedName>
    <definedName name="_22__123Graph_ACHART_8" localSheetId="20" hidden="1">'[14]Employment Data Sectors (wages)'!$W$8175:$W$8186</definedName>
    <definedName name="_22__123Graph_ACHART_8" localSheetId="46" hidden="1">'[14]Employment Data Sectors (wages)'!$W$8175:$W$8186</definedName>
    <definedName name="_22__123Graph_ACHART_8" localSheetId="37" hidden="1">'[14]Employment Data Sectors (wages)'!$W$8175:$W$8186</definedName>
    <definedName name="_22__123Graph_ACHART_8" localSheetId="39" hidden="1">'[14]Employment Data Sectors (wages)'!$W$8175:$W$8186</definedName>
    <definedName name="_22__123Graph_ACHART_8" hidden="1">'[14]Employment Data Sectors (wages)'!$W$8175:$W$8186</definedName>
    <definedName name="_22__123Graph_CCHART_4" hidden="1">'[15]Employment Data Sectors (wages)'!$C$12:$C$23</definedName>
    <definedName name="_22__123Graph_CCHART_5" hidden="1">'[16]Employment Data Sectors (wages)'!$C$24:$C$35</definedName>
    <definedName name="_23__123Graph_CCHART_5" hidden="1">'[15]Employment Data Sectors (wages)'!$C$24:$C$35</definedName>
    <definedName name="_23__123Graph_CCHART_6" hidden="1">'[16]Employment Data Sectors (wages)'!$U$49:$U$8103</definedName>
    <definedName name="_24__123Graph_BCHART_1" localSheetId="13" hidden="1">'[14]Employment Data Sectors (wages)'!$B$8173:$B$8184</definedName>
    <definedName name="_24__123Graph_BCHART_1" localSheetId="17" hidden="1">'[14]Employment Data Sectors (wages)'!$B$8173:$B$8184</definedName>
    <definedName name="_24__123Graph_BCHART_1" localSheetId="20" hidden="1">'[14]Employment Data Sectors (wages)'!$B$8173:$B$8184</definedName>
    <definedName name="_24__123Graph_BCHART_1" localSheetId="46" hidden="1">'[14]Employment Data Sectors (wages)'!$B$8173:$B$8184</definedName>
    <definedName name="_24__123Graph_BCHART_1" localSheetId="37" hidden="1">'[14]Employment Data Sectors (wages)'!$B$8173:$B$8184</definedName>
    <definedName name="_24__123Graph_BCHART_1" localSheetId="39" hidden="1">'[14]Employment Data Sectors (wages)'!$B$8173:$B$8184</definedName>
    <definedName name="_24__123Graph_BCHART_1" hidden="1">'[14]Employment Data Sectors (wages)'!$B$8173:$B$8184</definedName>
    <definedName name="_24__123Graph_CCHART_6" hidden="1">'[15]Employment Data Sectors (wages)'!$U$49:$U$8103</definedName>
    <definedName name="_24__123Graph_CCHART_7" hidden="1">'[16]Employment Data Sectors (wages)'!$Y$14:$Y$25</definedName>
    <definedName name="_25__123Graph_ACHART_1" hidden="1">'[14]Employment Data Sectors (wages)'!$A$8173:$A$8184</definedName>
    <definedName name="_25__123Graph_CCHART_7" hidden="1">'[15]Employment Data Sectors (wages)'!$Y$14:$Y$25</definedName>
    <definedName name="_25__123Graph_CCHART_8" hidden="1">'[16]Employment Data Sectors (wages)'!$W$14:$W$25</definedName>
    <definedName name="_26__123Graph_BCHART_2" localSheetId="13" hidden="1">'[14]Employment Data Sectors (wages)'!$B$8173:$B$8184</definedName>
    <definedName name="_26__123Graph_BCHART_2" localSheetId="17" hidden="1">'[14]Employment Data Sectors (wages)'!$B$8173:$B$8184</definedName>
    <definedName name="_26__123Graph_BCHART_2" localSheetId="20" hidden="1">'[14]Employment Data Sectors (wages)'!$B$8173:$B$8184</definedName>
    <definedName name="_26__123Graph_BCHART_2" localSheetId="46" hidden="1">'[14]Employment Data Sectors (wages)'!$B$8173:$B$8184</definedName>
    <definedName name="_26__123Graph_BCHART_2" localSheetId="37" hidden="1">'[14]Employment Data Sectors (wages)'!$B$8173:$B$8184</definedName>
    <definedName name="_26__123Graph_BCHART_2" localSheetId="39" hidden="1">'[14]Employment Data Sectors (wages)'!$B$8173:$B$8184</definedName>
    <definedName name="_26__123Graph_BCHART_2" hidden="1">'[14]Employment Data Sectors (wages)'!$B$8173:$B$8184</definedName>
    <definedName name="_26__123Graph_CCHART_8" hidden="1">'[15]Employment Data Sectors (wages)'!$W$14:$W$25</definedName>
    <definedName name="_26__123Graph_DCHART_7" hidden="1">'[16]Employment Data Sectors (wages)'!$Y$26:$Y$37</definedName>
    <definedName name="_27__123Graph_DCHART_7" hidden="1">'[15]Employment Data Sectors (wages)'!$Y$26:$Y$37</definedName>
    <definedName name="_27__123Graph_DCHART_8" hidden="1">'[16]Employment Data Sectors (wages)'!$W$26:$W$37</definedName>
    <definedName name="_28__123Graph_BCHART_3" localSheetId="13" hidden="1">'[14]Employment Data Sectors (wages)'!$B$11:$B$8185</definedName>
    <definedName name="_28__123Graph_BCHART_3" localSheetId="17" hidden="1">'[14]Employment Data Sectors (wages)'!$B$11:$B$8185</definedName>
    <definedName name="_28__123Graph_BCHART_3" localSheetId="20" hidden="1">'[14]Employment Data Sectors (wages)'!$B$11:$B$8185</definedName>
    <definedName name="_28__123Graph_BCHART_3" localSheetId="46" hidden="1">'[14]Employment Data Sectors (wages)'!$B$11:$B$8185</definedName>
    <definedName name="_28__123Graph_BCHART_3" localSheetId="37" hidden="1">'[14]Employment Data Sectors (wages)'!$B$11:$B$8185</definedName>
    <definedName name="_28__123Graph_BCHART_3" localSheetId="39" hidden="1">'[14]Employment Data Sectors (wages)'!$B$11:$B$8185</definedName>
    <definedName name="_28__123Graph_BCHART_3" hidden="1">'[14]Employment Data Sectors (wages)'!$B$11:$B$8185</definedName>
    <definedName name="_28__123Graph_DCHART_8" hidden="1">'[15]Employment Data Sectors (wages)'!$W$26:$W$37</definedName>
    <definedName name="_28__123Graph_ECHART_7" hidden="1">'[16]Employment Data Sectors (wages)'!$Y$38:$Y$49</definedName>
    <definedName name="_29__123Graph_ECHART_7" hidden="1">'[15]Employment Data Sectors (wages)'!$Y$38:$Y$49</definedName>
    <definedName name="_29__123Graph_ECHART_8" hidden="1">'[16]Employment Data Sectors (wages)'!$H$86:$H$99</definedName>
    <definedName name="_2Macros_Import_.qbop" localSheetId="17">[17]!'[Macros Import].qbop'</definedName>
    <definedName name="_2Macros_Import_.qbop" localSheetId="18">[17]!'[Macros Import].qbop'</definedName>
    <definedName name="_2Macros_Import_.qbop" localSheetId="20">[17]!'[Macros Import].qbop'</definedName>
    <definedName name="_2Macros_Import_.qbop" localSheetId="25">[17]!'[Macros Import].qbop'</definedName>
    <definedName name="_2Macros_Import_.qbop" localSheetId="34">[17]!'[Macros Import].qbop'</definedName>
    <definedName name="_2Macros_Import_.qbop" localSheetId="35">[17]!'[Macros Import].qbop'</definedName>
    <definedName name="_2Macros_Import_.qbop" localSheetId="23">[17]!'[Macros Import].qbop'</definedName>
    <definedName name="_2Macros_Import_.qbop" localSheetId="24">[17]!'[Macros Import].qbop'</definedName>
    <definedName name="_2Macros_Import_.qbop" localSheetId="29">[17]!'[Macros Import].qbop'</definedName>
    <definedName name="_2Macros_Import_.qbop" localSheetId="32">[17]!'[Macros Import].qbop'</definedName>
    <definedName name="_2Macros_Import_.qbop" localSheetId="5">[17]!'[Macros Import].qbop'</definedName>
    <definedName name="_2Macros_Import_.qbop" localSheetId="39">[17]!'[Macros Import].qbop'</definedName>
    <definedName name="_2Macros_Import_.qbop">[17]!'[Macros Import].qbop'</definedName>
    <definedName name="_3__123Graph_ACHART_1" hidden="1">'[15]Employment Data Sectors (wages)'!$A$8173:$A$8184</definedName>
    <definedName name="_3__123Graph_ACHART_2" hidden="1">'[16]Employment Data Sectors (wages)'!$A$8173:$A$8184</definedName>
    <definedName name="_3__123Graph_BDEV_EMPL" localSheetId="17" hidden="1">'[5]Time series'!#REF!</definedName>
    <definedName name="_3__123Graph_BDEV_EMPL" localSheetId="18" hidden="1">'[5]Time series'!#REF!</definedName>
    <definedName name="_3__123Graph_BDEV_EMPL" localSheetId="20" hidden="1">'[5]Time series'!#REF!</definedName>
    <definedName name="_3__123Graph_BDEV_EMPL" localSheetId="25" hidden="1">'[5]Time series'!#REF!</definedName>
    <definedName name="_3__123Graph_BDEV_EMPL" localSheetId="34" hidden="1">'[5]Time series'!#REF!</definedName>
    <definedName name="_3__123Graph_BDEV_EMPL" localSheetId="35" hidden="1">'[5]Time series'!#REF!</definedName>
    <definedName name="_3__123Graph_BDEV_EMPL" localSheetId="46" hidden="1">'[5]Time series'!#REF!</definedName>
    <definedName name="_3__123Graph_BDEV_EMPL" localSheetId="23" hidden="1">'[5]Time series'!#REF!</definedName>
    <definedName name="_3__123Graph_BDEV_EMPL" localSheetId="24" hidden="1">'[5]Time series'!#REF!</definedName>
    <definedName name="_3__123Graph_BDEV_EMPL" localSheetId="29" hidden="1">'[5]Time series'!#REF!</definedName>
    <definedName name="_3__123Graph_BDEV_EMPL" localSheetId="32" hidden="1">'[5]Time series'!#REF!</definedName>
    <definedName name="_3__123Graph_BDEV_EMPL" localSheetId="5" hidden="1">'[5]Time series'!#REF!</definedName>
    <definedName name="_3__123Graph_BDEV_EMPL" hidden="1">'[5]Time series'!#REF!</definedName>
    <definedName name="_30__123Graph_ACHART_2" hidden="1">'[14]Employment Data Sectors (wages)'!$A$8173:$A$8184</definedName>
    <definedName name="_30__123Graph_BCHART_4" localSheetId="13" hidden="1">'[14]Employment Data Sectors (wages)'!$B$12:$B$23</definedName>
    <definedName name="_30__123Graph_BCHART_4" localSheetId="17" hidden="1">'[14]Employment Data Sectors (wages)'!$B$12:$B$23</definedName>
    <definedName name="_30__123Graph_BCHART_4" localSheetId="20" hidden="1">'[14]Employment Data Sectors (wages)'!$B$12:$B$23</definedName>
    <definedName name="_30__123Graph_BCHART_4" localSheetId="46" hidden="1">'[14]Employment Data Sectors (wages)'!$B$12:$B$23</definedName>
    <definedName name="_30__123Graph_BCHART_4" localSheetId="37" hidden="1">'[14]Employment Data Sectors (wages)'!$B$12:$B$23</definedName>
    <definedName name="_30__123Graph_BCHART_4" localSheetId="39" hidden="1">'[14]Employment Data Sectors (wages)'!$B$12:$B$23</definedName>
    <definedName name="_30__123Graph_BCHART_4" hidden="1">'[14]Employment Data Sectors (wages)'!$B$12:$B$23</definedName>
    <definedName name="_30__123Graph_ECHART_8" hidden="1">'[15]Employment Data Sectors (wages)'!$H$86:$H$99</definedName>
    <definedName name="_30__123Graph_FCHART_8" hidden="1">'[16]Employment Data Sectors (wages)'!$H$6:$H$17</definedName>
    <definedName name="_31__123Graph_FCHART_8" hidden="1">'[15]Employment Data Sectors (wages)'!$H$6:$H$17</definedName>
    <definedName name="_32__123Graph_BCHART_5" localSheetId="13" hidden="1">'[14]Employment Data Sectors (wages)'!$B$24:$B$35</definedName>
    <definedName name="_32__123Graph_BCHART_5" localSheetId="17" hidden="1">'[14]Employment Data Sectors (wages)'!$B$24:$B$35</definedName>
    <definedName name="_32__123Graph_BCHART_5" localSheetId="20" hidden="1">'[14]Employment Data Sectors (wages)'!$B$24:$B$35</definedName>
    <definedName name="_32__123Graph_BCHART_5" localSheetId="46" hidden="1">'[14]Employment Data Sectors (wages)'!$B$24:$B$35</definedName>
    <definedName name="_32__123Graph_BCHART_5" localSheetId="37" hidden="1">'[14]Employment Data Sectors (wages)'!$B$24:$B$35</definedName>
    <definedName name="_32__123Graph_BCHART_5" localSheetId="39" hidden="1">'[14]Employment Data Sectors (wages)'!$B$24:$B$35</definedName>
    <definedName name="_32__123Graph_BCHART_5" hidden="1">'[14]Employment Data Sectors (wages)'!$B$24:$B$35</definedName>
    <definedName name="_34__123Graph_BCHART_6" localSheetId="13" hidden="1">'[14]Employment Data Sectors (wages)'!$AS$49:$AS$8103</definedName>
    <definedName name="_34__123Graph_BCHART_6" localSheetId="17" hidden="1">'[14]Employment Data Sectors (wages)'!$AS$49:$AS$8103</definedName>
    <definedName name="_34__123Graph_BCHART_6" localSheetId="20" hidden="1">'[14]Employment Data Sectors (wages)'!$AS$49:$AS$8103</definedName>
    <definedName name="_34__123Graph_BCHART_6" localSheetId="46" hidden="1">'[14]Employment Data Sectors (wages)'!$AS$49:$AS$8103</definedName>
    <definedName name="_34__123Graph_BCHART_6" localSheetId="37" hidden="1">'[14]Employment Data Sectors (wages)'!$AS$49:$AS$8103</definedName>
    <definedName name="_34__123Graph_BCHART_6" localSheetId="39" hidden="1">'[14]Employment Data Sectors (wages)'!$AS$49:$AS$8103</definedName>
    <definedName name="_34__123Graph_BCHART_6" hidden="1">'[14]Employment Data Sectors (wages)'!$AS$49:$AS$8103</definedName>
    <definedName name="_35__123Graph_ACHART_3" hidden="1">'[14]Employment Data Sectors (wages)'!$A$11:$A$8185</definedName>
    <definedName name="_36__123Graph_BCHART_7" localSheetId="13" hidden="1">'[14]Employment Data Sectors (wages)'!$Y$13:$Y$8187</definedName>
    <definedName name="_36__123Graph_BCHART_7" localSheetId="17" hidden="1">'[14]Employment Data Sectors (wages)'!$Y$13:$Y$8187</definedName>
    <definedName name="_36__123Graph_BCHART_7" localSheetId="20" hidden="1">'[14]Employment Data Sectors (wages)'!$Y$13:$Y$8187</definedName>
    <definedName name="_36__123Graph_BCHART_7" localSheetId="46" hidden="1">'[14]Employment Data Sectors (wages)'!$Y$13:$Y$8187</definedName>
    <definedName name="_36__123Graph_BCHART_7" localSheetId="37" hidden="1">'[14]Employment Data Sectors (wages)'!$Y$13:$Y$8187</definedName>
    <definedName name="_36__123Graph_BCHART_7" localSheetId="39" hidden="1">'[14]Employment Data Sectors (wages)'!$Y$13:$Y$8187</definedName>
    <definedName name="_36__123Graph_BCHART_7" hidden="1">'[14]Employment Data Sectors (wages)'!$Y$13:$Y$8187</definedName>
    <definedName name="_38__123Graph_BCHART_8" localSheetId="13" hidden="1">'[14]Employment Data Sectors (wages)'!$W$13:$W$8187</definedName>
    <definedName name="_38__123Graph_BCHART_8" localSheetId="17" hidden="1">'[14]Employment Data Sectors (wages)'!$W$13:$W$8187</definedName>
    <definedName name="_38__123Graph_BCHART_8" localSheetId="20" hidden="1">'[14]Employment Data Sectors (wages)'!$W$13:$W$8187</definedName>
    <definedName name="_38__123Graph_BCHART_8" localSheetId="46" hidden="1">'[14]Employment Data Sectors (wages)'!$W$13:$W$8187</definedName>
    <definedName name="_38__123Graph_BCHART_8" localSheetId="37" hidden="1">'[14]Employment Data Sectors (wages)'!$W$13:$W$8187</definedName>
    <definedName name="_38__123Graph_BCHART_8" localSheetId="39" hidden="1">'[14]Employment Data Sectors (wages)'!$W$13:$W$8187</definedName>
    <definedName name="_38__123Graph_BCHART_8" hidden="1">'[14]Employment Data Sectors (wages)'!$W$13:$W$8187</definedName>
    <definedName name="_4__123Graph_ACHART_2" hidden="1">'[15]Employment Data Sectors (wages)'!$A$8173:$A$8184</definedName>
    <definedName name="_4__123Graph_ACHART_3" hidden="1">'[16]Employment Data Sectors (wages)'!$A$11:$A$8185</definedName>
    <definedName name="_4__123Graph_CDEV_EMPL" localSheetId="17" hidden="1">'[5]Time series'!#REF!</definedName>
    <definedName name="_4__123Graph_CDEV_EMPL" localSheetId="18" hidden="1">'[5]Time series'!#REF!</definedName>
    <definedName name="_4__123Graph_CDEV_EMPL" localSheetId="20" hidden="1">'[5]Time series'!#REF!</definedName>
    <definedName name="_4__123Graph_CDEV_EMPL" localSheetId="25" hidden="1">'[5]Time series'!#REF!</definedName>
    <definedName name="_4__123Graph_CDEV_EMPL" localSheetId="34" hidden="1">'[5]Time series'!#REF!</definedName>
    <definedName name="_4__123Graph_CDEV_EMPL" localSheetId="35" hidden="1">'[5]Time series'!#REF!</definedName>
    <definedName name="_4__123Graph_CDEV_EMPL" localSheetId="46" hidden="1">'[5]Time series'!#REF!</definedName>
    <definedName name="_4__123Graph_CDEV_EMPL" localSheetId="23" hidden="1">'[5]Time series'!#REF!</definedName>
    <definedName name="_4__123Graph_CDEV_EMPL" localSheetId="24" hidden="1">'[5]Time series'!#REF!</definedName>
    <definedName name="_4__123Graph_CDEV_EMPL" localSheetId="29" hidden="1">'[5]Time series'!#REF!</definedName>
    <definedName name="_4__123Graph_CDEV_EMPL" localSheetId="32" hidden="1">'[5]Time series'!#REF!</definedName>
    <definedName name="_4__123Graph_CDEV_EMPL" localSheetId="5" hidden="1">'[5]Time series'!#REF!</definedName>
    <definedName name="_4__123Graph_CDEV_EMPL" hidden="1">'[5]Time series'!#REF!</definedName>
    <definedName name="_40__123Graph_ACHART_4" hidden="1">'[14]Employment Data Sectors (wages)'!$A$12:$A$23</definedName>
    <definedName name="_40__123Graph_CCHART_1" localSheetId="13" hidden="1">'[14]Employment Data Sectors (wages)'!$C$8173:$C$8184</definedName>
    <definedName name="_40__123Graph_CCHART_1" localSheetId="17" hidden="1">'[14]Employment Data Sectors (wages)'!$C$8173:$C$8184</definedName>
    <definedName name="_40__123Graph_CCHART_1" localSheetId="20" hidden="1">'[14]Employment Data Sectors (wages)'!$C$8173:$C$8184</definedName>
    <definedName name="_40__123Graph_CCHART_1" localSheetId="46" hidden="1">'[14]Employment Data Sectors (wages)'!$C$8173:$C$8184</definedName>
    <definedName name="_40__123Graph_CCHART_1" localSheetId="37" hidden="1">'[14]Employment Data Sectors (wages)'!$C$8173:$C$8184</definedName>
    <definedName name="_40__123Graph_CCHART_1" localSheetId="39" hidden="1">'[14]Employment Data Sectors (wages)'!$C$8173:$C$8184</definedName>
    <definedName name="_40__123Graph_CCHART_1" hidden="1">'[14]Employment Data Sectors (wages)'!$C$8173:$C$8184</definedName>
    <definedName name="_42__123Graph_CCHART_2" localSheetId="13" hidden="1">'[14]Employment Data Sectors (wages)'!$C$8173:$C$8184</definedName>
    <definedName name="_42__123Graph_CCHART_2" localSheetId="17" hidden="1">'[14]Employment Data Sectors (wages)'!$C$8173:$C$8184</definedName>
    <definedName name="_42__123Graph_CCHART_2" localSheetId="20" hidden="1">'[14]Employment Data Sectors (wages)'!$C$8173:$C$8184</definedName>
    <definedName name="_42__123Graph_CCHART_2" localSheetId="46" hidden="1">'[14]Employment Data Sectors (wages)'!$C$8173:$C$8184</definedName>
    <definedName name="_42__123Graph_CCHART_2" localSheetId="37" hidden="1">'[14]Employment Data Sectors (wages)'!$C$8173:$C$8184</definedName>
    <definedName name="_42__123Graph_CCHART_2" localSheetId="39" hidden="1">'[14]Employment Data Sectors (wages)'!$C$8173:$C$8184</definedName>
    <definedName name="_42__123Graph_CCHART_2" hidden="1">'[14]Employment Data Sectors (wages)'!$C$8173:$C$8184</definedName>
    <definedName name="_44__123Graph_CCHART_3" localSheetId="13" hidden="1">'[14]Employment Data Sectors (wages)'!$C$11:$C$8185</definedName>
    <definedName name="_44__123Graph_CCHART_3" localSheetId="17" hidden="1">'[14]Employment Data Sectors (wages)'!$C$11:$C$8185</definedName>
    <definedName name="_44__123Graph_CCHART_3" localSheetId="20" hidden="1">'[14]Employment Data Sectors (wages)'!$C$11:$C$8185</definedName>
    <definedName name="_44__123Graph_CCHART_3" localSheetId="46" hidden="1">'[14]Employment Data Sectors (wages)'!$C$11:$C$8185</definedName>
    <definedName name="_44__123Graph_CCHART_3" localSheetId="37" hidden="1">'[14]Employment Data Sectors (wages)'!$C$11:$C$8185</definedName>
    <definedName name="_44__123Graph_CCHART_3" localSheetId="39" hidden="1">'[14]Employment Data Sectors (wages)'!$C$11:$C$8185</definedName>
    <definedName name="_44__123Graph_CCHART_3" hidden="1">'[14]Employment Data Sectors (wages)'!$C$11:$C$8185</definedName>
    <definedName name="_45__123Graph_ACHART_5" hidden="1">'[14]Employment Data Sectors (wages)'!$A$24:$A$35</definedName>
    <definedName name="_46__123Graph_CCHART_4" localSheetId="13" hidden="1">'[14]Employment Data Sectors (wages)'!$C$12:$C$23</definedName>
    <definedName name="_46__123Graph_CCHART_4" localSheetId="17" hidden="1">'[14]Employment Data Sectors (wages)'!$C$12:$C$23</definedName>
    <definedName name="_46__123Graph_CCHART_4" localSheetId="20" hidden="1">'[14]Employment Data Sectors (wages)'!$C$12:$C$23</definedName>
    <definedName name="_46__123Graph_CCHART_4" localSheetId="46" hidden="1">'[14]Employment Data Sectors (wages)'!$C$12:$C$23</definedName>
    <definedName name="_46__123Graph_CCHART_4" localSheetId="37" hidden="1">'[14]Employment Data Sectors (wages)'!$C$12:$C$23</definedName>
    <definedName name="_46__123Graph_CCHART_4" localSheetId="39" hidden="1">'[14]Employment Data Sectors (wages)'!$C$12:$C$23</definedName>
    <definedName name="_46__123Graph_CCHART_4" hidden="1">'[14]Employment Data Sectors (wages)'!$C$12:$C$23</definedName>
    <definedName name="_48__123Graph_CCHART_5" localSheetId="13" hidden="1">'[14]Employment Data Sectors (wages)'!$C$24:$C$35</definedName>
    <definedName name="_48__123Graph_CCHART_5" localSheetId="17" hidden="1">'[14]Employment Data Sectors (wages)'!$C$24:$C$35</definedName>
    <definedName name="_48__123Graph_CCHART_5" localSheetId="20" hidden="1">'[14]Employment Data Sectors (wages)'!$C$24:$C$35</definedName>
    <definedName name="_48__123Graph_CCHART_5" localSheetId="46" hidden="1">'[14]Employment Data Sectors (wages)'!$C$24:$C$35</definedName>
    <definedName name="_48__123Graph_CCHART_5" localSheetId="37" hidden="1">'[14]Employment Data Sectors (wages)'!$C$24:$C$35</definedName>
    <definedName name="_48__123Graph_CCHART_5" localSheetId="39" hidden="1">'[14]Employment Data Sectors (wages)'!$C$24:$C$35</definedName>
    <definedName name="_48__123Graph_CCHART_5" hidden="1">'[14]Employment Data Sectors (wages)'!$C$24:$C$35</definedName>
    <definedName name="_5__123Graph_ACHART_3" hidden="1">'[15]Employment Data Sectors (wages)'!$A$11:$A$8185</definedName>
    <definedName name="_5__123Graph_ACHART_4" hidden="1">'[16]Employment Data Sectors (wages)'!$A$12:$A$23</definedName>
    <definedName name="_5__123Graph_CSWE_EMPL" localSheetId="17" hidden="1">'[5]Time series'!#REF!</definedName>
    <definedName name="_5__123Graph_CSWE_EMPL" localSheetId="18" hidden="1">'[5]Time series'!#REF!</definedName>
    <definedName name="_5__123Graph_CSWE_EMPL" localSheetId="20" hidden="1">'[5]Time series'!#REF!</definedName>
    <definedName name="_5__123Graph_CSWE_EMPL" localSheetId="25" hidden="1">'[5]Time series'!#REF!</definedName>
    <definedName name="_5__123Graph_CSWE_EMPL" localSheetId="34" hidden="1">'[5]Time series'!#REF!</definedName>
    <definedName name="_5__123Graph_CSWE_EMPL" localSheetId="35" hidden="1">'[5]Time series'!#REF!</definedName>
    <definedName name="_5__123Graph_CSWE_EMPL" localSheetId="46" hidden="1">'[5]Time series'!#REF!</definedName>
    <definedName name="_5__123Graph_CSWE_EMPL" localSheetId="23" hidden="1">'[5]Time series'!#REF!</definedName>
    <definedName name="_5__123Graph_CSWE_EMPL" localSheetId="24" hidden="1">'[5]Time series'!#REF!</definedName>
    <definedName name="_5__123Graph_CSWE_EMPL" localSheetId="29" hidden="1">'[5]Time series'!#REF!</definedName>
    <definedName name="_5__123Graph_CSWE_EMPL" localSheetId="32" hidden="1">'[5]Time series'!#REF!</definedName>
    <definedName name="_5__123Graph_CSWE_EMPL" localSheetId="5" hidden="1">'[5]Time series'!#REF!</definedName>
    <definedName name="_5__123Graph_CSWE_EMPL" hidden="1">'[5]Time series'!#REF!</definedName>
    <definedName name="_50__123Graph_ACHART_6" hidden="1">'[14]Employment Data Sectors (wages)'!$Y$49:$Y$8103</definedName>
    <definedName name="_50__123Graph_CCHART_6" localSheetId="13" hidden="1">'[14]Employment Data Sectors (wages)'!$U$49:$U$8103</definedName>
    <definedName name="_50__123Graph_CCHART_6" localSheetId="17" hidden="1">'[14]Employment Data Sectors (wages)'!$U$49:$U$8103</definedName>
    <definedName name="_50__123Graph_CCHART_6" localSheetId="20" hidden="1">'[14]Employment Data Sectors (wages)'!$U$49:$U$8103</definedName>
    <definedName name="_50__123Graph_CCHART_6" localSheetId="46" hidden="1">'[14]Employment Data Sectors (wages)'!$U$49:$U$8103</definedName>
    <definedName name="_50__123Graph_CCHART_6" localSheetId="37" hidden="1">'[14]Employment Data Sectors (wages)'!$U$49:$U$8103</definedName>
    <definedName name="_50__123Graph_CCHART_6" localSheetId="39" hidden="1">'[14]Employment Data Sectors (wages)'!$U$49:$U$8103</definedName>
    <definedName name="_50__123Graph_CCHART_6" hidden="1">'[14]Employment Data Sectors (wages)'!$U$49:$U$8103</definedName>
    <definedName name="_52__123Graph_CCHART_7" localSheetId="13" hidden="1">'[14]Employment Data Sectors (wages)'!$Y$14:$Y$25</definedName>
    <definedName name="_52__123Graph_CCHART_7" localSheetId="17" hidden="1">'[14]Employment Data Sectors (wages)'!$Y$14:$Y$25</definedName>
    <definedName name="_52__123Graph_CCHART_7" localSheetId="20" hidden="1">'[14]Employment Data Sectors (wages)'!$Y$14:$Y$25</definedName>
    <definedName name="_52__123Graph_CCHART_7" localSheetId="46" hidden="1">'[14]Employment Data Sectors (wages)'!$Y$14:$Y$25</definedName>
    <definedName name="_52__123Graph_CCHART_7" localSheetId="37" hidden="1">'[14]Employment Data Sectors (wages)'!$Y$14:$Y$25</definedName>
    <definedName name="_52__123Graph_CCHART_7" localSheetId="39" hidden="1">'[14]Employment Data Sectors (wages)'!$Y$14:$Y$25</definedName>
    <definedName name="_52__123Graph_CCHART_7" hidden="1">'[14]Employment Data Sectors (wages)'!$Y$14:$Y$25</definedName>
    <definedName name="_54__123Graph_CCHART_8" localSheetId="13" hidden="1">'[14]Employment Data Sectors (wages)'!$W$14:$W$25</definedName>
    <definedName name="_54__123Graph_CCHART_8" localSheetId="17" hidden="1">'[14]Employment Data Sectors (wages)'!$W$14:$W$25</definedName>
    <definedName name="_54__123Graph_CCHART_8" localSheetId="20" hidden="1">'[14]Employment Data Sectors (wages)'!$W$14:$W$25</definedName>
    <definedName name="_54__123Graph_CCHART_8" localSheetId="46" hidden="1">'[14]Employment Data Sectors (wages)'!$W$14:$W$25</definedName>
    <definedName name="_54__123Graph_CCHART_8" localSheetId="37" hidden="1">'[14]Employment Data Sectors (wages)'!$W$14:$W$25</definedName>
    <definedName name="_54__123Graph_CCHART_8" localSheetId="39" hidden="1">'[14]Employment Data Sectors (wages)'!$W$14:$W$25</definedName>
    <definedName name="_54__123Graph_CCHART_8" hidden="1">'[14]Employment Data Sectors (wages)'!$W$14:$W$25</definedName>
    <definedName name="_55__123Graph_ACHART_7" hidden="1">'[14]Employment Data Sectors (wages)'!$Y$8175:$Y$8186</definedName>
    <definedName name="_56__123Graph_DCHART_7" localSheetId="13" hidden="1">'[14]Employment Data Sectors (wages)'!$Y$26:$Y$37</definedName>
    <definedName name="_56__123Graph_DCHART_7" localSheetId="17" hidden="1">'[14]Employment Data Sectors (wages)'!$Y$26:$Y$37</definedName>
    <definedName name="_56__123Graph_DCHART_7" localSheetId="20" hidden="1">'[14]Employment Data Sectors (wages)'!$Y$26:$Y$37</definedName>
    <definedName name="_56__123Graph_DCHART_7" localSheetId="46" hidden="1">'[14]Employment Data Sectors (wages)'!$Y$26:$Y$37</definedName>
    <definedName name="_56__123Graph_DCHART_7" localSheetId="37" hidden="1">'[14]Employment Data Sectors (wages)'!$Y$26:$Y$37</definedName>
    <definedName name="_56__123Graph_DCHART_7" localSheetId="39" hidden="1">'[14]Employment Data Sectors (wages)'!$Y$26:$Y$37</definedName>
    <definedName name="_56__123Graph_DCHART_7" hidden="1">'[14]Employment Data Sectors (wages)'!$Y$26:$Y$37</definedName>
    <definedName name="_58__123Graph_DCHART_8" localSheetId="13" hidden="1">'[14]Employment Data Sectors (wages)'!$W$26:$W$37</definedName>
    <definedName name="_58__123Graph_DCHART_8" localSheetId="17" hidden="1">'[14]Employment Data Sectors (wages)'!$W$26:$W$37</definedName>
    <definedName name="_58__123Graph_DCHART_8" localSheetId="20" hidden="1">'[14]Employment Data Sectors (wages)'!$W$26:$W$37</definedName>
    <definedName name="_58__123Graph_DCHART_8" localSheetId="46" hidden="1">'[14]Employment Data Sectors (wages)'!$W$26:$W$37</definedName>
    <definedName name="_58__123Graph_DCHART_8" localSheetId="37" hidden="1">'[14]Employment Data Sectors (wages)'!$W$26:$W$37</definedName>
    <definedName name="_58__123Graph_DCHART_8" localSheetId="39" hidden="1">'[14]Employment Data Sectors (wages)'!$W$26:$W$37</definedName>
    <definedName name="_58__123Graph_DCHART_8" hidden="1">'[14]Employment Data Sectors (wages)'!$W$26:$W$37</definedName>
    <definedName name="_6__123Graph_ACHART_4" hidden="1">'[15]Employment Data Sectors (wages)'!$A$12:$A$23</definedName>
    <definedName name="_6__123Graph_ACHART_5" hidden="1">'[16]Employment Data Sectors (wages)'!$A$24:$A$35</definedName>
    <definedName name="_60__123Graph_ACHART_8" hidden="1">'[14]Employment Data Sectors (wages)'!$W$8175:$W$8186</definedName>
    <definedName name="_60__123Graph_ECHART_7" localSheetId="13" hidden="1">'[14]Employment Data Sectors (wages)'!$Y$38:$Y$49</definedName>
    <definedName name="_60__123Graph_ECHART_7" localSheetId="17" hidden="1">'[14]Employment Data Sectors (wages)'!$Y$38:$Y$49</definedName>
    <definedName name="_60__123Graph_ECHART_7" localSheetId="20" hidden="1">'[14]Employment Data Sectors (wages)'!$Y$38:$Y$49</definedName>
    <definedName name="_60__123Graph_ECHART_7" localSheetId="46" hidden="1">'[14]Employment Data Sectors (wages)'!$Y$38:$Y$49</definedName>
    <definedName name="_60__123Graph_ECHART_7" localSheetId="37" hidden="1">'[14]Employment Data Sectors (wages)'!$Y$38:$Y$49</definedName>
    <definedName name="_60__123Graph_ECHART_7" localSheetId="39" hidden="1">'[14]Employment Data Sectors (wages)'!$Y$38:$Y$49</definedName>
    <definedName name="_60__123Graph_ECHART_7" hidden="1">'[14]Employment Data Sectors (wages)'!$Y$38:$Y$49</definedName>
    <definedName name="_62__123Graph_ECHART_8" localSheetId="13" hidden="1">'[14]Employment Data Sectors (wages)'!$H$86:$H$99</definedName>
    <definedName name="_62__123Graph_ECHART_8" localSheetId="17" hidden="1">'[14]Employment Data Sectors (wages)'!$H$86:$H$99</definedName>
    <definedName name="_62__123Graph_ECHART_8" localSheetId="20" hidden="1">'[14]Employment Data Sectors (wages)'!$H$86:$H$99</definedName>
    <definedName name="_62__123Graph_ECHART_8" localSheetId="46" hidden="1">'[14]Employment Data Sectors (wages)'!$H$86:$H$99</definedName>
    <definedName name="_62__123Graph_ECHART_8" localSheetId="37" hidden="1">'[14]Employment Data Sectors (wages)'!$H$86:$H$99</definedName>
    <definedName name="_62__123Graph_ECHART_8" localSheetId="39" hidden="1">'[14]Employment Data Sectors (wages)'!$H$86:$H$99</definedName>
    <definedName name="_62__123Graph_ECHART_8" hidden="1">'[14]Employment Data Sectors (wages)'!$H$86:$H$99</definedName>
    <definedName name="_64__123Graph_FCHART_8" localSheetId="13" hidden="1">'[14]Employment Data Sectors (wages)'!$H$6:$H$17</definedName>
    <definedName name="_64__123Graph_FCHART_8" localSheetId="17" hidden="1">'[14]Employment Data Sectors (wages)'!$H$6:$H$17</definedName>
    <definedName name="_64__123Graph_FCHART_8" localSheetId="20" hidden="1">'[14]Employment Data Sectors (wages)'!$H$6:$H$17</definedName>
    <definedName name="_64__123Graph_FCHART_8" localSheetId="46" hidden="1">'[14]Employment Data Sectors (wages)'!$H$6:$H$17</definedName>
    <definedName name="_64__123Graph_FCHART_8" localSheetId="37" hidden="1">'[14]Employment Data Sectors (wages)'!$H$6:$H$17</definedName>
    <definedName name="_64__123Graph_FCHART_8" localSheetId="39" hidden="1">'[14]Employment Data Sectors (wages)'!$H$6:$H$17</definedName>
    <definedName name="_64__123Graph_FCHART_8" hidden="1">'[14]Employment Data Sectors (wages)'!$H$6:$H$17</definedName>
    <definedName name="_65__123Graph_BCHART_1" hidden="1">'[14]Employment Data Sectors (wages)'!$B$8173:$B$8184</definedName>
    <definedName name="_6Macros_Import_.qbop" localSheetId="17">[17]!'[Macros Import].qbop'</definedName>
    <definedName name="_6Macros_Import_.qbop" localSheetId="18">[17]!'[Macros Import].qbop'</definedName>
    <definedName name="_6Macros_Import_.qbop" localSheetId="20">[17]!'[Macros Import].qbop'</definedName>
    <definedName name="_6Macros_Import_.qbop" localSheetId="25">[17]!'[Macros Import].qbop'</definedName>
    <definedName name="_6Macros_Import_.qbop" localSheetId="34">[17]!'[Macros Import].qbop'</definedName>
    <definedName name="_6Macros_Import_.qbop" localSheetId="35">[17]!'[Macros Import].qbop'</definedName>
    <definedName name="_6Macros_Import_.qbop" localSheetId="23">[17]!'[Macros Import].qbop'</definedName>
    <definedName name="_6Macros_Import_.qbop" localSheetId="24">[17]!'[Macros Import].qbop'</definedName>
    <definedName name="_6Macros_Import_.qbop" localSheetId="29">[17]!'[Macros Import].qbop'</definedName>
    <definedName name="_6Macros_Import_.qbop" localSheetId="32">[17]!'[Macros Import].qbop'</definedName>
    <definedName name="_6Macros_Import_.qbop" localSheetId="5">[17]!'[Macros Import].qbop'</definedName>
    <definedName name="_6Macros_Import_.qbop" localSheetId="39">[17]!'[Macros Import].qbop'</definedName>
    <definedName name="_6Macros_Import_.qbop">[17]!'[Macros Import].qbop'</definedName>
    <definedName name="_7__123Graph_ACHART_5" hidden="1">'[15]Employment Data Sectors (wages)'!$A$24:$A$35</definedName>
    <definedName name="_7__123Graph_ACHART_6" hidden="1">'[16]Employment Data Sectors (wages)'!$Y$49:$Y$8103</definedName>
    <definedName name="_70__123Graph_BCHART_2" hidden="1">'[14]Employment Data Sectors (wages)'!$B$8173:$B$8184</definedName>
    <definedName name="_75__123Graph_BCHART_3" hidden="1">'[14]Employment Data Sectors (wages)'!$B$11:$B$8185</definedName>
    <definedName name="_8__123Graph_ACHART_1" localSheetId="13" hidden="1">'[14]Employment Data Sectors (wages)'!$A$8173:$A$8184</definedName>
    <definedName name="_8__123Graph_ACHART_1" localSheetId="17" hidden="1">'[14]Employment Data Sectors (wages)'!$A$8173:$A$8184</definedName>
    <definedName name="_8__123Graph_ACHART_1" localSheetId="20" hidden="1">'[14]Employment Data Sectors (wages)'!$A$8173:$A$8184</definedName>
    <definedName name="_8__123Graph_ACHART_1" localSheetId="46" hidden="1">'[14]Employment Data Sectors (wages)'!$A$8173:$A$8184</definedName>
    <definedName name="_8__123Graph_ACHART_1" localSheetId="37" hidden="1">'[14]Employment Data Sectors (wages)'!$A$8173:$A$8184</definedName>
    <definedName name="_8__123Graph_ACHART_1" localSheetId="39" hidden="1">'[14]Employment Data Sectors (wages)'!$A$8173:$A$8184</definedName>
    <definedName name="_8__123Graph_ACHART_1" hidden="1">'[14]Employment Data Sectors (wages)'!$A$8173:$A$8184</definedName>
    <definedName name="_8__123Graph_ACHART_6" hidden="1">'[15]Employment Data Sectors (wages)'!$Y$49:$Y$8103</definedName>
    <definedName name="_8__123Graph_ACHART_7" hidden="1">'[16]Employment Data Sectors (wages)'!$Y$8175:$Y$8186</definedName>
    <definedName name="_80__123Graph_BCHART_4" hidden="1">'[14]Employment Data Sectors (wages)'!$B$12:$B$23</definedName>
    <definedName name="_85__123Graph_BCHART_5" hidden="1">'[14]Employment Data Sectors (wages)'!$B$24:$B$35</definedName>
    <definedName name="_9__123Graph_ACHART_7" hidden="1">'[15]Employment Data Sectors (wages)'!$Y$8175:$Y$8186</definedName>
    <definedName name="_9__123Graph_ACHART_8" hidden="1">'[16]Employment Data Sectors (wages)'!$W$8175:$W$8186</definedName>
    <definedName name="_90__123Graph_BCHART_6" hidden="1">'[14]Employment Data Sectors (wages)'!$AS$49:$AS$8103</definedName>
    <definedName name="_95__123Graph_BCHART_7" hidden="1">'[14]Employment Data Sectors (wages)'!$Y$13:$Y$8187</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17" hidden="1">#REF!</definedName>
    <definedName name="_AMO_SingleObject_909831962__A1" localSheetId="18" hidden="1">#REF!</definedName>
    <definedName name="_AMO_SingleObject_909831962__A1" localSheetId="20" hidden="1">#REF!</definedName>
    <definedName name="_AMO_SingleObject_909831962__A1" localSheetId="25" hidden="1">#REF!</definedName>
    <definedName name="_AMO_SingleObject_909831962__A1" localSheetId="34" hidden="1">#REF!</definedName>
    <definedName name="_AMO_SingleObject_909831962__A1" localSheetId="35" hidden="1">#REF!</definedName>
    <definedName name="_AMO_SingleObject_909831962__A1" localSheetId="46" hidden="1">#REF!</definedName>
    <definedName name="_AMO_SingleObject_909831962__A1" localSheetId="23" hidden="1">#REF!</definedName>
    <definedName name="_AMO_SingleObject_909831962__A1" localSheetId="24" hidden="1">#REF!</definedName>
    <definedName name="_AMO_SingleObject_909831962__A1" localSheetId="29" hidden="1">#REF!</definedName>
    <definedName name="_AMO_SingleObject_909831962__A1" localSheetId="32" hidden="1">#REF!</definedName>
    <definedName name="_AMO_SingleObject_909831962__A1" localSheetId="5" hidden="1">#REF!</definedName>
    <definedName name="_AMO_SingleObject_909831962__A1" hidden="1">#REF!</definedName>
    <definedName name="_AMO_XmlVersion" hidden="1">"'1'"</definedName>
    <definedName name="_BOP1" localSheetId="17">#REF!</definedName>
    <definedName name="_BOP1" localSheetId="18">#REF!</definedName>
    <definedName name="_BOP1" localSheetId="20">#REF!</definedName>
    <definedName name="_BOP1" localSheetId="25">#REF!</definedName>
    <definedName name="_BOP1" localSheetId="30">#REF!</definedName>
    <definedName name="_BOP1" localSheetId="34">#REF!</definedName>
    <definedName name="_BOP1" localSheetId="35">#REF!</definedName>
    <definedName name="_BOP1" localSheetId="23">#REF!</definedName>
    <definedName name="_BOP1" localSheetId="24">#REF!</definedName>
    <definedName name="_BOP1" localSheetId="29">#REF!</definedName>
    <definedName name="_BOP1" localSheetId="32">#REF!</definedName>
    <definedName name="_BOP1" localSheetId="5">#REF!</definedName>
    <definedName name="_BOP1" localSheetId="37">#REF!</definedName>
    <definedName name="_BOP1" localSheetId="39">#REF!</definedName>
    <definedName name="_BOP1">#REF!</definedName>
    <definedName name="_BOP2" localSheetId="17">[1]BoP!#REF!</definedName>
    <definedName name="_BOP2" localSheetId="18">[1]BoP!#REF!</definedName>
    <definedName name="_BOP2" localSheetId="20">[1]BoP!#REF!</definedName>
    <definedName name="_BOP2" localSheetId="25">[1]BoP!#REF!</definedName>
    <definedName name="_BOP2" localSheetId="30">[1]BoP!#REF!</definedName>
    <definedName name="_BOP2" localSheetId="34">[1]BoP!#REF!</definedName>
    <definedName name="_BOP2" localSheetId="35">[1]BoP!#REF!</definedName>
    <definedName name="_BOP2" localSheetId="23">[1]BoP!#REF!</definedName>
    <definedName name="_BOP2" localSheetId="24">[1]BoP!#REF!</definedName>
    <definedName name="_BOP2" localSheetId="29">[1]BoP!#REF!</definedName>
    <definedName name="_BOP2" localSheetId="32">[1]BoP!#REF!</definedName>
    <definedName name="_BOP2" localSheetId="5">[1]BoP!#REF!</definedName>
    <definedName name="_BOP2" localSheetId="37">[1]BoP!#REF!</definedName>
    <definedName name="_BOP2" localSheetId="39">[1]BoP!#REF!</definedName>
    <definedName name="_BOP2">[1]BoP!#REF!</definedName>
    <definedName name="_dat1" localSheetId="17">'[2]work Q real'!#REF!</definedName>
    <definedName name="_dat1" localSheetId="18">'[2]work Q real'!#REF!</definedName>
    <definedName name="_dat1" localSheetId="20">'[2]work Q real'!#REF!</definedName>
    <definedName name="_dat1" localSheetId="25">'[2]work Q real'!#REF!</definedName>
    <definedName name="_dat1" localSheetId="34">'[2]work Q real'!#REF!</definedName>
    <definedName name="_dat1" localSheetId="35">'[2]work Q real'!#REF!</definedName>
    <definedName name="_dat1" localSheetId="23">'[2]work Q real'!#REF!</definedName>
    <definedName name="_dat1" localSheetId="24">'[2]work Q real'!#REF!</definedName>
    <definedName name="_dat1" localSheetId="29">'[2]work Q real'!#REF!</definedName>
    <definedName name="_dat1" localSheetId="32">'[2]work Q real'!#REF!</definedName>
    <definedName name="_dat1" localSheetId="5">'[2]work Q real'!#REF!</definedName>
    <definedName name="_dat1" localSheetId="37">'[2]work Q real'!#REF!</definedName>
    <definedName name="_dat1" localSheetId="39">'[2]work Q real'!#REF!</definedName>
    <definedName name="_dat1">'[2]work Q real'!#REF!</definedName>
    <definedName name="_dat2" localSheetId="17">#REF!</definedName>
    <definedName name="_dat2" localSheetId="18">#REF!</definedName>
    <definedName name="_dat2" localSheetId="20">#REF!</definedName>
    <definedName name="_dat2" localSheetId="25">#REF!</definedName>
    <definedName name="_dat2" localSheetId="30">#REF!</definedName>
    <definedName name="_dat2" localSheetId="34">#REF!</definedName>
    <definedName name="_dat2" localSheetId="35">#REF!</definedName>
    <definedName name="_dat2" localSheetId="23">#REF!</definedName>
    <definedName name="_dat2" localSheetId="24">#REF!</definedName>
    <definedName name="_dat2" localSheetId="29">#REF!</definedName>
    <definedName name="_dat2" localSheetId="32">#REF!</definedName>
    <definedName name="_dat2" localSheetId="5">#REF!</definedName>
    <definedName name="_dat2" localSheetId="37">#REF!</definedName>
    <definedName name="_dat2" localSheetId="39">#REF!</definedName>
    <definedName name="_dat2">#REF!</definedName>
    <definedName name="_ECB18" localSheetId="18">#REF!</definedName>
    <definedName name="_ECB18" localSheetId="25">#REF!</definedName>
    <definedName name="_ECB18" localSheetId="34">#REF!</definedName>
    <definedName name="_ECB18" localSheetId="35">#REF!</definedName>
    <definedName name="_ECB18" localSheetId="32">#REF!</definedName>
    <definedName name="_ECB18">#REF!</definedName>
    <definedName name="_ECB19" localSheetId="18">#REF!</definedName>
    <definedName name="_ECB19" localSheetId="25">#REF!</definedName>
    <definedName name="_ECB19" localSheetId="34">#REF!</definedName>
    <definedName name="_ECB19" localSheetId="35">#REF!</definedName>
    <definedName name="_ECB19" localSheetId="32">#REF!</definedName>
    <definedName name="_ECB19">#REF!</definedName>
    <definedName name="_ECB20" localSheetId="18">#REF!</definedName>
    <definedName name="_ECB20" localSheetId="25">#REF!</definedName>
    <definedName name="_ECB20" localSheetId="34">#REF!</definedName>
    <definedName name="_ECB20" localSheetId="35">#REF!</definedName>
    <definedName name="_ECB20" localSheetId="32">#REF!</definedName>
    <definedName name="_ECB20">#REF!</definedName>
    <definedName name="_EXP5" localSheetId="17">#REF!</definedName>
    <definedName name="_EXP5" localSheetId="18">#REF!</definedName>
    <definedName name="_EXP5" localSheetId="20">#REF!</definedName>
    <definedName name="_EXP5" localSheetId="25">#REF!</definedName>
    <definedName name="_EXP5" localSheetId="30">#REF!</definedName>
    <definedName name="_EXP5" localSheetId="34">#REF!</definedName>
    <definedName name="_EXP5" localSheetId="35">#REF!</definedName>
    <definedName name="_EXP5" localSheetId="23">#REF!</definedName>
    <definedName name="_EXP5" localSheetId="24">#REF!</definedName>
    <definedName name="_EXP5" localSheetId="29">#REF!</definedName>
    <definedName name="_EXP5" localSheetId="32">#REF!</definedName>
    <definedName name="_EXP5" localSheetId="5">#REF!</definedName>
    <definedName name="_EXP5" localSheetId="39">#REF!</definedName>
    <definedName name="_EXP5">#REF!</definedName>
    <definedName name="_EXP6" localSheetId="17">#REF!</definedName>
    <definedName name="_EXP6" localSheetId="18">#REF!</definedName>
    <definedName name="_EXP6" localSheetId="20">#REF!</definedName>
    <definedName name="_EXP6" localSheetId="25">#REF!</definedName>
    <definedName name="_EXP6" localSheetId="30">#REF!</definedName>
    <definedName name="_EXP6" localSheetId="34">#REF!</definedName>
    <definedName name="_EXP6" localSheetId="35">#REF!</definedName>
    <definedName name="_EXP6" localSheetId="23">#REF!</definedName>
    <definedName name="_EXP6" localSheetId="24">#REF!</definedName>
    <definedName name="_EXP6" localSheetId="29">#REF!</definedName>
    <definedName name="_EXP6" localSheetId="32">#REF!</definedName>
    <definedName name="_EXP6" localSheetId="5">#REF!</definedName>
    <definedName name="_EXP6" localSheetId="39">#REF!</definedName>
    <definedName name="_EXP6">#REF!</definedName>
    <definedName name="_EXP7" localSheetId="17">#REF!</definedName>
    <definedName name="_EXP7" localSheetId="18">#REF!</definedName>
    <definedName name="_EXP7" localSheetId="20">#REF!</definedName>
    <definedName name="_EXP7" localSheetId="25">#REF!</definedName>
    <definedName name="_EXP7" localSheetId="30">#REF!</definedName>
    <definedName name="_EXP7" localSheetId="34">#REF!</definedName>
    <definedName name="_EXP7" localSheetId="35">#REF!</definedName>
    <definedName name="_EXP7" localSheetId="23">#REF!</definedName>
    <definedName name="_EXP7" localSheetId="24">#REF!</definedName>
    <definedName name="_EXP7" localSheetId="29">#REF!</definedName>
    <definedName name="_EXP7" localSheetId="32">#REF!</definedName>
    <definedName name="_EXP7" localSheetId="5">#REF!</definedName>
    <definedName name="_EXP7" localSheetId="39">#REF!</definedName>
    <definedName name="_EXP7">#REF!</definedName>
    <definedName name="_EXP9" localSheetId="17">#REF!</definedName>
    <definedName name="_EXP9" localSheetId="18">#REF!</definedName>
    <definedName name="_EXP9" localSheetId="20">#REF!</definedName>
    <definedName name="_EXP9" localSheetId="25">#REF!</definedName>
    <definedName name="_EXP9" localSheetId="30">#REF!</definedName>
    <definedName name="_EXP9" localSheetId="34">#REF!</definedName>
    <definedName name="_EXP9" localSheetId="35">#REF!</definedName>
    <definedName name="_EXP9" localSheetId="23">#REF!</definedName>
    <definedName name="_EXP9" localSheetId="24">#REF!</definedName>
    <definedName name="_EXP9" localSheetId="29">#REF!</definedName>
    <definedName name="_EXP9" localSheetId="32">#REF!</definedName>
    <definedName name="_EXP9" localSheetId="5">#REF!</definedName>
    <definedName name="_EXP9" localSheetId="39">#REF!</definedName>
    <definedName name="_EXP9">#REF!</definedName>
    <definedName name="_Fill" localSheetId="17" hidden="1">#REF!</definedName>
    <definedName name="_Fill" localSheetId="18" hidden="1">#REF!</definedName>
    <definedName name="_Fill" localSheetId="20" hidden="1">#REF!</definedName>
    <definedName name="_Fill" localSheetId="25" hidden="1">#REF!</definedName>
    <definedName name="_Fill" localSheetId="30" hidden="1">#REF!</definedName>
    <definedName name="_Fill" localSheetId="34" hidden="1">#REF!</definedName>
    <definedName name="_Fill" localSheetId="35" hidden="1">#REF!</definedName>
    <definedName name="_Fill" localSheetId="46" hidden="1">#REF!</definedName>
    <definedName name="_Fill" localSheetId="23" hidden="1">#REF!</definedName>
    <definedName name="_Fill" localSheetId="24" hidden="1">#REF!</definedName>
    <definedName name="_Fill" localSheetId="29" hidden="1">#REF!</definedName>
    <definedName name="_Fill" localSheetId="32" hidden="1">#REF!</definedName>
    <definedName name="_Fill" localSheetId="5" hidden="1">#REF!</definedName>
    <definedName name="_Fill" localSheetId="39" hidden="1">#REF!</definedName>
    <definedName name="_Fill" hidden="1">#REF!</definedName>
    <definedName name="_xlnm._FilterDatabase" localSheetId="15" hidden="1">'Graf 12+13'!#REF!</definedName>
    <definedName name="_xlnm._FilterDatabase" localSheetId="17" hidden="1">'Graf 14'!#REF!</definedName>
    <definedName name="_xlnm._FilterDatabase" localSheetId="20" hidden="1">'Graf 16'!#REF!</definedName>
    <definedName name="_ftn1" localSheetId="3">'Tab 1'!$A$24</definedName>
    <definedName name="_ftnref1" localSheetId="3">'Tab 1'!$B$9</definedName>
    <definedName name="_CHF18" localSheetId="15">#REF!</definedName>
    <definedName name="_CHF18" localSheetId="18">#REF!</definedName>
    <definedName name="_CHF18" localSheetId="25">#REF!</definedName>
    <definedName name="_CHF18" localSheetId="34">#REF!</definedName>
    <definedName name="_CHF18" localSheetId="35">#REF!</definedName>
    <definedName name="_CHF18" localSheetId="32">#REF!</definedName>
    <definedName name="_CHF18">#REF!</definedName>
    <definedName name="_IMP10" localSheetId="15">#REF!</definedName>
    <definedName name="_IMP10" localSheetId="17">#REF!</definedName>
    <definedName name="_IMP10" localSheetId="18">#REF!</definedName>
    <definedName name="_IMP10" localSheetId="20">#REF!</definedName>
    <definedName name="_IMP10" localSheetId="25">#REF!</definedName>
    <definedName name="_IMP10" localSheetId="30">#REF!</definedName>
    <definedName name="_IMP10" localSheetId="34">#REF!</definedName>
    <definedName name="_IMP10" localSheetId="35">#REF!</definedName>
    <definedName name="_IMP10" localSheetId="23">#REF!</definedName>
    <definedName name="_IMP10" localSheetId="24">#REF!</definedName>
    <definedName name="_IMP10" localSheetId="29">#REF!</definedName>
    <definedName name="_IMP10" localSheetId="32">#REF!</definedName>
    <definedName name="_IMP10" localSheetId="5">#REF!</definedName>
    <definedName name="_IMP10" localSheetId="37">#REF!</definedName>
    <definedName name="_IMP10" localSheetId="39">#REF!</definedName>
    <definedName name="_IMP10">#REF!</definedName>
    <definedName name="_IMP2" localSheetId="15">#REF!</definedName>
    <definedName name="_IMP2" localSheetId="17">#REF!</definedName>
    <definedName name="_IMP2" localSheetId="18">#REF!</definedName>
    <definedName name="_IMP2" localSheetId="20">#REF!</definedName>
    <definedName name="_IMP2" localSheetId="25">#REF!</definedName>
    <definedName name="_IMP2" localSheetId="30">#REF!</definedName>
    <definedName name="_IMP2" localSheetId="34">#REF!</definedName>
    <definedName name="_IMP2" localSheetId="35">#REF!</definedName>
    <definedName name="_IMP2" localSheetId="23">#REF!</definedName>
    <definedName name="_IMP2" localSheetId="24">#REF!</definedName>
    <definedName name="_IMP2" localSheetId="29">#REF!</definedName>
    <definedName name="_IMP2" localSheetId="32">#REF!</definedName>
    <definedName name="_IMP2" localSheetId="5">#REF!</definedName>
    <definedName name="_IMP2" localSheetId="39">#REF!</definedName>
    <definedName name="_IMP2">#REF!</definedName>
    <definedName name="_IMP4" localSheetId="15">#REF!</definedName>
    <definedName name="_IMP4" localSheetId="17">#REF!</definedName>
    <definedName name="_IMP4" localSheetId="18">#REF!</definedName>
    <definedName name="_IMP4" localSheetId="20">#REF!</definedName>
    <definedName name="_IMP4" localSheetId="25">#REF!</definedName>
    <definedName name="_IMP4" localSheetId="30">#REF!</definedName>
    <definedName name="_IMP4" localSheetId="34">#REF!</definedName>
    <definedName name="_IMP4" localSheetId="35">#REF!</definedName>
    <definedName name="_IMP4" localSheetId="23">#REF!</definedName>
    <definedName name="_IMP4" localSheetId="24">#REF!</definedName>
    <definedName name="_IMP4" localSheetId="29">#REF!</definedName>
    <definedName name="_IMP4" localSheetId="32">#REF!</definedName>
    <definedName name="_IMP4" localSheetId="5">#REF!</definedName>
    <definedName name="_IMP4" localSheetId="39">#REF!</definedName>
    <definedName name="_IMP4">#REF!</definedName>
    <definedName name="_IMP6" localSheetId="17">#REF!</definedName>
    <definedName name="_IMP6" localSheetId="18">#REF!</definedName>
    <definedName name="_IMP6" localSheetId="20">#REF!</definedName>
    <definedName name="_IMP6" localSheetId="25">#REF!</definedName>
    <definedName name="_IMP6" localSheetId="30">#REF!</definedName>
    <definedName name="_IMP6" localSheetId="34">#REF!</definedName>
    <definedName name="_IMP6" localSheetId="35">#REF!</definedName>
    <definedName name="_IMP6" localSheetId="23">#REF!</definedName>
    <definedName name="_IMP6" localSheetId="24">#REF!</definedName>
    <definedName name="_IMP6" localSheetId="29">#REF!</definedName>
    <definedName name="_IMP6" localSheetId="32">#REF!</definedName>
    <definedName name="_IMP6" localSheetId="5">#REF!</definedName>
    <definedName name="_IMP6" localSheetId="39">#REF!</definedName>
    <definedName name="_IMP6">#REF!</definedName>
    <definedName name="_IMP7" localSheetId="17">#REF!</definedName>
    <definedName name="_IMP7" localSheetId="18">#REF!</definedName>
    <definedName name="_IMP7" localSheetId="20">#REF!</definedName>
    <definedName name="_IMP7" localSheetId="25">#REF!</definedName>
    <definedName name="_IMP7" localSheetId="30">#REF!</definedName>
    <definedName name="_IMP7" localSheetId="34">#REF!</definedName>
    <definedName name="_IMP7" localSheetId="35">#REF!</definedName>
    <definedName name="_IMP7" localSheetId="23">#REF!</definedName>
    <definedName name="_IMP7" localSheetId="24">#REF!</definedName>
    <definedName name="_IMP7" localSheetId="29">#REF!</definedName>
    <definedName name="_IMP7" localSheetId="32">#REF!</definedName>
    <definedName name="_IMP7" localSheetId="5">#REF!</definedName>
    <definedName name="_IMP7" localSheetId="39">#REF!</definedName>
    <definedName name="_IMP7">#REF!</definedName>
    <definedName name="_IMP8" localSheetId="17">#REF!</definedName>
    <definedName name="_IMP8" localSheetId="18">#REF!</definedName>
    <definedName name="_IMP8" localSheetId="20">#REF!</definedName>
    <definedName name="_IMP8" localSheetId="25">#REF!</definedName>
    <definedName name="_IMP8" localSheetId="30">#REF!</definedName>
    <definedName name="_IMP8" localSheetId="34">#REF!</definedName>
    <definedName name="_IMP8" localSheetId="35">#REF!</definedName>
    <definedName name="_IMP8" localSheetId="23">#REF!</definedName>
    <definedName name="_IMP8" localSheetId="24">#REF!</definedName>
    <definedName name="_IMP8" localSheetId="29">#REF!</definedName>
    <definedName name="_IMP8" localSheetId="32">#REF!</definedName>
    <definedName name="_IMP8" localSheetId="5">#REF!</definedName>
    <definedName name="_IMP8" localSheetId="39">#REF!</definedName>
    <definedName name="_IMP8">#REF!</definedName>
    <definedName name="_JPY18" localSheetId="18">#REF!</definedName>
    <definedName name="_JPY18" localSheetId="25">#REF!</definedName>
    <definedName name="_JPY18" localSheetId="34">#REF!</definedName>
    <definedName name="_JPY18" localSheetId="35">#REF!</definedName>
    <definedName name="_JPY18" localSheetId="32">#REF!</definedName>
    <definedName name="_JPY18">#REF!</definedName>
    <definedName name="_JPY19" localSheetId="18">#REF!</definedName>
    <definedName name="_JPY19" localSheetId="25">#REF!</definedName>
    <definedName name="_JPY19" localSheetId="34">#REF!</definedName>
    <definedName name="_JPY19" localSheetId="35">#REF!</definedName>
    <definedName name="_JPY19" localSheetId="32">#REF!</definedName>
    <definedName name="_JPY19">#REF!</definedName>
    <definedName name="_JPY20" localSheetId="18">#REF!</definedName>
    <definedName name="_JPY20" localSheetId="25">#REF!</definedName>
    <definedName name="_JPY20" localSheetId="34">#REF!</definedName>
    <definedName name="_JPY20" localSheetId="35">#REF!</definedName>
    <definedName name="_JPY20" localSheetId="32">#REF!</definedName>
    <definedName name="_JPY20">#REF!</definedName>
    <definedName name="_MTS2" localSheetId="15">'[3]Annual Tables'!#REF!</definedName>
    <definedName name="_MTS2" localSheetId="17">'[3]Annual Tables'!#REF!</definedName>
    <definedName name="_MTS2" localSheetId="18">'[3]Annual Tables'!#REF!</definedName>
    <definedName name="_MTS2" localSheetId="20">'[3]Annual Tables'!#REF!</definedName>
    <definedName name="_MTS2" localSheetId="25">'[3]Annual Tables'!#REF!</definedName>
    <definedName name="_MTS2" localSheetId="30">'[3]Annual Tables'!#REF!</definedName>
    <definedName name="_MTS2" localSheetId="34">'[3]Annual Tables'!#REF!</definedName>
    <definedName name="_MTS2" localSheetId="35">'[3]Annual Tables'!#REF!</definedName>
    <definedName name="_MTS2" localSheetId="23">'[3]Annual Tables'!#REF!</definedName>
    <definedName name="_MTS2" localSheetId="24">'[3]Annual Tables'!#REF!</definedName>
    <definedName name="_MTS2" localSheetId="29">'[3]Annual Tables'!#REF!</definedName>
    <definedName name="_MTS2" localSheetId="32">'[3]Annual Tables'!#REF!</definedName>
    <definedName name="_MTS2" localSheetId="5">'[3]Annual Tables'!#REF!</definedName>
    <definedName name="_MTS2" localSheetId="39">'[3]Annual Tables'!#REF!</definedName>
    <definedName name="_MTS2">'[3]Annual Tables'!#REF!</definedName>
    <definedName name="_Order1" hidden="1">255</definedName>
    <definedName name="_Order2" hidden="1">255</definedName>
    <definedName name="_OUT1" localSheetId="17">#REF!</definedName>
    <definedName name="_OUT1" localSheetId="18">#REF!</definedName>
    <definedName name="_OUT1" localSheetId="20">#REF!</definedName>
    <definedName name="_OUT1" localSheetId="25">#REF!</definedName>
    <definedName name="_OUT1" localSheetId="30">#REF!</definedName>
    <definedName name="_OUT1" localSheetId="34">#REF!</definedName>
    <definedName name="_OUT1" localSheetId="35">#REF!</definedName>
    <definedName name="_OUT1" localSheetId="23">#REF!</definedName>
    <definedName name="_OUT1" localSheetId="24">#REF!</definedName>
    <definedName name="_OUT1" localSheetId="29">#REF!</definedName>
    <definedName name="_OUT1" localSheetId="32">#REF!</definedName>
    <definedName name="_OUT1" localSheetId="5">#REF!</definedName>
    <definedName name="_OUT1" localSheetId="37">#REF!</definedName>
    <definedName name="_OUT1" localSheetId="39">#REF!</definedName>
    <definedName name="_OUT1">#REF!</definedName>
    <definedName name="_OUT2" localSheetId="17">#REF!</definedName>
    <definedName name="_OUT2" localSheetId="18">#REF!</definedName>
    <definedName name="_OUT2" localSheetId="20">#REF!</definedName>
    <definedName name="_OUT2" localSheetId="25">#REF!</definedName>
    <definedName name="_OUT2" localSheetId="30">#REF!</definedName>
    <definedName name="_OUT2" localSheetId="34">#REF!</definedName>
    <definedName name="_OUT2" localSheetId="35">#REF!</definedName>
    <definedName name="_OUT2" localSheetId="23">#REF!</definedName>
    <definedName name="_OUT2" localSheetId="24">#REF!</definedName>
    <definedName name="_OUT2" localSheetId="29">#REF!</definedName>
    <definedName name="_OUT2" localSheetId="32">#REF!</definedName>
    <definedName name="_OUT2" localSheetId="5">#REF!</definedName>
    <definedName name="_OUT2" localSheetId="39">#REF!</definedName>
    <definedName name="_OUT2">#REF!</definedName>
    <definedName name="_PAG2" localSheetId="15">[3]Index!#REF!</definedName>
    <definedName name="_PAG2" localSheetId="17">[3]Index!#REF!</definedName>
    <definedName name="_PAG2" localSheetId="18">[3]Index!#REF!</definedName>
    <definedName name="_PAG2" localSheetId="20">[3]Index!#REF!</definedName>
    <definedName name="_PAG2" localSheetId="25">[3]Index!#REF!</definedName>
    <definedName name="_PAG2" localSheetId="30">[3]Index!#REF!</definedName>
    <definedName name="_PAG2" localSheetId="34">[3]Index!#REF!</definedName>
    <definedName name="_PAG2" localSheetId="35">[3]Index!#REF!</definedName>
    <definedName name="_PAG2" localSheetId="23">[3]Index!#REF!</definedName>
    <definedName name="_PAG2" localSheetId="24">[3]Index!#REF!</definedName>
    <definedName name="_PAG2" localSheetId="29">[3]Index!#REF!</definedName>
    <definedName name="_PAG2" localSheetId="32">[3]Index!#REF!</definedName>
    <definedName name="_PAG2" localSheetId="5">[3]Index!#REF!</definedName>
    <definedName name="_PAG2" localSheetId="39">[3]Index!#REF!</definedName>
    <definedName name="_PAG2">[3]Index!#REF!</definedName>
    <definedName name="_PAG3" localSheetId="15">[3]Index!#REF!</definedName>
    <definedName name="_PAG3" localSheetId="17">[3]Index!#REF!</definedName>
    <definedName name="_PAG3" localSheetId="18">[3]Index!#REF!</definedName>
    <definedName name="_PAG3" localSheetId="20">[3]Index!#REF!</definedName>
    <definedName name="_PAG3" localSheetId="25">[3]Index!#REF!</definedName>
    <definedName name="_PAG3" localSheetId="34">[3]Index!#REF!</definedName>
    <definedName name="_PAG3" localSheetId="35">[3]Index!#REF!</definedName>
    <definedName name="_PAG3" localSheetId="23">[3]Index!#REF!</definedName>
    <definedName name="_PAG3" localSheetId="24">[3]Index!#REF!</definedName>
    <definedName name="_PAG3" localSheetId="29">[3]Index!#REF!</definedName>
    <definedName name="_PAG3" localSheetId="32">[3]Index!#REF!</definedName>
    <definedName name="_PAG3" localSheetId="5">[3]Index!#REF!</definedName>
    <definedName name="_PAG3" localSheetId="39">[3]Index!#REF!</definedName>
    <definedName name="_PAG3">[3]Index!#REF!</definedName>
    <definedName name="_PAG4" localSheetId="15">[3]Index!#REF!</definedName>
    <definedName name="_PAG4" localSheetId="17">[3]Index!#REF!</definedName>
    <definedName name="_PAG4" localSheetId="18">[3]Index!#REF!</definedName>
    <definedName name="_PAG4" localSheetId="20">[3]Index!#REF!</definedName>
    <definedName name="_PAG4" localSheetId="25">[3]Index!#REF!</definedName>
    <definedName name="_PAG4" localSheetId="34">[3]Index!#REF!</definedName>
    <definedName name="_PAG4" localSheetId="35">[3]Index!#REF!</definedName>
    <definedName name="_PAG4" localSheetId="23">[3]Index!#REF!</definedName>
    <definedName name="_PAG4" localSheetId="24">[3]Index!#REF!</definedName>
    <definedName name="_PAG4" localSheetId="29">[3]Index!#REF!</definedName>
    <definedName name="_PAG4" localSheetId="32">[3]Index!#REF!</definedName>
    <definedName name="_PAG4" localSheetId="5">[3]Index!#REF!</definedName>
    <definedName name="_PAG4" localSheetId="39">[3]Index!#REF!</definedName>
    <definedName name="_PAG4">[3]Index!#REF!</definedName>
    <definedName name="_PAG5" localSheetId="15">[3]Index!#REF!</definedName>
    <definedName name="_PAG5" localSheetId="17">[3]Index!#REF!</definedName>
    <definedName name="_PAG5" localSheetId="18">[3]Index!#REF!</definedName>
    <definedName name="_PAG5" localSheetId="20">[3]Index!#REF!</definedName>
    <definedName name="_PAG5" localSheetId="25">[3]Index!#REF!</definedName>
    <definedName name="_PAG5" localSheetId="34">[3]Index!#REF!</definedName>
    <definedName name="_PAG5" localSheetId="35">[3]Index!#REF!</definedName>
    <definedName name="_PAG5" localSheetId="23">[3]Index!#REF!</definedName>
    <definedName name="_PAG5" localSheetId="24">[3]Index!#REF!</definedName>
    <definedName name="_PAG5" localSheetId="29">[3]Index!#REF!</definedName>
    <definedName name="_PAG5" localSheetId="32">[3]Index!#REF!</definedName>
    <definedName name="_PAG5" localSheetId="5">[3]Index!#REF!</definedName>
    <definedName name="_PAG5" localSheetId="39">[3]Index!#REF!</definedName>
    <definedName name="_PAG5">[3]Index!#REF!</definedName>
    <definedName name="_PAG6" localSheetId="15">[3]Index!#REF!</definedName>
    <definedName name="_PAG6" localSheetId="17">[3]Index!#REF!</definedName>
    <definedName name="_PAG6" localSheetId="18">[3]Index!#REF!</definedName>
    <definedName name="_PAG6" localSheetId="20">[3]Index!#REF!</definedName>
    <definedName name="_PAG6" localSheetId="25">[3]Index!#REF!</definedName>
    <definedName name="_PAG6" localSheetId="34">[3]Index!#REF!</definedName>
    <definedName name="_PAG6" localSheetId="35">[3]Index!#REF!</definedName>
    <definedName name="_PAG6" localSheetId="23">[3]Index!#REF!</definedName>
    <definedName name="_PAG6" localSheetId="24">[3]Index!#REF!</definedName>
    <definedName name="_PAG6" localSheetId="29">[3]Index!#REF!</definedName>
    <definedName name="_PAG6" localSheetId="32">[3]Index!#REF!</definedName>
    <definedName name="_PAG6" localSheetId="5">[3]Index!#REF!</definedName>
    <definedName name="_PAG6" localSheetId="39">[3]Index!#REF!</definedName>
    <definedName name="_PAG6">[3]Index!#REF!</definedName>
    <definedName name="_PAG7" localSheetId="17">#REF!</definedName>
    <definedName name="_PAG7" localSheetId="18">#REF!</definedName>
    <definedName name="_PAG7" localSheetId="20">#REF!</definedName>
    <definedName name="_PAG7" localSheetId="25">#REF!</definedName>
    <definedName name="_PAG7" localSheetId="30">#REF!</definedName>
    <definedName name="_PAG7" localSheetId="34">#REF!</definedName>
    <definedName name="_PAG7" localSheetId="35">#REF!</definedName>
    <definedName name="_PAG7" localSheetId="23">#REF!</definedName>
    <definedName name="_PAG7" localSheetId="24">#REF!</definedName>
    <definedName name="_PAG7" localSheetId="29">#REF!</definedName>
    <definedName name="_PAG7" localSheetId="32">#REF!</definedName>
    <definedName name="_PAG7" localSheetId="5">#REF!</definedName>
    <definedName name="_PAG7" localSheetId="37">#REF!</definedName>
    <definedName name="_PAG7" localSheetId="39">#REF!</definedName>
    <definedName name="_PAG7">#REF!</definedName>
    <definedName name="_pro2001" localSheetId="39">[4]pro2001!$A$1:$B$72</definedName>
    <definedName name="_pro2001">[12]pro2001!$A$1:$B$72</definedName>
    <definedName name="_r13" localSheetId="13">[18]splatnosti!$V$39</definedName>
    <definedName name="_r13" localSheetId="15">[18]splatnosti!$V$39</definedName>
    <definedName name="_r13" localSheetId="17">[18]splatnosti!$V$39</definedName>
    <definedName name="_r13" localSheetId="20">[18]splatnosti!$V$39</definedName>
    <definedName name="_r13" localSheetId="37">[18]splatnosti!$V$39</definedName>
    <definedName name="_r13" localSheetId="39">[18]splatnosti!$V$39</definedName>
    <definedName name="_r13">[18]splatnosti!$V$39</definedName>
    <definedName name="_r14" localSheetId="13">[18]splatnosti!$V$40</definedName>
    <definedName name="_r14" localSheetId="15">[18]splatnosti!$V$40</definedName>
    <definedName name="_r14" localSheetId="17">[18]splatnosti!$V$40</definedName>
    <definedName name="_r14" localSheetId="20">[18]splatnosti!$V$40</definedName>
    <definedName name="_r14" localSheetId="37">[18]splatnosti!$V$40</definedName>
    <definedName name="_r14" localSheetId="39">[18]splatnosti!$V$40</definedName>
    <definedName name="_r14">[18]splatnosti!$V$40</definedName>
    <definedName name="_r18">[19]splatnosti!$N$34</definedName>
    <definedName name="_r19">[19]splatnosti!$N$35</definedName>
    <definedName name="_r20">[19]splatnosti!$N$36</definedName>
    <definedName name="_Regression_X" localSheetId="17" hidden="1">#REF!</definedName>
    <definedName name="_Regression_X" localSheetId="18" hidden="1">#REF!</definedName>
    <definedName name="_Regression_X" localSheetId="20" hidden="1">#REF!</definedName>
    <definedName name="_Regression_X" localSheetId="25" hidden="1">#REF!</definedName>
    <definedName name="_Regression_X" localSheetId="30" hidden="1">#REF!</definedName>
    <definedName name="_Regression_X" localSheetId="34" hidden="1">#REF!</definedName>
    <definedName name="_Regression_X" localSheetId="35" hidden="1">#REF!</definedName>
    <definedName name="_Regression_X" localSheetId="46" hidden="1">#REF!</definedName>
    <definedName name="_Regression_X" localSheetId="23" hidden="1">#REF!</definedName>
    <definedName name="_Regression_X" localSheetId="24" hidden="1">#REF!</definedName>
    <definedName name="_Regression_X" localSheetId="29" hidden="1">#REF!</definedName>
    <definedName name="_Regression_X" localSheetId="32" hidden="1">#REF!</definedName>
    <definedName name="_Regression_X" localSheetId="5" hidden="1">#REF!</definedName>
    <definedName name="_Regression_X" localSheetId="37" hidden="1">#REF!</definedName>
    <definedName name="_Regression_X" localSheetId="39" hidden="1">#REF!</definedName>
    <definedName name="_Regression_X" hidden="1">#REF!</definedName>
    <definedName name="_Regression_Y" localSheetId="17" hidden="1">#REF!</definedName>
    <definedName name="_Regression_Y" localSheetId="18" hidden="1">#REF!</definedName>
    <definedName name="_Regression_Y" localSheetId="20" hidden="1">#REF!</definedName>
    <definedName name="_Regression_Y" localSheetId="25" hidden="1">#REF!</definedName>
    <definedName name="_Regression_Y" localSheetId="30" hidden="1">#REF!</definedName>
    <definedName name="_Regression_Y" localSheetId="34" hidden="1">#REF!</definedName>
    <definedName name="_Regression_Y" localSheetId="35" hidden="1">#REF!</definedName>
    <definedName name="_Regression_Y" localSheetId="46" hidden="1">#REF!</definedName>
    <definedName name="_Regression_Y" localSheetId="23" hidden="1">#REF!</definedName>
    <definedName name="_Regression_Y" localSheetId="24" hidden="1">#REF!</definedName>
    <definedName name="_Regression_Y" localSheetId="29" hidden="1">#REF!</definedName>
    <definedName name="_Regression_Y" localSheetId="32" hidden="1">#REF!</definedName>
    <definedName name="_Regression_Y" localSheetId="5" hidden="1">#REF!</definedName>
    <definedName name="_Regression_Y" localSheetId="39" hidden="1">#REF!</definedName>
    <definedName name="_Regression_Y" hidden="1">#REF!</definedName>
    <definedName name="_RES2" localSheetId="15">[1]RES!#REF!</definedName>
    <definedName name="_RES2" localSheetId="17">[1]RES!#REF!</definedName>
    <definedName name="_RES2" localSheetId="18">[1]RES!#REF!</definedName>
    <definedName name="_RES2" localSheetId="20">[1]RES!#REF!</definedName>
    <definedName name="_RES2" localSheetId="25">[1]RES!#REF!</definedName>
    <definedName name="_RES2" localSheetId="30">[1]RES!#REF!</definedName>
    <definedName name="_RES2" localSheetId="34">[1]RES!#REF!</definedName>
    <definedName name="_RES2" localSheetId="35">[1]RES!#REF!</definedName>
    <definedName name="_RES2" localSheetId="23">[1]RES!#REF!</definedName>
    <definedName name="_RES2" localSheetId="24">[1]RES!#REF!</definedName>
    <definedName name="_RES2" localSheetId="29">[1]RES!#REF!</definedName>
    <definedName name="_RES2" localSheetId="32">[1]RES!#REF!</definedName>
    <definedName name="_RES2" localSheetId="5">[1]RES!#REF!</definedName>
    <definedName name="_RES2" localSheetId="39">[1]RES!#REF!</definedName>
    <definedName name="_RES2">[1]RES!#REF!</definedName>
    <definedName name="_RULC" localSheetId="39">[6]REER!$BA$144:$BA$206</definedName>
    <definedName name="_RULC">[20]REER!$BA$144:$BA$206</definedName>
    <definedName name="_TAB1" localSheetId="17">#REF!</definedName>
    <definedName name="_TAB1" localSheetId="18">#REF!</definedName>
    <definedName name="_TAB1" localSheetId="20">#REF!</definedName>
    <definedName name="_TAB1" localSheetId="25">#REF!</definedName>
    <definedName name="_TAB1" localSheetId="30">#REF!</definedName>
    <definedName name="_TAB1" localSheetId="34">#REF!</definedName>
    <definedName name="_TAB1" localSheetId="35">#REF!</definedName>
    <definedName name="_TAB1" localSheetId="23">#REF!</definedName>
    <definedName name="_TAB1" localSheetId="24">#REF!</definedName>
    <definedName name="_TAB1" localSheetId="29">#REF!</definedName>
    <definedName name="_TAB1" localSheetId="32">#REF!</definedName>
    <definedName name="_TAB1" localSheetId="5">#REF!</definedName>
    <definedName name="_TAB1" localSheetId="37">#REF!</definedName>
    <definedName name="_TAB1" localSheetId="39">#REF!</definedName>
    <definedName name="_TAB1">#REF!</definedName>
    <definedName name="_TAB10" localSheetId="17">#REF!</definedName>
    <definedName name="_TAB10" localSheetId="18">#REF!</definedName>
    <definedName name="_TAB10" localSheetId="20">#REF!</definedName>
    <definedName name="_TAB10" localSheetId="25">#REF!</definedName>
    <definedName name="_TAB10" localSheetId="30">#REF!</definedName>
    <definedName name="_TAB10" localSheetId="34">#REF!</definedName>
    <definedName name="_TAB10" localSheetId="35">#REF!</definedName>
    <definedName name="_TAB10" localSheetId="23">#REF!</definedName>
    <definedName name="_TAB10" localSheetId="24">#REF!</definedName>
    <definedName name="_TAB10" localSheetId="29">#REF!</definedName>
    <definedName name="_TAB10" localSheetId="32">#REF!</definedName>
    <definedName name="_TAB10" localSheetId="5">#REF!</definedName>
    <definedName name="_TAB10" localSheetId="39">#REF!</definedName>
    <definedName name="_TAB10">#REF!</definedName>
    <definedName name="_TAB12" localSheetId="17">#REF!</definedName>
    <definedName name="_TAB12" localSheetId="18">#REF!</definedName>
    <definedName name="_TAB12" localSheetId="20">#REF!</definedName>
    <definedName name="_TAB12" localSheetId="25">#REF!</definedName>
    <definedName name="_TAB12" localSheetId="30">#REF!</definedName>
    <definedName name="_TAB12" localSheetId="34">#REF!</definedName>
    <definedName name="_TAB12" localSheetId="35">#REF!</definedName>
    <definedName name="_TAB12" localSheetId="23">#REF!</definedName>
    <definedName name="_TAB12" localSheetId="24">#REF!</definedName>
    <definedName name="_TAB12" localSheetId="29">#REF!</definedName>
    <definedName name="_TAB12" localSheetId="32">#REF!</definedName>
    <definedName name="_TAB12" localSheetId="5">#REF!</definedName>
    <definedName name="_TAB12" localSheetId="39">#REF!</definedName>
    <definedName name="_TAB12">#REF!</definedName>
    <definedName name="_Tab19" localSheetId="17">#REF!</definedName>
    <definedName name="_Tab19" localSheetId="18">#REF!</definedName>
    <definedName name="_Tab19" localSheetId="20">#REF!</definedName>
    <definedName name="_Tab19" localSheetId="25">#REF!</definedName>
    <definedName name="_Tab19" localSheetId="30">#REF!</definedName>
    <definedName name="_Tab19" localSheetId="34">#REF!</definedName>
    <definedName name="_Tab19" localSheetId="35">#REF!</definedName>
    <definedName name="_Tab19" localSheetId="23">#REF!</definedName>
    <definedName name="_Tab19" localSheetId="24">#REF!</definedName>
    <definedName name="_Tab19" localSheetId="29">#REF!</definedName>
    <definedName name="_Tab19" localSheetId="32">#REF!</definedName>
    <definedName name="_Tab19" localSheetId="5">#REF!</definedName>
    <definedName name="_Tab19" localSheetId="39">#REF!</definedName>
    <definedName name="_Tab19">#REF!</definedName>
    <definedName name="_TAB2" localSheetId="17">#REF!</definedName>
    <definedName name="_TAB2" localSheetId="18">#REF!</definedName>
    <definedName name="_TAB2" localSheetId="20">#REF!</definedName>
    <definedName name="_TAB2" localSheetId="25">#REF!</definedName>
    <definedName name="_TAB2" localSheetId="30">#REF!</definedName>
    <definedName name="_TAB2" localSheetId="34">#REF!</definedName>
    <definedName name="_TAB2" localSheetId="35">#REF!</definedName>
    <definedName name="_TAB2" localSheetId="23">#REF!</definedName>
    <definedName name="_TAB2" localSheetId="24">#REF!</definedName>
    <definedName name="_TAB2" localSheetId="29">#REF!</definedName>
    <definedName name="_TAB2" localSheetId="32">#REF!</definedName>
    <definedName name="_TAB2" localSheetId="5">#REF!</definedName>
    <definedName name="_TAB2" localSheetId="39">#REF!</definedName>
    <definedName name="_TAB2">#REF!</definedName>
    <definedName name="_Tab20" localSheetId="17">#REF!</definedName>
    <definedName name="_Tab20" localSheetId="18">#REF!</definedName>
    <definedName name="_Tab20" localSheetId="20">#REF!</definedName>
    <definedName name="_Tab20" localSheetId="25">#REF!</definedName>
    <definedName name="_Tab20" localSheetId="30">#REF!</definedName>
    <definedName name="_Tab20" localSheetId="34">#REF!</definedName>
    <definedName name="_Tab20" localSheetId="35">#REF!</definedName>
    <definedName name="_Tab20" localSheetId="23">#REF!</definedName>
    <definedName name="_Tab20" localSheetId="24">#REF!</definedName>
    <definedName name="_Tab20" localSheetId="29">#REF!</definedName>
    <definedName name="_Tab20" localSheetId="32">#REF!</definedName>
    <definedName name="_Tab20" localSheetId="5">#REF!</definedName>
    <definedName name="_Tab20" localSheetId="39">#REF!</definedName>
    <definedName name="_Tab20">#REF!</definedName>
    <definedName name="_Tab21" localSheetId="17">#REF!</definedName>
    <definedName name="_Tab21" localSheetId="18">#REF!</definedName>
    <definedName name="_Tab21" localSheetId="20">#REF!</definedName>
    <definedName name="_Tab21" localSheetId="25">#REF!</definedName>
    <definedName name="_Tab21" localSheetId="30">#REF!</definedName>
    <definedName name="_Tab21" localSheetId="34">#REF!</definedName>
    <definedName name="_Tab21" localSheetId="35">#REF!</definedName>
    <definedName name="_Tab21" localSheetId="23">#REF!</definedName>
    <definedName name="_Tab21" localSheetId="24">#REF!</definedName>
    <definedName name="_Tab21" localSheetId="29">#REF!</definedName>
    <definedName name="_Tab21" localSheetId="32">#REF!</definedName>
    <definedName name="_Tab21" localSheetId="5">#REF!</definedName>
    <definedName name="_Tab21" localSheetId="39">#REF!</definedName>
    <definedName name="_Tab21">#REF!</definedName>
    <definedName name="_Tab22" localSheetId="17">#REF!</definedName>
    <definedName name="_Tab22" localSheetId="18">#REF!</definedName>
    <definedName name="_Tab22" localSheetId="20">#REF!</definedName>
    <definedName name="_Tab22" localSheetId="25">#REF!</definedName>
    <definedName name="_Tab22" localSheetId="30">#REF!</definedName>
    <definedName name="_Tab22" localSheetId="34">#REF!</definedName>
    <definedName name="_Tab22" localSheetId="35">#REF!</definedName>
    <definedName name="_Tab22" localSheetId="23">#REF!</definedName>
    <definedName name="_Tab22" localSheetId="24">#REF!</definedName>
    <definedName name="_Tab22" localSheetId="29">#REF!</definedName>
    <definedName name="_Tab22" localSheetId="32">#REF!</definedName>
    <definedName name="_Tab22" localSheetId="5">#REF!</definedName>
    <definedName name="_Tab22" localSheetId="39">#REF!</definedName>
    <definedName name="_Tab22">#REF!</definedName>
    <definedName name="_Tab23" localSheetId="17">#REF!</definedName>
    <definedName name="_Tab23" localSheetId="18">#REF!</definedName>
    <definedName name="_Tab23" localSheetId="20">#REF!</definedName>
    <definedName name="_Tab23" localSheetId="25">#REF!</definedName>
    <definedName name="_Tab23" localSheetId="30">#REF!</definedName>
    <definedName name="_Tab23" localSheetId="34">#REF!</definedName>
    <definedName name="_Tab23" localSheetId="35">#REF!</definedName>
    <definedName name="_Tab23" localSheetId="23">#REF!</definedName>
    <definedName name="_Tab23" localSheetId="24">#REF!</definedName>
    <definedName name="_Tab23" localSheetId="29">#REF!</definedName>
    <definedName name="_Tab23" localSheetId="32">#REF!</definedName>
    <definedName name="_Tab23" localSheetId="5">#REF!</definedName>
    <definedName name="_Tab23" localSheetId="39">#REF!</definedName>
    <definedName name="_Tab23">#REF!</definedName>
    <definedName name="_Tab24" localSheetId="17">#REF!</definedName>
    <definedName name="_Tab24" localSheetId="18">#REF!</definedName>
    <definedName name="_Tab24" localSheetId="20">#REF!</definedName>
    <definedName name="_Tab24" localSheetId="25">#REF!</definedName>
    <definedName name="_Tab24" localSheetId="30">#REF!</definedName>
    <definedName name="_Tab24" localSheetId="34">#REF!</definedName>
    <definedName name="_Tab24" localSheetId="35">#REF!</definedName>
    <definedName name="_Tab24" localSheetId="23">#REF!</definedName>
    <definedName name="_Tab24" localSheetId="24">#REF!</definedName>
    <definedName name="_Tab24" localSheetId="29">#REF!</definedName>
    <definedName name="_Tab24" localSheetId="32">#REF!</definedName>
    <definedName name="_Tab24" localSheetId="5">#REF!</definedName>
    <definedName name="_Tab24" localSheetId="39">#REF!</definedName>
    <definedName name="_Tab24">#REF!</definedName>
    <definedName name="_Tab26" localSheetId="17">#REF!</definedName>
    <definedName name="_Tab26" localSheetId="18">#REF!</definedName>
    <definedName name="_Tab26" localSheetId="20">#REF!</definedName>
    <definedName name="_Tab26" localSheetId="25">#REF!</definedName>
    <definedName name="_Tab26" localSheetId="30">#REF!</definedName>
    <definedName name="_Tab26" localSheetId="34">#REF!</definedName>
    <definedName name="_Tab26" localSheetId="35">#REF!</definedName>
    <definedName name="_Tab26" localSheetId="23">#REF!</definedName>
    <definedName name="_Tab26" localSheetId="24">#REF!</definedName>
    <definedName name="_Tab26" localSheetId="29">#REF!</definedName>
    <definedName name="_Tab26" localSheetId="32">#REF!</definedName>
    <definedName name="_Tab26" localSheetId="5">#REF!</definedName>
    <definedName name="_Tab26" localSheetId="39">#REF!</definedName>
    <definedName name="_Tab26">#REF!</definedName>
    <definedName name="_Tab27" localSheetId="17">#REF!</definedName>
    <definedName name="_Tab27" localSheetId="18">#REF!</definedName>
    <definedName name="_Tab27" localSheetId="20">#REF!</definedName>
    <definedName name="_Tab27" localSheetId="25">#REF!</definedName>
    <definedName name="_Tab27" localSheetId="30">#REF!</definedName>
    <definedName name="_Tab27" localSheetId="34">#REF!</definedName>
    <definedName name="_Tab27" localSheetId="35">#REF!</definedName>
    <definedName name="_Tab27" localSheetId="23">#REF!</definedName>
    <definedName name="_Tab27" localSheetId="24">#REF!</definedName>
    <definedName name="_Tab27" localSheetId="29">#REF!</definedName>
    <definedName name="_Tab27" localSheetId="32">#REF!</definedName>
    <definedName name="_Tab27" localSheetId="5">#REF!</definedName>
    <definedName name="_Tab27" localSheetId="39">#REF!</definedName>
    <definedName name="_Tab27">#REF!</definedName>
    <definedName name="_Tab28" localSheetId="17">#REF!</definedName>
    <definedName name="_Tab28" localSheetId="18">#REF!</definedName>
    <definedName name="_Tab28" localSheetId="20">#REF!</definedName>
    <definedName name="_Tab28" localSheetId="25">#REF!</definedName>
    <definedName name="_Tab28" localSheetId="30">#REF!</definedName>
    <definedName name="_Tab28" localSheetId="34">#REF!</definedName>
    <definedName name="_Tab28" localSheetId="35">#REF!</definedName>
    <definedName name="_Tab28" localSheetId="23">#REF!</definedName>
    <definedName name="_Tab28" localSheetId="24">#REF!</definedName>
    <definedName name="_Tab28" localSheetId="29">#REF!</definedName>
    <definedName name="_Tab28" localSheetId="32">#REF!</definedName>
    <definedName name="_Tab28" localSheetId="5">#REF!</definedName>
    <definedName name="_Tab28" localSheetId="39">#REF!</definedName>
    <definedName name="_Tab28">#REF!</definedName>
    <definedName name="_Tab29" localSheetId="17">#REF!</definedName>
    <definedName name="_Tab29" localSheetId="18">#REF!</definedName>
    <definedName name="_Tab29" localSheetId="20">#REF!</definedName>
    <definedName name="_Tab29" localSheetId="25">#REF!</definedName>
    <definedName name="_Tab29" localSheetId="30">#REF!</definedName>
    <definedName name="_Tab29" localSheetId="34">#REF!</definedName>
    <definedName name="_Tab29" localSheetId="35">#REF!</definedName>
    <definedName name="_Tab29" localSheetId="23">#REF!</definedName>
    <definedName name="_Tab29" localSheetId="24">#REF!</definedName>
    <definedName name="_Tab29" localSheetId="29">#REF!</definedName>
    <definedName name="_Tab29" localSheetId="32">#REF!</definedName>
    <definedName name="_Tab29" localSheetId="5">#REF!</definedName>
    <definedName name="_Tab29" localSheetId="39">#REF!</definedName>
    <definedName name="_Tab29">#REF!</definedName>
    <definedName name="_TAB3" localSheetId="17">#REF!</definedName>
    <definedName name="_TAB3" localSheetId="18">#REF!</definedName>
    <definedName name="_TAB3" localSheetId="20">#REF!</definedName>
    <definedName name="_TAB3" localSheetId="25">#REF!</definedName>
    <definedName name="_TAB3" localSheetId="30">#REF!</definedName>
    <definedName name="_TAB3" localSheetId="34">#REF!</definedName>
    <definedName name="_TAB3" localSheetId="35">#REF!</definedName>
    <definedName name="_TAB3" localSheetId="23">#REF!</definedName>
    <definedName name="_TAB3" localSheetId="24">#REF!</definedName>
    <definedName name="_TAB3" localSheetId="29">#REF!</definedName>
    <definedName name="_TAB3" localSheetId="32">#REF!</definedName>
    <definedName name="_TAB3" localSheetId="5">#REF!</definedName>
    <definedName name="_TAB3" localSheetId="39">#REF!</definedName>
    <definedName name="_TAB3">#REF!</definedName>
    <definedName name="_Tab30" localSheetId="17">#REF!</definedName>
    <definedName name="_Tab30" localSheetId="18">#REF!</definedName>
    <definedName name="_Tab30" localSheetId="20">#REF!</definedName>
    <definedName name="_Tab30" localSheetId="25">#REF!</definedName>
    <definedName name="_Tab30" localSheetId="30">#REF!</definedName>
    <definedName name="_Tab30" localSheetId="34">#REF!</definedName>
    <definedName name="_Tab30" localSheetId="35">#REF!</definedName>
    <definedName name="_Tab30" localSheetId="23">#REF!</definedName>
    <definedName name="_Tab30" localSheetId="24">#REF!</definedName>
    <definedName name="_Tab30" localSheetId="29">#REF!</definedName>
    <definedName name="_Tab30" localSheetId="32">#REF!</definedName>
    <definedName name="_Tab30" localSheetId="5">#REF!</definedName>
    <definedName name="_Tab30" localSheetId="39">#REF!</definedName>
    <definedName name="_Tab30">#REF!</definedName>
    <definedName name="_Tab31" localSheetId="17">#REF!</definedName>
    <definedName name="_Tab31" localSheetId="18">#REF!</definedName>
    <definedName name="_Tab31" localSheetId="20">#REF!</definedName>
    <definedName name="_Tab31" localSheetId="25">#REF!</definedName>
    <definedName name="_Tab31" localSheetId="30">#REF!</definedName>
    <definedName name="_Tab31" localSheetId="34">#REF!</definedName>
    <definedName name="_Tab31" localSheetId="35">#REF!</definedName>
    <definedName name="_Tab31" localSheetId="23">#REF!</definedName>
    <definedName name="_Tab31" localSheetId="24">#REF!</definedName>
    <definedName name="_Tab31" localSheetId="29">#REF!</definedName>
    <definedName name="_Tab31" localSheetId="32">#REF!</definedName>
    <definedName name="_Tab31" localSheetId="5">#REF!</definedName>
    <definedName name="_Tab31" localSheetId="39">#REF!</definedName>
    <definedName name="_Tab31">#REF!</definedName>
    <definedName name="_Tab32" localSheetId="17">#REF!</definedName>
    <definedName name="_Tab32" localSheetId="18">#REF!</definedName>
    <definedName name="_Tab32" localSheetId="20">#REF!</definedName>
    <definedName name="_Tab32" localSheetId="25">#REF!</definedName>
    <definedName name="_Tab32" localSheetId="30">#REF!</definedName>
    <definedName name="_Tab32" localSheetId="34">#REF!</definedName>
    <definedName name="_Tab32" localSheetId="35">#REF!</definedName>
    <definedName name="_Tab32" localSheetId="23">#REF!</definedName>
    <definedName name="_Tab32" localSheetId="24">#REF!</definedName>
    <definedName name="_Tab32" localSheetId="29">#REF!</definedName>
    <definedName name="_Tab32" localSheetId="32">#REF!</definedName>
    <definedName name="_Tab32" localSheetId="5">#REF!</definedName>
    <definedName name="_Tab32" localSheetId="39">#REF!</definedName>
    <definedName name="_Tab32">#REF!</definedName>
    <definedName name="_Tab33" localSheetId="17">#REF!</definedName>
    <definedName name="_Tab33" localSheetId="18">#REF!</definedName>
    <definedName name="_Tab33" localSheetId="20">#REF!</definedName>
    <definedName name="_Tab33" localSheetId="25">#REF!</definedName>
    <definedName name="_Tab33" localSheetId="30">#REF!</definedName>
    <definedName name="_Tab33" localSheetId="34">#REF!</definedName>
    <definedName name="_Tab33" localSheetId="35">#REF!</definedName>
    <definedName name="_Tab33" localSheetId="23">#REF!</definedName>
    <definedName name="_Tab33" localSheetId="24">#REF!</definedName>
    <definedName name="_Tab33" localSheetId="29">#REF!</definedName>
    <definedName name="_Tab33" localSheetId="32">#REF!</definedName>
    <definedName name="_Tab33" localSheetId="5">#REF!</definedName>
    <definedName name="_Tab33" localSheetId="39">#REF!</definedName>
    <definedName name="_Tab33">#REF!</definedName>
    <definedName name="_Tab34" localSheetId="17">#REF!</definedName>
    <definedName name="_Tab34" localSheetId="18">#REF!</definedName>
    <definedName name="_Tab34" localSheetId="20">#REF!</definedName>
    <definedName name="_Tab34" localSheetId="25">#REF!</definedName>
    <definedName name="_Tab34" localSheetId="30">#REF!</definedName>
    <definedName name="_Tab34" localSheetId="34">#REF!</definedName>
    <definedName name="_Tab34" localSheetId="35">#REF!</definedName>
    <definedName name="_Tab34" localSheetId="23">#REF!</definedName>
    <definedName name="_Tab34" localSheetId="24">#REF!</definedName>
    <definedName name="_Tab34" localSheetId="29">#REF!</definedName>
    <definedName name="_Tab34" localSheetId="32">#REF!</definedName>
    <definedName name="_Tab34" localSheetId="5">#REF!</definedName>
    <definedName name="_Tab34" localSheetId="39">#REF!</definedName>
    <definedName name="_Tab34">#REF!</definedName>
    <definedName name="_Tab35" localSheetId="17">#REF!</definedName>
    <definedName name="_Tab35" localSheetId="18">#REF!</definedName>
    <definedName name="_Tab35" localSheetId="20">#REF!</definedName>
    <definedName name="_Tab35" localSheetId="25">#REF!</definedName>
    <definedName name="_Tab35" localSheetId="30">#REF!</definedName>
    <definedName name="_Tab35" localSheetId="34">#REF!</definedName>
    <definedName name="_Tab35" localSheetId="35">#REF!</definedName>
    <definedName name="_Tab35" localSheetId="23">#REF!</definedName>
    <definedName name="_Tab35" localSheetId="24">#REF!</definedName>
    <definedName name="_Tab35" localSheetId="29">#REF!</definedName>
    <definedName name="_Tab35" localSheetId="32">#REF!</definedName>
    <definedName name="_Tab35" localSheetId="5">#REF!</definedName>
    <definedName name="_Tab35" localSheetId="39">#REF!</definedName>
    <definedName name="_Tab35">#REF!</definedName>
    <definedName name="_TAB4" localSheetId="17">#REF!</definedName>
    <definedName name="_TAB4" localSheetId="18">#REF!</definedName>
    <definedName name="_TAB4" localSheetId="20">#REF!</definedName>
    <definedName name="_TAB4" localSheetId="25">#REF!</definedName>
    <definedName name="_TAB4" localSheetId="30">#REF!</definedName>
    <definedName name="_TAB4" localSheetId="34">#REF!</definedName>
    <definedName name="_TAB4" localSheetId="35">#REF!</definedName>
    <definedName name="_TAB4" localSheetId="23">#REF!</definedName>
    <definedName name="_TAB4" localSheetId="24">#REF!</definedName>
    <definedName name="_TAB4" localSheetId="29">#REF!</definedName>
    <definedName name="_TAB4" localSheetId="32">#REF!</definedName>
    <definedName name="_TAB4" localSheetId="5">#REF!</definedName>
    <definedName name="_TAB4" localSheetId="39">#REF!</definedName>
    <definedName name="_TAB4">#REF!</definedName>
    <definedName name="_TAB5" localSheetId="17">#REF!</definedName>
    <definedName name="_TAB5" localSheetId="18">#REF!</definedName>
    <definedName name="_TAB5" localSheetId="20">#REF!</definedName>
    <definedName name="_TAB5" localSheetId="25">#REF!</definedName>
    <definedName name="_TAB5" localSheetId="30">#REF!</definedName>
    <definedName name="_TAB5" localSheetId="34">#REF!</definedName>
    <definedName name="_TAB5" localSheetId="35">#REF!</definedName>
    <definedName name="_TAB5" localSheetId="23">#REF!</definedName>
    <definedName name="_TAB5" localSheetId="24">#REF!</definedName>
    <definedName name="_TAB5" localSheetId="29">#REF!</definedName>
    <definedName name="_TAB5" localSheetId="32">#REF!</definedName>
    <definedName name="_TAB5" localSheetId="5">#REF!</definedName>
    <definedName name="_TAB5" localSheetId="39">#REF!</definedName>
    <definedName name="_TAB5">#REF!</definedName>
    <definedName name="_tab6" localSheetId="17">#REF!</definedName>
    <definedName name="_tab6" localSheetId="18">#REF!</definedName>
    <definedName name="_tab6" localSheetId="20">#REF!</definedName>
    <definedName name="_tab6" localSheetId="25">#REF!</definedName>
    <definedName name="_tab6" localSheetId="30">#REF!</definedName>
    <definedName name="_tab6" localSheetId="34">#REF!</definedName>
    <definedName name="_tab6" localSheetId="35">#REF!</definedName>
    <definedName name="_tab6" localSheetId="23">#REF!</definedName>
    <definedName name="_tab6" localSheetId="24">#REF!</definedName>
    <definedName name="_tab6" localSheetId="29">#REF!</definedName>
    <definedName name="_tab6" localSheetId="32">#REF!</definedName>
    <definedName name="_tab6" localSheetId="5">#REF!</definedName>
    <definedName name="_tab6" localSheetId="39">#REF!</definedName>
    <definedName name="_tab6">#REF!</definedName>
    <definedName name="_TAB7" localSheetId="17">#REF!</definedName>
    <definedName name="_TAB7" localSheetId="18">#REF!</definedName>
    <definedName name="_TAB7" localSheetId="20">#REF!</definedName>
    <definedName name="_TAB7" localSheetId="25">#REF!</definedName>
    <definedName name="_TAB7" localSheetId="30">#REF!</definedName>
    <definedName name="_TAB7" localSheetId="34">#REF!</definedName>
    <definedName name="_TAB7" localSheetId="35">#REF!</definedName>
    <definedName name="_TAB7" localSheetId="23">#REF!</definedName>
    <definedName name="_TAB7" localSheetId="24">#REF!</definedName>
    <definedName name="_TAB7" localSheetId="29">#REF!</definedName>
    <definedName name="_TAB7" localSheetId="32">#REF!</definedName>
    <definedName name="_TAB7" localSheetId="5">#REF!</definedName>
    <definedName name="_TAB7" localSheetId="39">#REF!</definedName>
    <definedName name="_TAB7">#REF!</definedName>
    <definedName name="_TAB8" localSheetId="17">#REF!</definedName>
    <definedName name="_TAB8" localSheetId="18">#REF!</definedName>
    <definedName name="_TAB8" localSheetId="20">#REF!</definedName>
    <definedName name="_TAB8" localSheetId="25">#REF!</definedName>
    <definedName name="_TAB8" localSheetId="30">#REF!</definedName>
    <definedName name="_TAB8" localSheetId="34">#REF!</definedName>
    <definedName name="_TAB8" localSheetId="35">#REF!</definedName>
    <definedName name="_TAB8" localSheetId="23">#REF!</definedName>
    <definedName name="_TAB8" localSheetId="24">#REF!</definedName>
    <definedName name="_TAB8" localSheetId="29">#REF!</definedName>
    <definedName name="_TAB8" localSheetId="32">#REF!</definedName>
    <definedName name="_TAB8" localSheetId="5">#REF!</definedName>
    <definedName name="_TAB8" localSheetId="39">#REF!</definedName>
    <definedName name="_TAB8">#REF!</definedName>
    <definedName name="_tab9" localSheetId="17">#REF!</definedName>
    <definedName name="_tab9" localSheetId="18">#REF!</definedName>
    <definedName name="_tab9" localSheetId="20">#REF!</definedName>
    <definedName name="_tab9" localSheetId="25">#REF!</definedName>
    <definedName name="_tab9" localSheetId="30">#REF!</definedName>
    <definedName name="_tab9" localSheetId="34">#REF!</definedName>
    <definedName name="_tab9" localSheetId="35">#REF!</definedName>
    <definedName name="_tab9" localSheetId="23">#REF!</definedName>
    <definedName name="_tab9" localSheetId="24">#REF!</definedName>
    <definedName name="_tab9" localSheetId="29">#REF!</definedName>
    <definedName name="_tab9" localSheetId="32">#REF!</definedName>
    <definedName name="_tab9" localSheetId="5">#REF!</definedName>
    <definedName name="_tab9" localSheetId="39">#REF!</definedName>
    <definedName name="_tab9">#REF!</definedName>
    <definedName name="_TB41" localSheetId="17">#REF!</definedName>
    <definedName name="_TB41" localSheetId="18">#REF!</definedName>
    <definedName name="_TB41" localSheetId="20">#REF!</definedName>
    <definedName name="_TB41" localSheetId="25">#REF!</definedName>
    <definedName name="_TB41" localSheetId="30">#REF!</definedName>
    <definedName name="_TB41" localSheetId="34">#REF!</definedName>
    <definedName name="_TB41" localSheetId="35">#REF!</definedName>
    <definedName name="_TB41" localSheetId="23">#REF!</definedName>
    <definedName name="_TB41" localSheetId="24">#REF!</definedName>
    <definedName name="_TB41" localSheetId="29">#REF!</definedName>
    <definedName name="_TB41" localSheetId="32">#REF!</definedName>
    <definedName name="_TB41" localSheetId="5">#REF!</definedName>
    <definedName name="_TB41" localSheetId="39">#REF!</definedName>
    <definedName name="_TB41">#REF!</definedName>
    <definedName name="_Toc101880692" localSheetId="28">'Tab  15'!$A$3</definedName>
    <definedName name="_Toc101880725" localSheetId="44">'Tab 44'!$A$1</definedName>
    <definedName name="_Toc101880726" localSheetId="44">'Tab 44'!$A$3</definedName>
    <definedName name="_Toc101880727" localSheetId="44">'Tab 44'!#REF!</definedName>
    <definedName name="_Toc101881956" localSheetId="34">'Graf 23'!$A$8</definedName>
    <definedName name="_Toc116561390" localSheetId="15">'Graf 12+13'!$B$23</definedName>
    <definedName name="_Toc117765255" localSheetId="20">'Graf 16'!$P$48</definedName>
    <definedName name="_Toc132899897" localSheetId="17">'Graf 14'!$C$63</definedName>
    <definedName name="_Toc132899898" localSheetId="17">'Graf 14'!#REF!</definedName>
    <definedName name="_Toc133326713" localSheetId="27">'Tab 14'!$B$3</definedName>
    <definedName name="_Toc40186697" localSheetId="43">'Tab 42+43'!#REF!</definedName>
    <definedName name="_Toc40186698" localSheetId="42">'Tab 40+41'!#REF!</definedName>
    <definedName name="_Toc40186699" localSheetId="42">'Tab 40+41'!#REF!</definedName>
    <definedName name="_Toc416885926" localSheetId="14">'Tab 7 '!#REF!</definedName>
    <definedName name="_Toc416944014" localSheetId="7">'Graf 4+5'!$B$4</definedName>
    <definedName name="_Toc416944015" localSheetId="7">'Graf 4+5'!$E$4</definedName>
    <definedName name="_Toc416944019" localSheetId="11">'Graf 9 + Tab 5'!$B$4</definedName>
    <definedName name="_Toc416944024" localSheetId="11">'Graf 9 + Tab 5'!$B$4</definedName>
    <definedName name="_Toc416944025" localSheetId="11">'Graf 9 + Tab 5'!$D$4</definedName>
    <definedName name="_Toc416944027" localSheetId="12">'Tab 6'!#REF!</definedName>
    <definedName name="_Toc449429151" localSheetId="28">'Tab  15'!#REF!</definedName>
    <definedName name="_Toc449430180" localSheetId="43">'Tab 42+43'!#REF!</definedName>
    <definedName name="_Toc480533165" localSheetId="28">'Tab  15'!#REF!</definedName>
    <definedName name="_Toc512001581" localSheetId="28">'Tab  15'!#REF!</definedName>
    <definedName name="_Toc512001582" localSheetId="28">'Tab  15'!#REF!</definedName>
    <definedName name="_Toc512001594" localSheetId="33">'Graf 22'!#REF!</definedName>
    <definedName name="_Toc512001595" localSheetId="33">'Graf 22'!#REF!</definedName>
    <definedName name="_Toc526783495" localSheetId="29">'Tab 16'!$A$3</definedName>
    <definedName name="_Toc526783495" localSheetId="32">'Tab 17'!#REF!</definedName>
    <definedName name="_Toc71548195" localSheetId="4">'Tab 2 + Graf 1'!$J$3</definedName>
    <definedName name="_Toc71548195" localSheetId="5">'Tab 3'!#REF!</definedName>
    <definedName name="_Toc71622442" localSheetId="4">'Tab 2 + Graf 1'!$A$3</definedName>
    <definedName name="_Toc71622442" localSheetId="5">'Tab 3'!$A$3</definedName>
    <definedName name="_Toc71622449" localSheetId="28">'Tab  15'!$A$3</definedName>
    <definedName name="_Toc71622452" localSheetId="24">'Tab 12'!#REF!</definedName>
    <definedName name="_USD18" localSheetId="15">#REF!</definedName>
    <definedName name="_USD18" localSheetId="18">#REF!</definedName>
    <definedName name="_USD18" localSheetId="25">#REF!</definedName>
    <definedName name="_USD18" localSheetId="34">#REF!</definedName>
    <definedName name="_USD18" localSheetId="35">#REF!</definedName>
    <definedName name="_USD18" localSheetId="32">#REF!</definedName>
    <definedName name="_USD18">#REF!</definedName>
    <definedName name="_USD19" localSheetId="15">#REF!</definedName>
    <definedName name="_USD19" localSheetId="18">#REF!</definedName>
    <definedName name="_USD19" localSheetId="25">#REF!</definedName>
    <definedName name="_USD19" localSheetId="34">#REF!</definedName>
    <definedName name="_USD19" localSheetId="35">#REF!</definedName>
    <definedName name="_USD19" localSheetId="32">#REF!</definedName>
    <definedName name="_USD19">#REF!</definedName>
    <definedName name="_WEO1" localSheetId="17">#REF!</definedName>
    <definedName name="_WEO1" localSheetId="18">#REF!</definedName>
    <definedName name="_WEO1" localSheetId="20">#REF!</definedName>
    <definedName name="_WEO1" localSheetId="25">#REF!</definedName>
    <definedName name="_WEO1" localSheetId="30">#REF!</definedName>
    <definedName name="_WEO1" localSheetId="34">#REF!</definedName>
    <definedName name="_WEO1" localSheetId="35">#REF!</definedName>
    <definedName name="_WEO1" localSheetId="23">#REF!</definedName>
    <definedName name="_WEO1" localSheetId="24">#REF!</definedName>
    <definedName name="_WEO1" localSheetId="29">#REF!</definedName>
    <definedName name="_WEO1" localSheetId="32">#REF!</definedName>
    <definedName name="_WEO1" localSheetId="5">#REF!</definedName>
    <definedName name="_WEO1" localSheetId="39">#REF!</definedName>
    <definedName name="_WEO1">#REF!</definedName>
    <definedName name="_WEO2" localSheetId="17">#REF!</definedName>
    <definedName name="_WEO2" localSheetId="18">#REF!</definedName>
    <definedName name="_WEO2" localSheetId="20">#REF!</definedName>
    <definedName name="_WEO2" localSheetId="25">#REF!</definedName>
    <definedName name="_WEO2" localSheetId="30">#REF!</definedName>
    <definedName name="_WEO2" localSheetId="34">#REF!</definedName>
    <definedName name="_WEO2" localSheetId="35">#REF!</definedName>
    <definedName name="_WEO2" localSheetId="23">#REF!</definedName>
    <definedName name="_WEO2" localSheetId="24">#REF!</definedName>
    <definedName name="_WEO2" localSheetId="29">#REF!</definedName>
    <definedName name="_WEO2" localSheetId="32">#REF!</definedName>
    <definedName name="_WEO2" localSheetId="5">#REF!</definedName>
    <definedName name="_WEO2" localSheetId="39">#REF!</definedName>
    <definedName name="_WEO2">#REF!</definedName>
    <definedName name="_xlchart.v1.0" hidden="1">'Graf 25'!$B$17</definedName>
    <definedName name="_xlchart.v1.1" hidden="1">'Graf 25'!$B$18:$B$27</definedName>
    <definedName name="_xlchart.v1.10" hidden="1">'Graf 25'!$D$17</definedName>
    <definedName name="_xlchart.v1.11" hidden="1">'Graf 25'!$D$18:$D$27</definedName>
    <definedName name="_xlchart.v1.2" hidden="1">'Graf 25'!$C$18:$C$27</definedName>
    <definedName name="_xlchart.v1.3" hidden="1">'Graf 25'!$B$6:$B$15</definedName>
    <definedName name="_xlchart.v1.4" hidden="1">'Graf 25'!$C$5</definedName>
    <definedName name="_xlchart.v1.5" hidden="1">'Graf 25'!$C$6:$C$15</definedName>
    <definedName name="_xlchart.v1.6" hidden="1">'Graf 25'!$B$6:$B$15</definedName>
    <definedName name="_xlchart.v1.7" hidden="1">'Graf 25'!$D$5</definedName>
    <definedName name="_xlchart.v1.8" hidden="1">'Graf 25'!$D$6:$D$15</definedName>
    <definedName name="_xlchart.v1.9" hidden="1">'Graf 25'!$B$18:$B$27</definedName>
    <definedName name="a" localSheetId="46" hidden="1">[20]REER!$AZ$144:$AZ$210</definedName>
    <definedName name="a" localSheetId="39">#REF!</definedName>
    <definedName name="a" hidden="1">[20]REER!$AZ$144:$AZ$210</definedName>
    <definedName name="aaa" localSheetId="17" hidden="1">'[10]i2-KA'!#REF!</definedName>
    <definedName name="aaa" localSheetId="18" hidden="1">'[10]i2-KA'!#REF!</definedName>
    <definedName name="aaa" localSheetId="20" hidden="1">'[10]i2-KA'!#REF!</definedName>
    <definedName name="aaa" localSheetId="25" hidden="1">'[10]i2-KA'!#REF!</definedName>
    <definedName name="aaa" localSheetId="34" hidden="1">'[10]i2-KA'!#REF!</definedName>
    <definedName name="aaa" localSheetId="35" hidden="1">'[10]i2-KA'!#REF!</definedName>
    <definedName name="aaa" localSheetId="46" hidden="1">'[10]i2-KA'!#REF!</definedName>
    <definedName name="aaa" localSheetId="23" hidden="1">'[10]i2-KA'!#REF!</definedName>
    <definedName name="aaa" localSheetId="24" hidden="1">'[10]i2-KA'!#REF!</definedName>
    <definedName name="aaa" localSheetId="29" hidden="1">'[10]i2-KA'!#REF!</definedName>
    <definedName name="aaa" localSheetId="32" hidden="1">'[10]i2-KA'!#REF!</definedName>
    <definedName name="aaa" localSheetId="5" hidden="1">'[10]i2-KA'!#REF!</definedName>
    <definedName name="aaa" localSheetId="37" hidden="1">'[10]i2-KA'!#REF!</definedName>
    <definedName name="aaa" hidden="1">'[10]i2-KA'!#REF!</definedName>
    <definedName name="aaaaaaaaaaaaaa" localSheetId="39">#N/A</definedName>
    <definedName name="aaaaaaaaaaaaaa">[21]!aaaaaaaaaaaaaa</definedName>
    <definedName name="aas" localSheetId="39">[22]Contents!$A$1:$C$25</definedName>
    <definedName name="aas">[23]Contents!$A$1:$C$25</definedName>
    <definedName name="aloha" localSheetId="17" hidden="1">'[24]i2-KA'!#REF!</definedName>
    <definedName name="aloha" localSheetId="18" hidden="1">'[24]i2-KA'!#REF!</definedName>
    <definedName name="aloha" localSheetId="20" hidden="1">'[24]i2-KA'!#REF!</definedName>
    <definedName name="aloha" localSheetId="25" hidden="1">'[24]i2-KA'!#REF!</definedName>
    <definedName name="aloha" localSheetId="34" hidden="1">'[24]i2-KA'!#REF!</definedName>
    <definedName name="aloha" localSheetId="35" hidden="1">'[24]i2-KA'!#REF!</definedName>
    <definedName name="aloha" localSheetId="46" hidden="1">'[24]i2-KA'!#REF!</definedName>
    <definedName name="aloha" localSheetId="23" hidden="1">'[24]i2-KA'!#REF!</definedName>
    <definedName name="aloha" localSheetId="24" hidden="1">'[24]i2-KA'!#REF!</definedName>
    <definedName name="aloha" localSheetId="29" hidden="1">'[24]i2-KA'!#REF!</definedName>
    <definedName name="aloha" localSheetId="32" hidden="1">'[24]i2-KA'!#REF!</definedName>
    <definedName name="aloha" localSheetId="5" hidden="1">'[24]i2-KA'!#REF!</definedName>
    <definedName name="aloha" localSheetId="37" hidden="1">'[24]i2-KA'!#REF!</definedName>
    <definedName name="aloha" localSheetId="39" hidden="1">'[24]i2-KA'!#REF!</definedName>
    <definedName name="aloha" hidden="1">'[24]i2-KA'!#REF!</definedName>
    <definedName name="ANNUALNOM" localSheetId="17">#REF!</definedName>
    <definedName name="ANNUALNOM" localSheetId="18">#REF!</definedName>
    <definedName name="ANNUALNOM" localSheetId="20">#REF!</definedName>
    <definedName name="ANNUALNOM" localSheetId="25">#REF!</definedName>
    <definedName name="ANNUALNOM" localSheetId="30">#REF!</definedName>
    <definedName name="ANNUALNOM" localSheetId="34">#REF!</definedName>
    <definedName name="ANNUALNOM" localSheetId="35">#REF!</definedName>
    <definedName name="ANNUALNOM" localSheetId="23">#REF!</definedName>
    <definedName name="ANNUALNOM" localSheetId="24">#REF!</definedName>
    <definedName name="ANNUALNOM" localSheetId="29">#REF!</definedName>
    <definedName name="ANNUALNOM" localSheetId="32">#REF!</definedName>
    <definedName name="ANNUALNOM" localSheetId="5">#REF!</definedName>
    <definedName name="ANNUALNOM" localSheetId="37">#REF!</definedName>
    <definedName name="ANNUALNOM" localSheetId="39">#REF!</definedName>
    <definedName name="ANNUALNOM">#REF!</definedName>
    <definedName name="as" localSheetId="39">'[22]i-REER'!$A$2:$F$104</definedName>
    <definedName name="as">'[23]i-REER'!$A$2:$F$104</definedName>
    <definedName name="ASSUM" localSheetId="17">#REF!</definedName>
    <definedName name="ASSUM" localSheetId="18">#REF!</definedName>
    <definedName name="ASSUM" localSheetId="20">#REF!</definedName>
    <definedName name="ASSUM" localSheetId="25">#REF!</definedName>
    <definedName name="ASSUM" localSheetId="30">#REF!</definedName>
    <definedName name="ASSUM" localSheetId="34">#REF!</definedName>
    <definedName name="ASSUM" localSheetId="35">#REF!</definedName>
    <definedName name="ASSUM" localSheetId="23">#REF!</definedName>
    <definedName name="ASSUM" localSheetId="24">#REF!</definedName>
    <definedName name="ASSUM" localSheetId="29">#REF!</definedName>
    <definedName name="ASSUM" localSheetId="32">#REF!</definedName>
    <definedName name="ASSUM" localSheetId="5">#REF!</definedName>
    <definedName name="ASSUM" localSheetId="37">#REF!</definedName>
    <definedName name="ASSUM" localSheetId="39">#REF!</definedName>
    <definedName name="ASSUM">#REF!</definedName>
    <definedName name="ASSUMB" localSheetId="17">#REF!</definedName>
    <definedName name="ASSUMB" localSheetId="18">#REF!</definedName>
    <definedName name="ASSUMB" localSheetId="20">#REF!</definedName>
    <definedName name="ASSUMB" localSheetId="25">#REF!</definedName>
    <definedName name="ASSUMB" localSheetId="30">#REF!</definedName>
    <definedName name="ASSUMB" localSheetId="34">#REF!</definedName>
    <definedName name="ASSUMB" localSheetId="35">#REF!</definedName>
    <definedName name="ASSUMB" localSheetId="23">#REF!</definedName>
    <definedName name="ASSUMB" localSheetId="24">#REF!</definedName>
    <definedName name="ASSUMB" localSheetId="29">#REF!</definedName>
    <definedName name="ASSUMB" localSheetId="32">#REF!</definedName>
    <definedName name="ASSUMB" localSheetId="5">#REF!</definedName>
    <definedName name="ASSUMB" localSheetId="39">#REF!</definedName>
    <definedName name="ASSUMB">#REF!</definedName>
    <definedName name="atrade" localSheetId="17">[17]!atrade</definedName>
    <definedName name="atrade" localSheetId="18">[17]!atrade</definedName>
    <definedName name="atrade" localSheetId="20">[17]!atrade</definedName>
    <definedName name="atrade" localSheetId="25">[17]!atrade</definedName>
    <definedName name="atrade" localSheetId="34">[17]!atrade</definedName>
    <definedName name="atrade" localSheetId="35">[17]!atrade</definedName>
    <definedName name="atrade" localSheetId="23">[17]!atrade</definedName>
    <definedName name="atrade" localSheetId="24">[17]!atrade</definedName>
    <definedName name="atrade" localSheetId="29">[17]!atrade</definedName>
    <definedName name="atrade" localSheetId="32">[17]!atrade</definedName>
    <definedName name="atrade" localSheetId="5">[17]!atrade</definedName>
    <definedName name="atrade" localSheetId="39">[17]!atrade</definedName>
    <definedName name="atrade">[17]!atrade</definedName>
    <definedName name="b" localSheetId="17">#REF!</definedName>
    <definedName name="b" localSheetId="18">#REF!</definedName>
    <definedName name="b" localSheetId="20">#REF!</definedName>
    <definedName name="b" localSheetId="25">#REF!</definedName>
    <definedName name="b" localSheetId="30">#REF!</definedName>
    <definedName name="b" localSheetId="34">#REF!</definedName>
    <definedName name="b" localSheetId="35">#REF!</definedName>
    <definedName name="b" localSheetId="23">#REF!</definedName>
    <definedName name="b" localSheetId="24">#REF!</definedName>
    <definedName name="b" localSheetId="29">#REF!</definedName>
    <definedName name="b" localSheetId="32">#REF!</definedName>
    <definedName name="b" localSheetId="5">#REF!</definedName>
    <definedName name="b" localSheetId="37">#REF!</definedName>
    <definedName name="b" localSheetId="39">#REF!</definedName>
    <definedName name="b">#REF!</definedName>
    <definedName name="BAKLANBOPB" localSheetId="17">#REF!</definedName>
    <definedName name="BAKLANBOPB" localSheetId="18">#REF!</definedName>
    <definedName name="BAKLANBOPB" localSheetId="20">#REF!</definedName>
    <definedName name="BAKLANBOPB" localSheetId="25">#REF!</definedName>
    <definedName name="BAKLANBOPB" localSheetId="30">#REF!</definedName>
    <definedName name="BAKLANBOPB" localSheetId="34">#REF!</definedName>
    <definedName name="BAKLANBOPB" localSheetId="35">#REF!</definedName>
    <definedName name="BAKLANBOPB" localSheetId="23">#REF!</definedName>
    <definedName name="BAKLANBOPB" localSheetId="24">#REF!</definedName>
    <definedName name="BAKLANBOPB" localSheetId="29">#REF!</definedName>
    <definedName name="BAKLANBOPB" localSheetId="32">#REF!</definedName>
    <definedName name="BAKLANBOPB" localSheetId="5">#REF!</definedName>
    <definedName name="BAKLANBOPB" localSheetId="39">#REF!</definedName>
    <definedName name="BAKLANBOPB">#REF!</definedName>
    <definedName name="BAKLANDEBT2B" localSheetId="17">#REF!</definedName>
    <definedName name="BAKLANDEBT2B" localSheetId="18">#REF!</definedName>
    <definedName name="BAKLANDEBT2B" localSheetId="20">#REF!</definedName>
    <definedName name="BAKLANDEBT2B" localSheetId="25">#REF!</definedName>
    <definedName name="BAKLANDEBT2B" localSheetId="30">#REF!</definedName>
    <definedName name="BAKLANDEBT2B" localSheetId="34">#REF!</definedName>
    <definedName name="BAKLANDEBT2B" localSheetId="35">#REF!</definedName>
    <definedName name="BAKLANDEBT2B" localSheetId="23">#REF!</definedName>
    <definedName name="BAKLANDEBT2B" localSheetId="24">#REF!</definedName>
    <definedName name="BAKLANDEBT2B" localSheetId="29">#REF!</definedName>
    <definedName name="BAKLANDEBT2B" localSheetId="32">#REF!</definedName>
    <definedName name="BAKLANDEBT2B" localSheetId="5">#REF!</definedName>
    <definedName name="BAKLANDEBT2B" localSheetId="39">#REF!</definedName>
    <definedName name="BAKLANDEBT2B">#REF!</definedName>
    <definedName name="BAKLDEBT1B" localSheetId="17">#REF!</definedName>
    <definedName name="BAKLDEBT1B" localSheetId="18">#REF!</definedName>
    <definedName name="BAKLDEBT1B" localSheetId="20">#REF!</definedName>
    <definedName name="BAKLDEBT1B" localSheetId="25">#REF!</definedName>
    <definedName name="BAKLDEBT1B" localSheetId="30">#REF!</definedName>
    <definedName name="BAKLDEBT1B" localSheetId="34">#REF!</definedName>
    <definedName name="BAKLDEBT1B" localSheetId="35">#REF!</definedName>
    <definedName name="BAKLDEBT1B" localSheetId="23">#REF!</definedName>
    <definedName name="BAKLDEBT1B" localSheetId="24">#REF!</definedName>
    <definedName name="BAKLDEBT1B" localSheetId="29">#REF!</definedName>
    <definedName name="BAKLDEBT1B" localSheetId="32">#REF!</definedName>
    <definedName name="BAKLDEBT1B" localSheetId="5">#REF!</definedName>
    <definedName name="BAKLDEBT1B" localSheetId="39">#REF!</definedName>
    <definedName name="BAKLDEBT1B">#REF!</definedName>
    <definedName name="BASDAT" localSheetId="17">'[3]Annual Tables'!#REF!</definedName>
    <definedName name="BASDAT" localSheetId="18">'[3]Annual Tables'!#REF!</definedName>
    <definedName name="BASDAT" localSheetId="20">'[3]Annual Tables'!#REF!</definedName>
    <definedName name="BASDAT" localSheetId="25">'[3]Annual Tables'!#REF!</definedName>
    <definedName name="BASDAT" localSheetId="30">'[3]Annual Tables'!#REF!</definedName>
    <definedName name="BASDAT" localSheetId="34">'[3]Annual Tables'!#REF!</definedName>
    <definedName name="BASDAT" localSheetId="35">'[3]Annual Tables'!#REF!</definedName>
    <definedName name="BASDAT" localSheetId="23">'[3]Annual Tables'!#REF!</definedName>
    <definedName name="BASDAT" localSheetId="24">'[3]Annual Tables'!#REF!</definedName>
    <definedName name="BASDAT" localSheetId="29">'[3]Annual Tables'!#REF!</definedName>
    <definedName name="BASDAT" localSheetId="32">'[3]Annual Tables'!#REF!</definedName>
    <definedName name="BASDAT" localSheetId="5">'[3]Annual Tables'!#REF!</definedName>
    <definedName name="BASDAT" localSheetId="39">'[3]Annual Tables'!#REF!</definedName>
    <definedName name="BASDAT">'[3]Annual Tables'!#REF!</definedName>
    <definedName name="bb" localSheetId="13" hidden="1">{"Riqfin97",#N/A,FALSE,"Tran";"Riqfinpro",#N/A,FALSE,"Tran"}</definedName>
    <definedName name="bb" localSheetId="15" hidden="1">{"Riqfin97",#N/A,FALSE,"Tran";"Riqfinpro",#N/A,FALSE,"Tran"}</definedName>
    <definedName name="bb" localSheetId="17" hidden="1">{"Riqfin97",#N/A,FALSE,"Tran";"Riqfinpro",#N/A,FALSE,"Tran"}</definedName>
    <definedName name="bb" localSheetId="20" hidden="1">{"Riqfin97",#N/A,FALSE,"Tran";"Riqfinpro",#N/A,FALSE,"Tran"}</definedName>
    <definedName name="bb" localSheetId="30" hidden="1">{"Riqfin97",#N/A,FALSE,"Tran";"Riqfinpro",#N/A,FALSE,"Tran"}</definedName>
    <definedName name="bb" localSheetId="33" hidden="1">{"Riqfin97",#N/A,FALSE,"Tran";"Riqfinpro",#N/A,FALSE,"Tran"}</definedName>
    <definedName name="bb" localSheetId="34" hidden="1">{"Riqfin97",#N/A,FALSE,"Tran";"Riqfinpro",#N/A,FALSE,"Tran"}</definedName>
    <definedName name="bb" localSheetId="35" hidden="1">{"Riqfin97",#N/A,FALSE,"Tran";"Riqfinpro",#N/A,FALSE,"Tran"}</definedName>
    <definedName name="bb" localSheetId="46" hidden="1">{"Riqfin97",#N/A,FALSE,"Tran";"Riqfinpro",#N/A,FALSE,"Tran"}</definedName>
    <definedName name="bb" localSheetId="37" hidden="1">{"Riqfin97",#N/A,FALSE,"Tran";"Riqfinpro",#N/A,FALSE,"Tran"}</definedName>
    <definedName name="bb" localSheetId="39" hidden="1">{"Riqfin97",#N/A,FALSE,"Tran";"Riqfinpro",#N/A,FALSE,"Tran"}</definedName>
    <definedName name="bb" localSheetId="42" hidden="1">{"Riqfin97",#N/A,FALSE,"Tran";"Riqfinpro",#N/A,FALSE,"Tran"}</definedName>
    <definedName name="bb" localSheetId="43" hidden="1">{"Riqfin97",#N/A,FALSE,"Tran";"Riqfinpro",#N/A,FALSE,"Tran"}</definedName>
    <definedName name="bb" hidden="1">{"Riqfin97",#N/A,FALSE,"Tran";"Riqfinpro",#N/A,FALSE,"Tran"}</definedName>
    <definedName name="bbb" localSheetId="13" hidden="1">{"Riqfin97",#N/A,FALSE,"Tran";"Riqfinpro",#N/A,FALSE,"Tran"}</definedName>
    <definedName name="bbb" localSheetId="15" hidden="1">{"Riqfin97",#N/A,FALSE,"Tran";"Riqfinpro",#N/A,FALSE,"Tran"}</definedName>
    <definedName name="bbb" localSheetId="17" hidden="1">{"Riqfin97",#N/A,FALSE,"Tran";"Riqfinpro",#N/A,FALSE,"Tran"}</definedName>
    <definedName name="bbb" localSheetId="20" hidden="1">{"Riqfin97",#N/A,FALSE,"Tran";"Riqfinpro",#N/A,FALSE,"Tran"}</definedName>
    <definedName name="bbb" localSheetId="30" hidden="1">{"Riqfin97",#N/A,FALSE,"Tran";"Riqfinpro",#N/A,FALSE,"Tran"}</definedName>
    <definedName name="bbb" localSheetId="33" hidden="1">{"Riqfin97",#N/A,FALSE,"Tran";"Riqfinpro",#N/A,FALSE,"Tran"}</definedName>
    <definedName name="bbb" localSheetId="34" hidden="1">{"Riqfin97",#N/A,FALSE,"Tran";"Riqfinpro",#N/A,FALSE,"Tran"}</definedName>
    <definedName name="bbb" localSheetId="35" hidden="1">{"Riqfin97",#N/A,FALSE,"Tran";"Riqfinpro",#N/A,FALSE,"Tran"}</definedName>
    <definedName name="bbb" localSheetId="46" hidden="1">{"Riqfin97",#N/A,FALSE,"Tran";"Riqfinpro",#N/A,FALSE,"Tran"}</definedName>
    <definedName name="bbb" localSheetId="37" hidden="1">{"Riqfin97",#N/A,FALSE,"Tran";"Riqfinpro",#N/A,FALSE,"Tran"}</definedName>
    <definedName name="bbb" localSheetId="39" hidden="1">{"Riqfin97",#N/A,FALSE,"Tran";"Riqfinpro",#N/A,FALSE,"Tran"}</definedName>
    <definedName name="bbb" localSheetId="42" hidden="1">{"Riqfin97",#N/A,FALSE,"Tran";"Riqfinpro",#N/A,FALSE,"Tran"}</definedName>
    <definedName name="bbb" localSheetId="43" hidden="1">{"Riqfin97",#N/A,FALSE,"Tran";"Riqfinpro",#N/A,FALSE,"Tran"}</definedName>
    <definedName name="bbb" hidden="1">{"Riqfin97",#N/A,FALSE,"Tran";"Riqfinpro",#N/A,FALSE,"Tran"}</definedName>
    <definedName name="bbbbbbbbbbbbbb" localSheetId="39">#N/A</definedName>
    <definedName name="bbbbbbbbbbbbbb">[21]!bbbbbbbbbbbbbb</definedName>
    <definedName name="BCA">#N/A</definedName>
    <definedName name="BCA_GDP">#N/A</definedName>
    <definedName name="BE">#N/A</definedName>
    <definedName name="BEA" localSheetId="17">'[25]WEO-BOP'!#REF!</definedName>
    <definedName name="BEA" localSheetId="18">'[25]WEO-BOP'!#REF!</definedName>
    <definedName name="BEA" localSheetId="20">'[25]WEO-BOP'!#REF!</definedName>
    <definedName name="BEA" localSheetId="25">'[25]WEO-BOP'!#REF!</definedName>
    <definedName name="BEA" localSheetId="34">'[25]WEO-BOP'!#REF!</definedName>
    <definedName name="BEA" localSheetId="35">'[25]WEO-BOP'!#REF!</definedName>
    <definedName name="BEA" localSheetId="23">'[25]WEO-BOP'!#REF!</definedName>
    <definedName name="BEA" localSheetId="24">'[25]WEO-BOP'!#REF!</definedName>
    <definedName name="BEA" localSheetId="29">'[25]WEO-BOP'!#REF!</definedName>
    <definedName name="BEA" localSheetId="32">'[25]WEO-BOP'!#REF!</definedName>
    <definedName name="BEA" localSheetId="5">'[25]WEO-BOP'!#REF!</definedName>
    <definedName name="BEA" localSheetId="37">'[25]WEO-BOP'!#REF!</definedName>
    <definedName name="BEA" localSheetId="39">'[25]WEO-BOP'!#REF!</definedName>
    <definedName name="BEA">'[25]WEO-BOP'!#REF!</definedName>
    <definedName name="BEAI">#N/A</definedName>
    <definedName name="BEAIB">#N/A</definedName>
    <definedName name="BEAIG">#N/A</definedName>
    <definedName name="BEAP">#N/A</definedName>
    <definedName name="BEAPB">#N/A</definedName>
    <definedName name="BEAPG">#N/A</definedName>
    <definedName name="BEDE" localSheetId="17">#REF!</definedName>
    <definedName name="BEDE" localSheetId="18">#REF!</definedName>
    <definedName name="BEDE" localSheetId="20">#REF!</definedName>
    <definedName name="BEDE" localSheetId="25">#REF!</definedName>
    <definedName name="BEDE" localSheetId="30">#REF!</definedName>
    <definedName name="BEDE" localSheetId="34">#REF!</definedName>
    <definedName name="BEDE" localSheetId="35">#REF!</definedName>
    <definedName name="BEDE" localSheetId="23">#REF!</definedName>
    <definedName name="BEDE" localSheetId="24">#REF!</definedName>
    <definedName name="BEDE" localSheetId="29">#REF!</definedName>
    <definedName name="BEDE" localSheetId="32">#REF!</definedName>
    <definedName name="BEDE" localSheetId="5">#REF!</definedName>
    <definedName name="BEDE" localSheetId="37">#REF!</definedName>
    <definedName name="BEDE" localSheetId="39">#REF!</definedName>
    <definedName name="BEDE">#REF!</definedName>
    <definedName name="BER" localSheetId="17">'[25]WEO-BOP'!#REF!</definedName>
    <definedName name="BER" localSheetId="18">'[25]WEO-BOP'!#REF!</definedName>
    <definedName name="BER" localSheetId="20">'[25]WEO-BOP'!#REF!</definedName>
    <definedName name="BER" localSheetId="25">'[25]WEO-BOP'!#REF!</definedName>
    <definedName name="BER" localSheetId="30">'[25]WEO-BOP'!#REF!</definedName>
    <definedName name="BER" localSheetId="34">'[25]WEO-BOP'!#REF!</definedName>
    <definedName name="BER" localSheetId="35">'[25]WEO-BOP'!#REF!</definedName>
    <definedName name="BER" localSheetId="23">'[25]WEO-BOP'!#REF!</definedName>
    <definedName name="BER" localSheetId="24">'[25]WEO-BOP'!#REF!</definedName>
    <definedName name="BER" localSheetId="29">'[25]WEO-BOP'!#REF!</definedName>
    <definedName name="BER" localSheetId="32">'[25]WEO-BOP'!#REF!</definedName>
    <definedName name="BER" localSheetId="5">'[25]WEO-BOP'!#REF!</definedName>
    <definedName name="BER" localSheetId="37">'[25]WEO-BOP'!#REF!</definedName>
    <definedName name="BER" localSheetId="39">'[25]WEO-BOP'!#REF!</definedName>
    <definedName name="BER">'[25]WEO-BOP'!#REF!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17">'[25]WEO-BOP'!#REF!</definedName>
    <definedName name="BFD" localSheetId="18">'[25]WEO-BOP'!#REF!</definedName>
    <definedName name="BFD" localSheetId="20">'[25]WEO-BOP'!#REF!</definedName>
    <definedName name="BFD" localSheetId="25">'[25]WEO-BOP'!#REF!</definedName>
    <definedName name="BFD" localSheetId="34">'[25]WEO-BOP'!#REF!</definedName>
    <definedName name="BFD" localSheetId="35">'[25]WEO-BOP'!#REF!</definedName>
    <definedName name="BFD" localSheetId="23">'[25]WEO-BOP'!#REF!</definedName>
    <definedName name="BFD" localSheetId="24">'[25]WEO-BOP'!#REF!</definedName>
    <definedName name="BFD" localSheetId="29">'[25]WEO-BOP'!#REF!</definedName>
    <definedName name="BFD" localSheetId="32">'[25]WEO-BOP'!#REF!</definedName>
    <definedName name="BFD" localSheetId="5">'[25]WEO-BOP'!#REF!</definedName>
    <definedName name="BFD" localSheetId="37">'[25]WEO-BOP'!#REF!</definedName>
    <definedName name="BFD" localSheetId="39">'[25]WEO-BOP'!#REF!</definedName>
    <definedName name="BFD">'[25]WEO-BOP'!#REF!</definedName>
    <definedName name="BFDI" localSheetId="17">'[25]WEO-BOP'!#REF!</definedName>
    <definedName name="BFDI" localSheetId="18">'[25]WEO-BOP'!#REF!</definedName>
    <definedName name="BFDI" localSheetId="20">'[25]WEO-BOP'!#REF!</definedName>
    <definedName name="BFDI" localSheetId="25">'[25]WEO-BOP'!#REF!</definedName>
    <definedName name="BFDI" localSheetId="34">'[25]WEO-BOP'!#REF!</definedName>
    <definedName name="BFDI" localSheetId="35">'[25]WEO-BOP'!#REF!</definedName>
    <definedName name="BFDI" localSheetId="23">'[25]WEO-BOP'!#REF!</definedName>
    <definedName name="BFDI" localSheetId="24">'[25]WEO-BOP'!#REF!</definedName>
    <definedName name="BFDI" localSheetId="29">'[25]WEO-BOP'!#REF!</definedName>
    <definedName name="BFDI" localSheetId="32">'[25]WEO-BOP'!#REF!</definedName>
    <definedName name="BFDI" localSheetId="5">'[25]WEO-BOP'!#REF!</definedName>
    <definedName name="BFDI" localSheetId="39">'[25]WEO-BOP'!#REF!</definedName>
    <definedName name="BFDI">'[25]WEO-BOP'!#REF!</definedName>
    <definedName name="BFL">#N/A</definedName>
    <definedName name="BFL_D">#N/A</definedName>
    <definedName name="BFL_DF">#N/A</definedName>
    <definedName name="BFLB">#N/A</definedName>
    <definedName name="BFLB_D">#N/A</definedName>
    <definedName name="BFLB_DF">#N/A</definedName>
    <definedName name="BFLD_DF" localSheetId="39">#N/A</definedName>
    <definedName name="BFLD_DF">[21]!BFLD_DF</definedName>
    <definedName name="BFLG">#N/A</definedName>
    <definedName name="BFLG_D">#N/A</definedName>
    <definedName name="BFLG_DF">#N/A</definedName>
    <definedName name="BFO" localSheetId="17">'[25]WEO-BOP'!#REF!</definedName>
    <definedName name="BFO" localSheetId="18">'[25]WEO-BOP'!#REF!</definedName>
    <definedName name="BFO" localSheetId="20">'[25]WEO-BOP'!#REF!</definedName>
    <definedName name="BFO" localSheetId="25">'[25]WEO-BOP'!#REF!</definedName>
    <definedName name="BFO" localSheetId="34">'[25]WEO-BOP'!#REF!</definedName>
    <definedName name="BFO" localSheetId="35">'[25]WEO-BOP'!#REF!</definedName>
    <definedName name="BFO" localSheetId="23">'[25]WEO-BOP'!#REF!</definedName>
    <definedName name="BFO" localSheetId="24">'[25]WEO-BOP'!#REF!</definedName>
    <definedName name="BFO" localSheetId="29">'[25]WEO-BOP'!#REF!</definedName>
    <definedName name="BFO" localSheetId="32">'[25]WEO-BOP'!#REF!</definedName>
    <definedName name="BFO" localSheetId="5">'[25]WEO-BOP'!#REF!</definedName>
    <definedName name="BFO" localSheetId="37">'[25]WEO-BOP'!#REF!</definedName>
    <definedName name="BFO" localSheetId="39">'[25]WEO-BOP'!#REF!</definedName>
    <definedName name="BFO">'[25]WEO-BOP'!#REF!</definedName>
    <definedName name="BFOA" localSheetId="17">'[25]WEO-BOP'!#REF!</definedName>
    <definedName name="BFOA" localSheetId="18">'[25]WEO-BOP'!#REF!</definedName>
    <definedName name="BFOA" localSheetId="20">'[25]WEO-BOP'!#REF!</definedName>
    <definedName name="BFOA" localSheetId="25">'[25]WEO-BOP'!#REF!</definedName>
    <definedName name="BFOA" localSheetId="34">'[25]WEO-BOP'!#REF!</definedName>
    <definedName name="BFOA" localSheetId="35">'[25]WEO-BOP'!#REF!</definedName>
    <definedName name="BFOA" localSheetId="23">'[25]WEO-BOP'!#REF!</definedName>
    <definedName name="BFOA" localSheetId="24">'[25]WEO-BOP'!#REF!</definedName>
    <definedName name="BFOA" localSheetId="29">'[25]WEO-BOP'!#REF!</definedName>
    <definedName name="BFOA" localSheetId="32">'[25]WEO-BOP'!#REF!</definedName>
    <definedName name="BFOA" localSheetId="5">'[25]WEO-BOP'!#REF!</definedName>
    <definedName name="BFOA" localSheetId="39">'[25]WEO-BOP'!#REF!</definedName>
    <definedName name="BFOA">'[25]WEO-BOP'!#REF!</definedName>
    <definedName name="BFOAG" localSheetId="17">'[25]WEO-BOP'!#REF!</definedName>
    <definedName name="BFOAG" localSheetId="18">'[25]WEO-BOP'!#REF!</definedName>
    <definedName name="BFOAG" localSheetId="20">'[25]WEO-BOP'!#REF!</definedName>
    <definedName name="BFOAG" localSheetId="25">'[25]WEO-BOP'!#REF!</definedName>
    <definedName name="BFOAG" localSheetId="34">'[25]WEO-BOP'!#REF!</definedName>
    <definedName name="BFOAG" localSheetId="35">'[25]WEO-BOP'!#REF!</definedName>
    <definedName name="BFOAG" localSheetId="23">'[25]WEO-BOP'!#REF!</definedName>
    <definedName name="BFOAG" localSheetId="24">'[25]WEO-BOP'!#REF!</definedName>
    <definedName name="BFOAG" localSheetId="29">'[25]WEO-BOP'!#REF!</definedName>
    <definedName name="BFOAG" localSheetId="32">'[25]WEO-BOP'!#REF!</definedName>
    <definedName name="BFOAG" localSheetId="5">'[25]WEO-BOP'!#REF!</definedName>
    <definedName name="BFOAG" localSheetId="39">'[25]WEO-BOP'!#REF!</definedName>
    <definedName name="BFOAG">'[25]WEO-BOP'!#REF!</definedName>
    <definedName name="BFOG" localSheetId="17">'[25]WEO-BOP'!#REF!</definedName>
    <definedName name="BFOG" localSheetId="18">'[25]WEO-BOP'!#REF!</definedName>
    <definedName name="BFOG" localSheetId="20">'[25]WEO-BOP'!#REF!</definedName>
    <definedName name="BFOG" localSheetId="25">'[25]WEO-BOP'!#REF!</definedName>
    <definedName name="BFOG" localSheetId="34">'[25]WEO-BOP'!#REF!</definedName>
    <definedName name="BFOG" localSheetId="35">'[25]WEO-BOP'!#REF!</definedName>
    <definedName name="BFOG" localSheetId="23">'[25]WEO-BOP'!#REF!</definedName>
    <definedName name="BFOG" localSheetId="24">'[25]WEO-BOP'!#REF!</definedName>
    <definedName name="BFOG" localSheetId="29">'[25]WEO-BOP'!#REF!</definedName>
    <definedName name="BFOG" localSheetId="32">'[25]WEO-BOP'!#REF!</definedName>
    <definedName name="BFOG" localSheetId="5">'[25]WEO-BOP'!#REF!</definedName>
    <definedName name="BFOG" localSheetId="39">'[25]WEO-BOP'!#REF!</definedName>
    <definedName name="BFOG">'[25]WEO-BOP'!#REF!</definedName>
    <definedName name="BFOL" localSheetId="17">'[25]WEO-BOP'!#REF!</definedName>
    <definedName name="BFOL" localSheetId="18">'[25]WEO-BOP'!#REF!</definedName>
    <definedName name="BFOL" localSheetId="20">'[25]WEO-BOP'!#REF!</definedName>
    <definedName name="BFOL" localSheetId="25">'[25]WEO-BOP'!#REF!</definedName>
    <definedName name="BFOL" localSheetId="34">'[25]WEO-BOP'!#REF!</definedName>
    <definedName name="BFOL" localSheetId="35">'[25]WEO-BOP'!#REF!</definedName>
    <definedName name="BFOL" localSheetId="23">'[25]WEO-BOP'!#REF!</definedName>
    <definedName name="BFOL" localSheetId="24">'[25]WEO-BOP'!#REF!</definedName>
    <definedName name="BFOL" localSheetId="29">'[25]WEO-BOP'!#REF!</definedName>
    <definedName name="BFOL" localSheetId="32">'[25]WEO-BOP'!#REF!</definedName>
    <definedName name="BFOL" localSheetId="5">'[25]WEO-BOP'!#REF!</definedName>
    <definedName name="BFOL" localSheetId="39">'[25]WEO-BOP'!#REF!</definedName>
    <definedName name="BFOL">'[25]WEO-BOP'!#REF!</definedName>
    <definedName name="BFOL_B" localSheetId="17">'[25]WEO-BOP'!#REF!</definedName>
    <definedName name="BFOL_B" localSheetId="18">'[25]WEO-BOP'!#REF!</definedName>
    <definedName name="BFOL_B" localSheetId="20">'[25]WEO-BOP'!#REF!</definedName>
    <definedName name="BFOL_B" localSheetId="25">'[25]WEO-BOP'!#REF!</definedName>
    <definedName name="BFOL_B" localSheetId="34">'[25]WEO-BOP'!#REF!</definedName>
    <definedName name="BFOL_B" localSheetId="35">'[25]WEO-BOP'!#REF!</definedName>
    <definedName name="BFOL_B" localSheetId="23">'[25]WEO-BOP'!#REF!</definedName>
    <definedName name="BFOL_B" localSheetId="24">'[25]WEO-BOP'!#REF!</definedName>
    <definedName name="BFOL_B" localSheetId="29">'[25]WEO-BOP'!#REF!</definedName>
    <definedName name="BFOL_B" localSheetId="32">'[25]WEO-BOP'!#REF!</definedName>
    <definedName name="BFOL_B" localSheetId="5">'[25]WEO-BOP'!#REF!</definedName>
    <definedName name="BFOL_B" localSheetId="39">'[25]WEO-BOP'!#REF!</definedName>
    <definedName name="BFOL_B">'[25]WEO-BOP'!#REF!</definedName>
    <definedName name="BFOL_G" localSheetId="17">'[25]WEO-BOP'!#REF!</definedName>
    <definedName name="BFOL_G" localSheetId="18">'[25]WEO-BOP'!#REF!</definedName>
    <definedName name="BFOL_G" localSheetId="20">'[25]WEO-BOP'!#REF!</definedName>
    <definedName name="BFOL_G" localSheetId="25">'[25]WEO-BOP'!#REF!</definedName>
    <definedName name="BFOL_G" localSheetId="34">'[25]WEO-BOP'!#REF!</definedName>
    <definedName name="BFOL_G" localSheetId="35">'[25]WEO-BOP'!#REF!</definedName>
    <definedName name="BFOL_G" localSheetId="23">'[25]WEO-BOP'!#REF!</definedName>
    <definedName name="BFOL_G" localSheetId="24">'[25]WEO-BOP'!#REF!</definedName>
    <definedName name="BFOL_G" localSheetId="29">'[25]WEO-BOP'!#REF!</definedName>
    <definedName name="BFOL_G" localSheetId="32">'[25]WEO-BOP'!#REF!</definedName>
    <definedName name="BFOL_G" localSheetId="5">'[25]WEO-BOP'!#REF!</definedName>
    <definedName name="BFOL_G" localSheetId="39">'[25]WEO-BOP'!#REF!</definedName>
    <definedName name="BFOL_G">'[25]WEO-BOP'!#REF!</definedName>
    <definedName name="BFOLG" localSheetId="17">'[25]WEO-BOP'!#REF!</definedName>
    <definedName name="BFOLG" localSheetId="18">'[25]WEO-BOP'!#REF!</definedName>
    <definedName name="BFOLG" localSheetId="20">'[25]WEO-BOP'!#REF!</definedName>
    <definedName name="BFOLG" localSheetId="25">'[25]WEO-BOP'!#REF!</definedName>
    <definedName name="BFOLG" localSheetId="34">'[25]WEO-BOP'!#REF!</definedName>
    <definedName name="BFOLG" localSheetId="35">'[25]WEO-BOP'!#REF!</definedName>
    <definedName name="BFOLG" localSheetId="23">'[25]WEO-BOP'!#REF!</definedName>
    <definedName name="BFOLG" localSheetId="24">'[25]WEO-BOP'!#REF!</definedName>
    <definedName name="BFOLG" localSheetId="29">'[25]WEO-BOP'!#REF!</definedName>
    <definedName name="BFOLG" localSheetId="32">'[25]WEO-BOP'!#REF!</definedName>
    <definedName name="BFOLG" localSheetId="5">'[25]WEO-BOP'!#REF!</definedName>
    <definedName name="BFOLG" localSheetId="39">'[25]WEO-BOP'!#REF!</definedName>
    <definedName name="BFOLG">'[25]WEO-BOP'!#REF!</definedName>
    <definedName name="BFP" localSheetId="17">'[25]WEO-BOP'!#REF!</definedName>
    <definedName name="BFP" localSheetId="18">'[25]WEO-BOP'!#REF!</definedName>
    <definedName name="BFP" localSheetId="20">'[25]WEO-BOP'!#REF!</definedName>
    <definedName name="BFP" localSheetId="25">'[25]WEO-BOP'!#REF!</definedName>
    <definedName name="BFP" localSheetId="34">'[25]WEO-BOP'!#REF!</definedName>
    <definedName name="BFP" localSheetId="35">'[25]WEO-BOP'!#REF!</definedName>
    <definedName name="BFP" localSheetId="23">'[25]WEO-BOP'!#REF!</definedName>
    <definedName name="BFP" localSheetId="24">'[25]WEO-BOP'!#REF!</definedName>
    <definedName name="BFP" localSheetId="29">'[25]WEO-BOP'!#REF!</definedName>
    <definedName name="BFP" localSheetId="32">'[25]WEO-BOP'!#REF!</definedName>
    <definedName name="BFP" localSheetId="5">'[25]WEO-BOP'!#REF!</definedName>
    <definedName name="BFP" localSheetId="39">'[25]WEO-BOP'!#REF!</definedName>
    <definedName name="BFP">'[25]WEO-BOP'!#REF!</definedName>
    <definedName name="BFPA" localSheetId="17">'[25]WEO-BOP'!#REF!</definedName>
    <definedName name="BFPA" localSheetId="18">'[25]WEO-BOP'!#REF!</definedName>
    <definedName name="BFPA" localSheetId="20">'[25]WEO-BOP'!#REF!</definedName>
    <definedName name="BFPA" localSheetId="25">'[25]WEO-BOP'!#REF!</definedName>
    <definedName name="BFPA" localSheetId="34">'[25]WEO-BOP'!#REF!</definedName>
    <definedName name="BFPA" localSheetId="35">'[25]WEO-BOP'!#REF!</definedName>
    <definedName name="BFPA" localSheetId="23">'[25]WEO-BOP'!#REF!</definedName>
    <definedName name="BFPA" localSheetId="24">'[25]WEO-BOP'!#REF!</definedName>
    <definedName name="BFPA" localSheetId="29">'[25]WEO-BOP'!#REF!</definedName>
    <definedName name="BFPA" localSheetId="32">'[25]WEO-BOP'!#REF!</definedName>
    <definedName name="BFPA" localSheetId="5">'[25]WEO-BOP'!#REF!</definedName>
    <definedName name="BFPA" localSheetId="39">'[25]WEO-BOP'!#REF!</definedName>
    <definedName name="BFPA">'[25]WEO-BOP'!#REF!</definedName>
    <definedName name="BFPAG" localSheetId="17">'[25]WEO-BOP'!#REF!</definedName>
    <definedName name="BFPAG" localSheetId="18">'[25]WEO-BOP'!#REF!</definedName>
    <definedName name="BFPAG" localSheetId="20">'[25]WEO-BOP'!#REF!</definedName>
    <definedName name="BFPAG" localSheetId="25">'[25]WEO-BOP'!#REF!</definedName>
    <definedName name="BFPAG" localSheetId="34">'[25]WEO-BOP'!#REF!</definedName>
    <definedName name="BFPAG" localSheetId="35">'[25]WEO-BOP'!#REF!</definedName>
    <definedName name="BFPAG" localSheetId="23">'[25]WEO-BOP'!#REF!</definedName>
    <definedName name="BFPAG" localSheetId="24">'[25]WEO-BOP'!#REF!</definedName>
    <definedName name="BFPAG" localSheetId="29">'[25]WEO-BOP'!#REF!</definedName>
    <definedName name="BFPAG" localSheetId="32">'[25]WEO-BOP'!#REF!</definedName>
    <definedName name="BFPAG" localSheetId="5">'[25]WEO-BOP'!#REF!</definedName>
    <definedName name="BFPAG" localSheetId="39">'[25]WEO-BOP'!#REF!</definedName>
    <definedName name="BFPAG">'[25]WEO-BOP'!#REF!</definedName>
    <definedName name="BFPG" localSheetId="17">'[25]WEO-BOP'!#REF!</definedName>
    <definedName name="BFPG" localSheetId="18">'[25]WEO-BOP'!#REF!</definedName>
    <definedName name="BFPG" localSheetId="20">'[25]WEO-BOP'!#REF!</definedName>
    <definedName name="BFPG" localSheetId="25">'[25]WEO-BOP'!#REF!</definedName>
    <definedName name="BFPG" localSheetId="34">'[25]WEO-BOP'!#REF!</definedName>
    <definedName name="BFPG" localSheetId="35">'[25]WEO-BOP'!#REF!</definedName>
    <definedName name="BFPG" localSheetId="23">'[25]WEO-BOP'!#REF!</definedName>
    <definedName name="BFPG" localSheetId="24">'[25]WEO-BOP'!#REF!</definedName>
    <definedName name="BFPG" localSheetId="29">'[25]WEO-BOP'!#REF!</definedName>
    <definedName name="BFPG" localSheetId="32">'[25]WEO-BOP'!#REF!</definedName>
    <definedName name="BFPG" localSheetId="5">'[25]WEO-BOP'!#REF!</definedName>
    <definedName name="BFPG" localSheetId="39">'[25]WEO-BOP'!#REF!</definedName>
    <definedName name="BFPG">'[25]WEO-BOP'!#REF!</definedName>
    <definedName name="BFPL" localSheetId="17">'[25]WEO-BOP'!#REF!</definedName>
    <definedName name="BFPL" localSheetId="18">'[25]WEO-BOP'!#REF!</definedName>
    <definedName name="BFPL" localSheetId="20">'[25]WEO-BOP'!#REF!</definedName>
    <definedName name="BFPL" localSheetId="25">'[25]WEO-BOP'!#REF!</definedName>
    <definedName name="BFPL" localSheetId="34">'[25]WEO-BOP'!#REF!</definedName>
    <definedName name="BFPL" localSheetId="35">'[25]WEO-BOP'!#REF!</definedName>
    <definedName name="BFPL" localSheetId="23">'[25]WEO-BOP'!#REF!</definedName>
    <definedName name="BFPL" localSheetId="24">'[25]WEO-BOP'!#REF!</definedName>
    <definedName name="BFPL" localSheetId="29">'[25]WEO-BOP'!#REF!</definedName>
    <definedName name="BFPL" localSheetId="32">'[25]WEO-BOP'!#REF!</definedName>
    <definedName name="BFPL" localSheetId="5">'[25]WEO-BOP'!#REF!</definedName>
    <definedName name="BFPL" localSheetId="39">'[25]WEO-BOP'!#REF!</definedName>
    <definedName name="BFPL">'[25]WEO-BOP'!#REF!</definedName>
    <definedName name="BFPLD" localSheetId="17">'[25]WEO-BOP'!#REF!</definedName>
    <definedName name="BFPLD" localSheetId="18">'[25]WEO-BOP'!#REF!</definedName>
    <definedName name="BFPLD" localSheetId="20">'[25]WEO-BOP'!#REF!</definedName>
    <definedName name="BFPLD" localSheetId="25">'[25]WEO-BOP'!#REF!</definedName>
    <definedName name="BFPLD" localSheetId="34">'[25]WEO-BOP'!#REF!</definedName>
    <definedName name="BFPLD" localSheetId="35">'[25]WEO-BOP'!#REF!</definedName>
    <definedName name="BFPLD" localSheetId="23">'[25]WEO-BOP'!#REF!</definedName>
    <definedName name="BFPLD" localSheetId="24">'[25]WEO-BOP'!#REF!</definedName>
    <definedName name="BFPLD" localSheetId="29">'[25]WEO-BOP'!#REF!</definedName>
    <definedName name="BFPLD" localSheetId="32">'[25]WEO-BOP'!#REF!</definedName>
    <definedName name="BFPLD" localSheetId="5">'[25]WEO-BOP'!#REF!</definedName>
    <definedName name="BFPLD" localSheetId="39">'[25]WEO-BOP'!#REF!</definedName>
    <definedName name="BFPLD">'[25]WEO-BOP'!#REF!</definedName>
    <definedName name="BFPLDG" localSheetId="17">'[25]WEO-BOP'!#REF!</definedName>
    <definedName name="BFPLDG" localSheetId="18">'[25]WEO-BOP'!#REF!</definedName>
    <definedName name="BFPLDG" localSheetId="20">'[25]WEO-BOP'!#REF!</definedName>
    <definedName name="BFPLDG" localSheetId="25">'[25]WEO-BOP'!#REF!</definedName>
    <definedName name="BFPLDG" localSheetId="34">'[25]WEO-BOP'!#REF!</definedName>
    <definedName name="BFPLDG" localSheetId="35">'[25]WEO-BOP'!#REF!</definedName>
    <definedName name="BFPLDG" localSheetId="23">'[25]WEO-BOP'!#REF!</definedName>
    <definedName name="BFPLDG" localSheetId="24">'[25]WEO-BOP'!#REF!</definedName>
    <definedName name="BFPLDG" localSheetId="29">'[25]WEO-BOP'!#REF!</definedName>
    <definedName name="BFPLDG" localSheetId="32">'[25]WEO-BOP'!#REF!</definedName>
    <definedName name="BFPLDG" localSheetId="5">'[25]WEO-BOP'!#REF!</definedName>
    <definedName name="BFPLDG" localSheetId="39">'[25]WEO-BOP'!#REF!</definedName>
    <definedName name="BFPLDG">'[25]WEO-BOP'!#REF!</definedName>
    <definedName name="BFPLE" localSheetId="17">'[25]WEO-BOP'!#REF!</definedName>
    <definedName name="BFPLE" localSheetId="18">'[25]WEO-BOP'!#REF!</definedName>
    <definedName name="BFPLE" localSheetId="20">'[25]WEO-BOP'!#REF!</definedName>
    <definedName name="BFPLE" localSheetId="25">'[25]WEO-BOP'!#REF!</definedName>
    <definedName name="BFPLE" localSheetId="34">'[25]WEO-BOP'!#REF!</definedName>
    <definedName name="BFPLE" localSheetId="35">'[25]WEO-BOP'!#REF!</definedName>
    <definedName name="BFPLE" localSheetId="23">'[25]WEO-BOP'!#REF!</definedName>
    <definedName name="BFPLE" localSheetId="24">'[25]WEO-BOP'!#REF!</definedName>
    <definedName name="BFPLE" localSheetId="29">'[25]WEO-BOP'!#REF!</definedName>
    <definedName name="BFPLE" localSheetId="32">'[25]WEO-BOP'!#REF!</definedName>
    <definedName name="BFPLE" localSheetId="5">'[25]WEO-BOP'!#REF!</definedName>
    <definedName name="BFPLE" localSheetId="39">'[25]WEO-BOP'!#REF!</definedName>
    <definedName name="BFPLE">'[25]WEO-BOP'!#REF!</definedName>
    <definedName name="BFRA">#N/A</definedName>
    <definedName name="BGS" localSheetId="17">'[25]WEO-BOP'!#REF!</definedName>
    <definedName name="BGS" localSheetId="18">'[25]WEO-BOP'!#REF!</definedName>
    <definedName name="BGS" localSheetId="20">'[25]WEO-BOP'!#REF!</definedName>
    <definedName name="BGS" localSheetId="25">'[25]WEO-BOP'!#REF!</definedName>
    <definedName name="BGS" localSheetId="34">'[25]WEO-BOP'!#REF!</definedName>
    <definedName name="BGS" localSheetId="35">'[25]WEO-BOP'!#REF!</definedName>
    <definedName name="BGS" localSheetId="23">'[25]WEO-BOP'!#REF!</definedName>
    <definedName name="BGS" localSheetId="24">'[25]WEO-BOP'!#REF!</definedName>
    <definedName name="BGS" localSheetId="29">'[25]WEO-BOP'!#REF!</definedName>
    <definedName name="BGS" localSheetId="32">'[25]WEO-BOP'!#REF!</definedName>
    <definedName name="BGS" localSheetId="5">'[25]WEO-BOP'!#REF!</definedName>
    <definedName name="BGS" localSheetId="39">'[25]WEO-BOP'!#REF!</definedName>
    <definedName name="BGS">'[25]WEO-BOP'!#REF!</definedName>
    <definedName name="BI">#N/A</definedName>
    <definedName name="BID" localSheetId="17">'[25]WEO-BOP'!#REF!</definedName>
    <definedName name="BID" localSheetId="18">'[25]WEO-BOP'!#REF!</definedName>
    <definedName name="BID" localSheetId="20">'[25]WEO-BOP'!#REF!</definedName>
    <definedName name="BID" localSheetId="25">'[25]WEO-BOP'!#REF!</definedName>
    <definedName name="BID" localSheetId="34">'[25]WEO-BOP'!#REF!</definedName>
    <definedName name="BID" localSheetId="35">'[25]WEO-BOP'!#REF!</definedName>
    <definedName name="BID" localSheetId="23">'[25]WEO-BOP'!#REF!</definedName>
    <definedName name="BID" localSheetId="24">'[25]WEO-BOP'!#REF!</definedName>
    <definedName name="BID" localSheetId="29">'[25]WEO-BOP'!#REF!</definedName>
    <definedName name="BID" localSheetId="32">'[25]WEO-BOP'!#REF!</definedName>
    <definedName name="BID" localSheetId="5">'[25]WEO-BOP'!#REF!</definedName>
    <definedName name="BID" localSheetId="39">'[25]WEO-BOP'!#REF!</definedName>
    <definedName name="BID">'[25]WEO-BOP'!#REF!</definedName>
    <definedName name="BK">#N/A</definedName>
    <definedName name="BKF">#N/A</definedName>
    <definedName name="BMG">[26]Q6!$E$28:$AH$28</definedName>
    <definedName name="BMII">#N/A</definedName>
    <definedName name="BMIIB">#N/A</definedName>
    <definedName name="BMIIG">#N/A</definedName>
    <definedName name="BMS" localSheetId="17">'[25]WEO-BOP'!#REF!</definedName>
    <definedName name="BMS" localSheetId="18">'[25]WEO-BOP'!#REF!</definedName>
    <definedName name="BMS" localSheetId="20">'[25]WEO-BOP'!#REF!</definedName>
    <definedName name="BMS" localSheetId="25">'[25]WEO-BOP'!#REF!</definedName>
    <definedName name="BMS" localSheetId="34">'[25]WEO-BOP'!#REF!</definedName>
    <definedName name="BMS" localSheetId="35">'[25]WEO-BOP'!#REF!</definedName>
    <definedName name="BMS" localSheetId="23">'[25]WEO-BOP'!#REF!</definedName>
    <definedName name="BMS" localSheetId="24">'[25]WEO-BOP'!#REF!</definedName>
    <definedName name="BMS" localSheetId="29">'[25]WEO-BOP'!#REF!</definedName>
    <definedName name="BMS" localSheetId="32">'[25]WEO-BOP'!#REF!</definedName>
    <definedName name="BMS" localSheetId="5">'[25]WEO-BOP'!#REF!</definedName>
    <definedName name="BMS" localSheetId="37">'[25]WEO-BOP'!#REF!</definedName>
    <definedName name="BMS" localSheetId="39">'[25]WEO-BOP'!#REF!</definedName>
    <definedName name="BMS">'[25]WEO-BOP'!#REF!</definedName>
    <definedName name="Bolivia" localSheetId="17">#REF!</definedName>
    <definedName name="Bolivia" localSheetId="18">#REF!</definedName>
    <definedName name="Bolivia" localSheetId="20">#REF!</definedName>
    <definedName name="Bolivia" localSheetId="25">#REF!</definedName>
    <definedName name="Bolivia" localSheetId="30">#REF!</definedName>
    <definedName name="Bolivia" localSheetId="34">#REF!</definedName>
    <definedName name="Bolivia" localSheetId="35">#REF!</definedName>
    <definedName name="Bolivia" localSheetId="23">#REF!</definedName>
    <definedName name="Bolivia" localSheetId="24">#REF!</definedName>
    <definedName name="Bolivia" localSheetId="29">#REF!</definedName>
    <definedName name="Bolivia" localSheetId="32">#REF!</definedName>
    <definedName name="Bolivia" localSheetId="5">#REF!</definedName>
    <definedName name="Bolivia" localSheetId="37">#REF!</definedName>
    <definedName name="Bolivia" localSheetId="39">#REF!</definedName>
    <definedName name="Bolivia">#REF!</definedName>
    <definedName name="BOP">#N/A</definedName>
    <definedName name="BOPB" localSheetId="17">#REF!</definedName>
    <definedName name="BOPB" localSheetId="18">#REF!</definedName>
    <definedName name="BOPB" localSheetId="20">#REF!</definedName>
    <definedName name="BOPB" localSheetId="25">#REF!</definedName>
    <definedName name="BOPB" localSheetId="30">#REF!</definedName>
    <definedName name="BOPB" localSheetId="34">#REF!</definedName>
    <definedName name="BOPB" localSheetId="35">#REF!</definedName>
    <definedName name="BOPB" localSheetId="23">#REF!</definedName>
    <definedName name="BOPB" localSheetId="24">#REF!</definedName>
    <definedName name="BOPB" localSheetId="29">#REF!</definedName>
    <definedName name="BOPB" localSheetId="32">#REF!</definedName>
    <definedName name="BOPB" localSheetId="5">#REF!</definedName>
    <definedName name="BOPB" localSheetId="37">#REF!</definedName>
    <definedName name="BOPB" localSheetId="39">#REF!</definedName>
    <definedName name="BOPB">#REF!</definedName>
    <definedName name="BOPMEMOB" localSheetId="17">#REF!</definedName>
    <definedName name="BOPMEMOB" localSheetId="18">#REF!</definedName>
    <definedName name="BOPMEMOB" localSheetId="20">#REF!</definedName>
    <definedName name="BOPMEMOB" localSheetId="25">#REF!</definedName>
    <definedName name="BOPMEMOB" localSheetId="30">#REF!</definedName>
    <definedName name="BOPMEMOB" localSheetId="34">#REF!</definedName>
    <definedName name="BOPMEMOB" localSheetId="35">#REF!</definedName>
    <definedName name="BOPMEMOB" localSheetId="23">#REF!</definedName>
    <definedName name="BOPMEMOB" localSheetId="24">#REF!</definedName>
    <definedName name="BOPMEMOB" localSheetId="29">#REF!</definedName>
    <definedName name="BOPMEMOB" localSheetId="32">#REF!</definedName>
    <definedName name="BOPMEMOB" localSheetId="5">#REF!</definedName>
    <definedName name="BOPMEMOB" localSheetId="39">#REF!</definedName>
    <definedName name="BOPMEMOB">#REF!</definedName>
    <definedName name="bracket_2" localSheetId="17">[27]Graf14_Graf15!#REF!</definedName>
    <definedName name="bracket_2" localSheetId="18">[27]Graf14_Graf15!#REF!</definedName>
    <definedName name="bracket_2" localSheetId="20">[27]Graf14_Graf15!#REF!</definedName>
    <definedName name="bracket_2" localSheetId="25">[27]Graf14_Graf15!#REF!</definedName>
    <definedName name="bracket_2" localSheetId="30">[27]Graf14_Graf15!#REF!</definedName>
    <definedName name="bracket_2" localSheetId="34">[27]Graf14_Graf15!#REF!</definedName>
    <definedName name="bracket_2" localSheetId="35">[27]Graf14_Graf15!#REF!</definedName>
    <definedName name="bracket_2" localSheetId="23">[27]Graf14_Graf15!#REF!</definedName>
    <definedName name="bracket_2" localSheetId="24">[27]Graf14_Graf15!#REF!</definedName>
    <definedName name="bracket_2" localSheetId="29">[27]Graf14_Graf15!#REF!</definedName>
    <definedName name="bracket_2" localSheetId="32">[27]Graf14_Graf15!#REF!</definedName>
    <definedName name="bracket_2" localSheetId="5">[27]Graf14_Graf15!#REF!</definedName>
    <definedName name="bracket_2" localSheetId="39">[27]Graf14_Graf15!#REF!</definedName>
    <definedName name="bracket_2">[27]Graf14_Graf15!#REF!</definedName>
    <definedName name="BRASS" localSheetId="17">'[25]WEO-BOP'!#REF!</definedName>
    <definedName name="BRASS" localSheetId="18">'[25]WEO-BOP'!#REF!</definedName>
    <definedName name="BRASS" localSheetId="20">'[25]WEO-BOP'!#REF!</definedName>
    <definedName name="BRASS" localSheetId="25">'[25]WEO-BOP'!#REF!</definedName>
    <definedName name="BRASS" localSheetId="34">'[25]WEO-BOP'!#REF!</definedName>
    <definedName name="BRASS" localSheetId="35">'[25]WEO-BOP'!#REF!</definedName>
    <definedName name="BRASS" localSheetId="23">'[25]WEO-BOP'!#REF!</definedName>
    <definedName name="BRASS" localSheetId="24">'[25]WEO-BOP'!#REF!</definedName>
    <definedName name="BRASS" localSheetId="29">'[25]WEO-BOP'!#REF!</definedName>
    <definedName name="BRASS" localSheetId="32">'[25]WEO-BOP'!#REF!</definedName>
    <definedName name="BRASS" localSheetId="5">'[25]WEO-BOP'!#REF!</definedName>
    <definedName name="BRASS" localSheetId="39">'[25]WEO-BOP'!#REF!</definedName>
    <definedName name="BRASS">'[25]WEO-BOP'!#REF!</definedName>
    <definedName name="Brazil" localSheetId="17">#REF!</definedName>
    <definedName name="Brazil" localSheetId="18">#REF!</definedName>
    <definedName name="Brazil" localSheetId="20">#REF!</definedName>
    <definedName name="Brazil" localSheetId="25">#REF!</definedName>
    <definedName name="Brazil" localSheetId="30">#REF!</definedName>
    <definedName name="Brazil" localSheetId="34">#REF!</definedName>
    <definedName name="Brazil" localSheetId="35">#REF!</definedName>
    <definedName name="Brazil" localSheetId="23">#REF!</definedName>
    <definedName name="Brazil" localSheetId="24">#REF!</definedName>
    <definedName name="Brazil" localSheetId="29">#REF!</definedName>
    <definedName name="Brazil" localSheetId="32">#REF!</definedName>
    <definedName name="Brazil" localSheetId="5">#REF!</definedName>
    <definedName name="Brazil" localSheetId="37">#REF!</definedName>
    <definedName name="Brazil" localSheetId="39">#REF!</definedName>
    <definedName name="Brazil">#REF!</definedName>
    <definedName name="BTR" localSheetId="17">'[25]WEO-BOP'!#REF!</definedName>
    <definedName name="BTR" localSheetId="18">'[25]WEO-BOP'!#REF!</definedName>
    <definedName name="BTR" localSheetId="20">'[25]WEO-BOP'!#REF!</definedName>
    <definedName name="BTR" localSheetId="25">'[25]WEO-BOP'!#REF!</definedName>
    <definedName name="BTR" localSheetId="30">'[25]WEO-BOP'!#REF!</definedName>
    <definedName name="BTR" localSheetId="34">'[25]WEO-BOP'!#REF!</definedName>
    <definedName name="BTR" localSheetId="35">'[25]WEO-BOP'!#REF!</definedName>
    <definedName name="BTR" localSheetId="23">'[25]WEO-BOP'!#REF!</definedName>
    <definedName name="BTR" localSheetId="24">'[25]WEO-BOP'!#REF!</definedName>
    <definedName name="BTR" localSheetId="29">'[25]WEO-BOP'!#REF!</definedName>
    <definedName name="BTR" localSheetId="32">'[25]WEO-BOP'!#REF!</definedName>
    <definedName name="BTR" localSheetId="5">'[25]WEO-BOP'!#REF!</definedName>
    <definedName name="BTR" localSheetId="37">'[25]WEO-BOP'!#REF!</definedName>
    <definedName name="BTR" localSheetId="39">'[25]WEO-BOP'!#REF!</definedName>
    <definedName name="BTR">'[25]WEO-BOP'!#REF!</definedName>
    <definedName name="BTRG" localSheetId="17">'[25]WEO-BOP'!#REF!</definedName>
    <definedName name="BTRG" localSheetId="18">'[25]WEO-BOP'!#REF!</definedName>
    <definedName name="BTRG" localSheetId="20">'[25]WEO-BOP'!#REF!</definedName>
    <definedName name="BTRG" localSheetId="25">'[25]WEO-BOP'!#REF!</definedName>
    <definedName name="BTRG" localSheetId="34">'[25]WEO-BOP'!#REF!</definedName>
    <definedName name="BTRG" localSheetId="35">'[25]WEO-BOP'!#REF!</definedName>
    <definedName name="BTRG" localSheetId="23">'[25]WEO-BOP'!#REF!</definedName>
    <definedName name="BTRG" localSheetId="24">'[25]WEO-BOP'!#REF!</definedName>
    <definedName name="BTRG" localSheetId="29">'[25]WEO-BOP'!#REF!</definedName>
    <definedName name="BTRG" localSheetId="32">'[25]WEO-BOP'!#REF!</definedName>
    <definedName name="BTRG" localSheetId="5">'[25]WEO-BOP'!#REF!</definedName>
    <definedName name="BTRG" localSheetId="39">'[25]WEO-BOP'!#REF!</definedName>
    <definedName name="BTRG">'[25]WEO-BOP'!#REF!</definedName>
    <definedName name="BUDGET" localSheetId="17">#REF!</definedName>
    <definedName name="BUDGET" localSheetId="18">#REF!</definedName>
    <definedName name="BUDGET" localSheetId="20">#REF!</definedName>
    <definedName name="BUDGET" localSheetId="25">#REF!</definedName>
    <definedName name="BUDGET" localSheetId="30">#REF!</definedName>
    <definedName name="BUDGET" localSheetId="34">#REF!</definedName>
    <definedName name="BUDGET" localSheetId="35">#REF!</definedName>
    <definedName name="BUDGET" localSheetId="23">#REF!</definedName>
    <definedName name="BUDGET" localSheetId="24">#REF!</definedName>
    <definedName name="BUDGET" localSheetId="29">#REF!</definedName>
    <definedName name="BUDGET" localSheetId="32">#REF!</definedName>
    <definedName name="BUDGET" localSheetId="5">#REF!</definedName>
    <definedName name="BUDGET" localSheetId="37">#REF!</definedName>
    <definedName name="BUDGET" localSheetId="39">#REF!</definedName>
    <definedName name="BUDGET">#REF!</definedName>
    <definedName name="Budget_expenditure" localSheetId="17">#REF!</definedName>
    <definedName name="Budget_expenditure" localSheetId="18">#REF!</definedName>
    <definedName name="Budget_expenditure" localSheetId="20">#REF!</definedName>
    <definedName name="Budget_expenditure" localSheetId="25">#REF!</definedName>
    <definedName name="Budget_expenditure" localSheetId="30">#REF!</definedName>
    <definedName name="Budget_expenditure" localSheetId="34">#REF!</definedName>
    <definedName name="Budget_expenditure" localSheetId="35">#REF!</definedName>
    <definedName name="Budget_expenditure" localSheetId="23">#REF!</definedName>
    <definedName name="Budget_expenditure" localSheetId="24">#REF!</definedName>
    <definedName name="Budget_expenditure" localSheetId="29">#REF!</definedName>
    <definedName name="Budget_expenditure" localSheetId="32">#REF!</definedName>
    <definedName name="Budget_expenditure" localSheetId="5">#REF!</definedName>
    <definedName name="Budget_expenditure" localSheetId="39">#REF!</definedName>
    <definedName name="Budget_expenditure">#REF!</definedName>
    <definedName name="Budget_revenue" localSheetId="17">#REF!</definedName>
    <definedName name="Budget_revenue" localSheetId="18">#REF!</definedName>
    <definedName name="Budget_revenue" localSheetId="20">#REF!</definedName>
    <definedName name="Budget_revenue" localSheetId="25">#REF!</definedName>
    <definedName name="Budget_revenue" localSheetId="30">#REF!</definedName>
    <definedName name="Budget_revenue" localSheetId="34">#REF!</definedName>
    <definedName name="Budget_revenue" localSheetId="35">#REF!</definedName>
    <definedName name="Budget_revenue" localSheetId="23">#REF!</definedName>
    <definedName name="Budget_revenue" localSheetId="24">#REF!</definedName>
    <definedName name="Budget_revenue" localSheetId="29">#REF!</definedName>
    <definedName name="Budget_revenue" localSheetId="32">#REF!</definedName>
    <definedName name="Budget_revenue" localSheetId="5">#REF!</definedName>
    <definedName name="Budget_revenue" localSheetId="39">#REF!</definedName>
    <definedName name="Budget_revenue">#REF!</definedName>
    <definedName name="BXG">[26]Q6!$E$26:$AH$26</definedName>
    <definedName name="BXS" localSheetId="17">'[25]WEO-BOP'!#REF!</definedName>
    <definedName name="BXS" localSheetId="18">'[25]WEO-BOP'!#REF!</definedName>
    <definedName name="BXS" localSheetId="20">'[25]WEO-BOP'!#REF!</definedName>
    <definedName name="BXS" localSheetId="25">'[25]WEO-BOP'!#REF!</definedName>
    <definedName name="BXS" localSheetId="34">'[25]WEO-BOP'!#REF!</definedName>
    <definedName name="BXS" localSheetId="35">'[25]WEO-BOP'!#REF!</definedName>
    <definedName name="BXS" localSheetId="23">'[25]WEO-BOP'!#REF!</definedName>
    <definedName name="BXS" localSheetId="24">'[25]WEO-BOP'!#REF!</definedName>
    <definedName name="BXS" localSheetId="29">'[25]WEO-BOP'!#REF!</definedName>
    <definedName name="BXS" localSheetId="32">'[25]WEO-BOP'!#REF!</definedName>
    <definedName name="BXS" localSheetId="5">'[25]WEO-BOP'!#REF!</definedName>
    <definedName name="BXS" localSheetId="37">'[25]WEO-BOP'!#REF!</definedName>
    <definedName name="BXS" localSheetId="39">'[25]WEO-BOP'!#REF!</definedName>
    <definedName name="BXS">'[25]WEO-BOP'!#REF!</definedName>
    <definedName name="BXTSAq" localSheetId="17">#REF!</definedName>
    <definedName name="BXTSAq" localSheetId="18">#REF!</definedName>
    <definedName name="BXTSAq" localSheetId="20">#REF!</definedName>
    <definedName name="BXTSAq" localSheetId="25">#REF!</definedName>
    <definedName name="BXTSAq" localSheetId="30">#REF!</definedName>
    <definedName name="BXTSAq" localSheetId="34">#REF!</definedName>
    <definedName name="BXTSAq" localSheetId="35">#REF!</definedName>
    <definedName name="BXTSAq" localSheetId="23">#REF!</definedName>
    <definedName name="BXTSAq" localSheetId="24">#REF!</definedName>
    <definedName name="BXTSAq" localSheetId="29">#REF!</definedName>
    <definedName name="BXTSAq" localSheetId="32">#REF!</definedName>
    <definedName name="BXTSAq" localSheetId="5">#REF!</definedName>
    <definedName name="BXTSAq" localSheetId="37">#REF!</definedName>
    <definedName name="BXTSAq" localSheetId="39">#REF!</definedName>
    <definedName name="BXTSAq">#REF!</definedName>
    <definedName name="CalcMCV_4" localSheetId="17">#REF!</definedName>
    <definedName name="CalcMCV_4" localSheetId="18">#REF!</definedName>
    <definedName name="CalcMCV_4" localSheetId="20">#REF!</definedName>
    <definedName name="CalcMCV_4" localSheetId="25">#REF!</definedName>
    <definedName name="CalcMCV_4" localSheetId="30">#REF!</definedName>
    <definedName name="CalcMCV_4" localSheetId="34">#REF!</definedName>
    <definedName name="CalcMCV_4" localSheetId="35">#REF!</definedName>
    <definedName name="CalcMCV_4" localSheetId="23">#REF!</definedName>
    <definedName name="CalcMCV_4" localSheetId="24">#REF!</definedName>
    <definedName name="CalcMCV_4" localSheetId="29">#REF!</definedName>
    <definedName name="CalcMCV_4" localSheetId="32">#REF!</definedName>
    <definedName name="CalcMCV_4" localSheetId="5">#REF!</definedName>
    <definedName name="CalcMCV_4" localSheetId="39">#REF!</definedName>
    <definedName name="CalcMCV_4">#REF!</definedName>
    <definedName name="calcNGS_NGDP">#N/A</definedName>
    <definedName name="CAPACCB" localSheetId="17">#REF!</definedName>
    <definedName name="CAPACCB" localSheetId="18">#REF!</definedName>
    <definedName name="CAPACCB" localSheetId="20">#REF!</definedName>
    <definedName name="CAPACCB" localSheetId="25">#REF!</definedName>
    <definedName name="CAPACCB" localSheetId="30">#REF!</definedName>
    <definedName name="CAPACCB" localSheetId="34">#REF!</definedName>
    <definedName name="CAPACCB" localSheetId="35">#REF!</definedName>
    <definedName name="CAPACCB" localSheetId="23">#REF!</definedName>
    <definedName name="CAPACCB" localSheetId="24">#REF!</definedName>
    <definedName name="CAPACCB" localSheetId="29">#REF!</definedName>
    <definedName name="CAPACCB" localSheetId="32">#REF!</definedName>
    <definedName name="CAPACCB" localSheetId="5">#REF!</definedName>
    <definedName name="CAPACCB" localSheetId="37">#REF!</definedName>
    <definedName name="CAPACCB" localSheetId="39">#REF!</definedName>
    <definedName name="CAPACCB">#REF!</definedName>
    <definedName name="cc" localSheetId="13" hidden="1">{"Riqfin97",#N/A,FALSE,"Tran";"Riqfinpro",#N/A,FALSE,"Tran"}</definedName>
    <definedName name="cc" localSheetId="15" hidden="1">{"Riqfin97",#N/A,FALSE,"Tran";"Riqfinpro",#N/A,FALSE,"Tran"}</definedName>
    <definedName name="cc" localSheetId="17" hidden="1">{"Riqfin97",#N/A,FALSE,"Tran";"Riqfinpro",#N/A,FALSE,"Tran"}</definedName>
    <definedName name="cc" localSheetId="20" hidden="1">{"Riqfin97",#N/A,FALSE,"Tran";"Riqfinpro",#N/A,FALSE,"Tran"}</definedName>
    <definedName name="cc" localSheetId="30" hidden="1">{"Riqfin97",#N/A,FALSE,"Tran";"Riqfinpro",#N/A,FALSE,"Tran"}</definedName>
    <definedName name="cc" localSheetId="33" hidden="1">{"Riqfin97",#N/A,FALSE,"Tran";"Riqfinpro",#N/A,FALSE,"Tran"}</definedName>
    <definedName name="cc" localSheetId="34" hidden="1">{"Riqfin97",#N/A,FALSE,"Tran";"Riqfinpro",#N/A,FALSE,"Tran"}</definedName>
    <definedName name="cc" localSheetId="35" hidden="1">{"Riqfin97",#N/A,FALSE,"Tran";"Riqfinpro",#N/A,FALSE,"Tran"}</definedName>
    <definedName name="cc" localSheetId="46" hidden="1">{"Riqfin97",#N/A,FALSE,"Tran";"Riqfinpro",#N/A,FALSE,"Tran"}</definedName>
    <definedName name="cc" localSheetId="37" hidden="1">{"Riqfin97",#N/A,FALSE,"Tran";"Riqfinpro",#N/A,FALSE,"Tran"}</definedName>
    <definedName name="cc" localSheetId="39" hidden="1">{"Riqfin97",#N/A,FALSE,"Tran";"Riqfinpro",#N/A,FALSE,"Tran"}</definedName>
    <definedName name="cc" localSheetId="42" hidden="1">{"Riqfin97",#N/A,FALSE,"Tran";"Riqfinpro",#N/A,FALSE,"Tran"}</definedName>
    <definedName name="cc" localSheetId="43" hidden="1">{"Riqfin97",#N/A,FALSE,"Tran";"Riqfinpro",#N/A,FALSE,"Tran"}</definedName>
    <definedName name="cc" hidden="1">{"Riqfin97",#N/A,FALSE,"Tran";"Riqfinpro",#N/A,FALSE,"Tran"}</definedName>
    <definedName name="ccc" localSheetId="13" hidden="1">{"Riqfin97",#N/A,FALSE,"Tran";"Riqfinpro",#N/A,FALSE,"Tran"}</definedName>
    <definedName name="ccc" localSheetId="15" hidden="1">{"Riqfin97",#N/A,FALSE,"Tran";"Riqfinpro",#N/A,FALSE,"Tran"}</definedName>
    <definedName name="ccc" localSheetId="17" hidden="1">{"Riqfin97",#N/A,FALSE,"Tran";"Riqfinpro",#N/A,FALSE,"Tran"}</definedName>
    <definedName name="ccc" localSheetId="20" hidden="1">{"Riqfin97",#N/A,FALSE,"Tran";"Riqfinpro",#N/A,FALSE,"Tran"}</definedName>
    <definedName name="ccc" localSheetId="30" hidden="1">{"Riqfin97",#N/A,FALSE,"Tran";"Riqfinpro",#N/A,FALSE,"Tran"}</definedName>
    <definedName name="ccc" localSheetId="33" hidden="1">{"Riqfin97",#N/A,FALSE,"Tran";"Riqfinpro",#N/A,FALSE,"Tran"}</definedName>
    <definedName name="ccc" localSheetId="34" hidden="1">{"Riqfin97",#N/A,FALSE,"Tran";"Riqfinpro",#N/A,FALSE,"Tran"}</definedName>
    <definedName name="ccc" localSheetId="35" hidden="1">{"Riqfin97",#N/A,FALSE,"Tran";"Riqfinpro",#N/A,FALSE,"Tran"}</definedName>
    <definedName name="ccc" localSheetId="46" hidden="1">{"Riqfin97",#N/A,FALSE,"Tran";"Riqfinpro",#N/A,FALSE,"Tran"}</definedName>
    <definedName name="ccc" localSheetId="37" hidden="1">{"Riqfin97",#N/A,FALSE,"Tran";"Riqfinpro",#N/A,FALSE,"Tran"}</definedName>
    <definedName name="ccc" localSheetId="39" hidden="1">{"Riqfin97",#N/A,FALSE,"Tran";"Riqfinpro",#N/A,FALSE,"Tran"}</definedName>
    <definedName name="ccc" localSheetId="42" hidden="1">{"Riqfin97",#N/A,FALSE,"Tran";"Riqfinpro",#N/A,FALSE,"Tran"}</definedName>
    <definedName name="ccc" localSheetId="43" hidden="1">{"Riqfin97",#N/A,FALSE,"Tran";"Riqfinpro",#N/A,FALSE,"Tran"}</definedName>
    <definedName name="ccc" hidden="1">{"Riqfin97",#N/A,FALSE,"Tran";"Riqfinpro",#N/A,FALSE,"Tran"}</definedName>
    <definedName name="CCODE" localSheetId="17">#REF!</definedName>
    <definedName name="CCODE" localSheetId="18">#REF!</definedName>
    <definedName name="CCODE" localSheetId="20">#REF!</definedName>
    <definedName name="CCODE" localSheetId="25">#REF!</definedName>
    <definedName name="CCODE" localSheetId="30">#REF!</definedName>
    <definedName name="CCODE" localSheetId="34">#REF!</definedName>
    <definedName name="CCODE" localSheetId="35">#REF!</definedName>
    <definedName name="CCODE" localSheetId="23">#REF!</definedName>
    <definedName name="CCODE" localSheetId="24">#REF!</definedName>
    <definedName name="CCODE" localSheetId="29">#REF!</definedName>
    <definedName name="CCODE" localSheetId="32">#REF!</definedName>
    <definedName name="CCODE" localSheetId="5">#REF!</definedName>
    <definedName name="CCODE" localSheetId="37">#REF!</definedName>
    <definedName name="CCODE" localSheetId="39">#REF!</definedName>
    <definedName name="CCODE">#REF!</definedName>
    <definedName name="cgb" localSheetId="17">#REF!</definedName>
    <definedName name="cgb" localSheetId="18">#REF!</definedName>
    <definedName name="cgb" localSheetId="20">#REF!</definedName>
    <definedName name="cgb" localSheetId="25">#REF!</definedName>
    <definedName name="cgb" localSheetId="30">#REF!</definedName>
    <definedName name="cgb" localSheetId="34">#REF!</definedName>
    <definedName name="cgb" localSheetId="35">#REF!</definedName>
    <definedName name="cgb" localSheetId="23">#REF!</definedName>
    <definedName name="cgb" localSheetId="24">#REF!</definedName>
    <definedName name="cgb" localSheetId="29">#REF!</definedName>
    <definedName name="cgb" localSheetId="32">#REF!</definedName>
    <definedName name="cgb" localSheetId="5">#REF!</definedName>
    <definedName name="cgb" localSheetId="39">#REF!</definedName>
    <definedName name="cgb">#REF!</definedName>
    <definedName name="cge" localSheetId="17">#REF!</definedName>
    <definedName name="cge" localSheetId="18">#REF!</definedName>
    <definedName name="cge" localSheetId="20">#REF!</definedName>
    <definedName name="cge" localSheetId="25">#REF!</definedName>
    <definedName name="cge" localSheetId="30">#REF!</definedName>
    <definedName name="cge" localSheetId="34">#REF!</definedName>
    <definedName name="cge" localSheetId="35">#REF!</definedName>
    <definedName name="cge" localSheetId="23">#REF!</definedName>
    <definedName name="cge" localSheetId="24">#REF!</definedName>
    <definedName name="cge" localSheetId="29">#REF!</definedName>
    <definedName name="cge" localSheetId="32">#REF!</definedName>
    <definedName name="cge" localSheetId="5">#REF!</definedName>
    <definedName name="cge" localSheetId="39">#REF!</definedName>
    <definedName name="cge">#REF!</definedName>
    <definedName name="cgr" localSheetId="17">#REF!</definedName>
    <definedName name="cgr" localSheetId="18">#REF!</definedName>
    <definedName name="cgr" localSheetId="20">#REF!</definedName>
    <definedName name="cgr" localSheetId="25">#REF!</definedName>
    <definedName name="cgr" localSheetId="30">#REF!</definedName>
    <definedName name="cgr" localSheetId="34">#REF!</definedName>
    <definedName name="cgr" localSheetId="35">#REF!</definedName>
    <definedName name="cgr" localSheetId="23">#REF!</definedName>
    <definedName name="cgr" localSheetId="24">#REF!</definedName>
    <definedName name="cgr" localSheetId="29">#REF!</definedName>
    <definedName name="cgr" localSheetId="32">#REF!</definedName>
    <definedName name="cgr" localSheetId="5">#REF!</definedName>
    <definedName name="cgr" localSheetId="39">#REF!</definedName>
    <definedName name="cgr">#REF!</definedName>
    <definedName name="CONCK" localSheetId="17">#REF!</definedName>
    <definedName name="CONCK" localSheetId="18">#REF!</definedName>
    <definedName name="CONCK" localSheetId="20">#REF!</definedName>
    <definedName name="CONCK" localSheetId="25">#REF!</definedName>
    <definedName name="CONCK" localSheetId="30">#REF!</definedName>
    <definedName name="CONCK" localSheetId="34">#REF!</definedName>
    <definedName name="CONCK" localSheetId="35">#REF!</definedName>
    <definedName name="CONCK" localSheetId="23">#REF!</definedName>
    <definedName name="CONCK" localSheetId="24">#REF!</definedName>
    <definedName name="CONCK" localSheetId="29">#REF!</definedName>
    <definedName name="CONCK" localSheetId="32">#REF!</definedName>
    <definedName name="CONCK" localSheetId="5">#REF!</definedName>
    <definedName name="CONCK" localSheetId="39">#REF!</definedName>
    <definedName name="CONCK">#REF!</definedName>
    <definedName name="Cons" localSheetId="17">#REF!</definedName>
    <definedName name="Cons" localSheetId="18">#REF!</definedName>
    <definedName name="Cons" localSheetId="20">#REF!</definedName>
    <definedName name="Cons" localSheetId="25">#REF!</definedName>
    <definedName name="Cons" localSheetId="30">#REF!</definedName>
    <definedName name="Cons" localSheetId="34">#REF!</definedName>
    <definedName name="Cons" localSheetId="35">#REF!</definedName>
    <definedName name="Cons" localSheetId="23">#REF!</definedName>
    <definedName name="Cons" localSheetId="24">#REF!</definedName>
    <definedName name="Cons" localSheetId="29">#REF!</definedName>
    <definedName name="Cons" localSheetId="32">#REF!</definedName>
    <definedName name="Cons" localSheetId="5">#REF!</definedName>
    <definedName name="Cons" localSheetId="39">#REF!</definedName>
    <definedName name="Cons">#REF!</definedName>
    <definedName name="CORULCSA" localSheetId="39">[28]E!$V$15:$V$98</definedName>
    <definedName name="CORULCSA">[29]E!$V$15:$V$98</definedName>
    <definedName name="Country">'[30]Input 1 - Basics'!$D$3</definedName>
    <definedName name="CountryCode">[31]readme!$B$2</definedName>
    <definedName name="CurrVintage">[32]Current!$D$66</definedName>
    <definedName name="d" localSheetId="13" hidden="1">{"Riqfin97",#N/A,FALSE,"Tran";"Riqfinpro",#N/A,FALSE,"Tran"}</definedName>
    <definedName name="d" localSheetId="15" hidden="1">{"Riqfin97",#N/A,FALSE,"Tran";"Riqfinpro",#N/A,FALSE,"Tran"}</definedName>
    <definedName name="d" localSheetId="17" hidden="1">{"Riqfin97",#N/A,FALSE,"Tran";"Riqfinpro",#N/A,FALSE,"Tran"}</definedName>
    <definedName name="d" localSheetId="20" hidden="1">{"Riqfin97",#N/A,FALSE,"Tran";"Riqfinpro",#N/A,FALSE,"Tran"}</definedName>
    <definedName name="d" localSheetId="30" hidden="1">{"Riqfin97",#N/A,FALSE,"Tran";"Riqfinpro",#N/A,FALSE,"Tran"}</definedName>
    <definedName name="d" localSheetId="33" hidden="1">{"Riqfin97",#N/A,FALSE,"Tran";"Riqfinpro",#N/A,FALSE,"Tran"}</definedName>
    <definedName name="d" localSheetId="34" hidden="1">{"Riqfin97",#N/A,FALSE,"Tran";"Riqfinpro",#N/A,FALSE,"Tran"}</definedName>
    <definedName name="d" localSheetId="35" hidden="1">{"Riqfin97",#N/A,FALSE,"Tran";"Riqfinpro",#N/A,FALSE,"Tran"}</definedName>
    <definedName name="d" localSheetId="46" hidden="1">{"Riqfin97",#N/A,FALSE,"Tran";"Riqfinpro",#N/A,FALSE,"Tran"}</definedName>
    <definedName name="d" localSheetId="37" hidden="1">{"Riqfin97",#N/A,FALSE,"Tran";"Riqfinpro",#N/A,FALSE,"Tran"}</definedName>
    <definedName name="d" localSheetId="39">"Graf 5"</definedName>
    <definedName name="d" localSheetId="42" hidden="1">{"Riqfin97",#N/A,FALSE,"Tran";"Riqfinpro",#N/A,FALSE,"Tran"}</definedName>
    <definedName name="d" localSheetId="43" hidden="1">{"Riqfin97",#N/A,FALSE,"Tran";"Riqfinpro",#N/A,FALSE,"Tran"}</definedName>
    <definedName name="d" hidden="1">{"Riqfin97",#N/A,FALSE,"Tran";"Riqfinpro",#N/A,FALSE,"Tran"}</definedName>
    <definedName name="DABproj">#N/A</definedName>
    <definedName name="DAGproj">#N/A</definedName>
    <definedName name="daily_interest_rates" localSheetId="17">'[33]daily calculations'!#REF!</definedName>
    <definedName name="daily_interest_rates" localSheetId="18">'[33]daily calculations'!#REF!</definedName>
    <definedName name="daily_interest_rates" localSheetId="20">'[33]daily calculations'!#REF!</definedName>
    <definedName name="daily_interest_rates" localSheetId="25">'[33]daily calculations'!#REF!</definedName>
    <definedName name="daily_interest_rates" localSheetId="34">'[33]daily calculations'!#REF!</definedName>
    <definedName name="daily_interest_rates" localSheetId="35">'[33]daily calculations'!#REF!</definedName>
    <definedName name="daily_interest_rates" localSheetId="23">'[33]daily calculations'!#REF!</definedName>
    <definedName name="daily_interest_rates" localSheetId="24">'[33]daily calculations'!#REF!</definedName>
    <definedName name="daily_interest_rates" localSheetId="29">'[33]daily calculations'!#REF!</definedName>
    <definedName name="daily_interest_rates" localSheetId="32">'[33]daily calculations'!#REF!</definedName>
    <definedName name="daily_interest_rates" localSheetId="5">'[33]daily calculations'!#REF!</definedName>
    <definedName name="daily_interest_rates" localSheetId="39">'[34]daily calculations'!#REF!</definedName>
    <definedName name="daily_interest_rates">'[33]daily calculations'!#REF!</definedName>
    <definedName name="DAproj">#N/A</definedName>
    <definedName name="das" localSheetId="17" hidden="1">[8]G!#REF!</definedName>
    <definedName name="das" localSheetId="18" hidden="1">[8]G!#REF!</definedName>
    <definedName name="das" localSheetId="20" hidden="1">[8]G!#REF!</definedName>
    <definedName name="das" localSheetId="25" hidden="1">[8]G!#REF!</definedName>
    <definedName name="das" localSheetId="34" hidden="1">[8]G!#REF!</definedName>
    <definedName name="das" localSheetId="35" hidden="1">[8]G!#REF!</definedName>
    <definedName name="das" localSheetId="46" hidden="1">[8]G!#REF!</definedName>
    <definedName name="das" localSheetId="23" hidden="1">[8]G!#REF!</definedName>
    <definedName name="das" localSheetId="24" hidden="1">[8]G!#REF!</definedName>
    <definedName name="das" localSheetId="29" hidden="1">[8]G!#REF!</definedName>
    <definedName name="das" localSheetId="32" hidden="1">[8]G!#REF!</definedName>
    <definedName name="das" localSheetId="5" hidden="1">[8]G!#REF!</definedName>
    <definedName name="das" hidden="1">[8]G!#REF!</definedName>
    <definedName name="DASD">#N/A</definedName>
    <definedName name="DASDB">#N/A</definedName>
    <definedName name="DASDG">#N/A</definedName>
    <definedName name="data_area" localSheetId="17">#REF!</definedName>
    <definedName name="data_area" localSheetId="18">#REF!</definedName>
    <definedName name="data_area" localSheetId="20">#REF!</definedName>
    <definedName name="data_area" localSheetId="25">#REF!</definedName>
    <definedName name="data_area" localSheetId="30">#REF!</definedName>
    <definedName name="data_area" localSheetId="34">#REF!</definedName>
    <definedName name="data_area" localSheetId="35">#REF!</definedName>
    <definedName name="data_area" localSheetId="23">#REF!</definedName>
    <definedName name="data_area" localSheetId="24">#REF!</definedName>
    <definedName name="data_area" localSheetId="29">#REF!</definedName>
    <definedName name="data_area" localSheetId="32">#REF!</definedName>
    <definedName name="data_area" localSheetId="5">#REF!</definedName>
    <definedName name="data_area" localSheetId="37">#REF!</definedName>
    <definedName name="data_area" localSheetId="39">#REF!</definedName>
    <definedName name="data_area">#REF!</definedName>
    <definedName name="_xlnm.Database" localSheetId="15">#REF!</definedName>
    <definedName name="_xlnm.Database" localSheetId="17">#REF!</definedName>
    <definedName name="_xlnm.Database" localSheetId="18">#REF!</definedName>
    <definedName name="_xlnm.Database" localSheetId="20">#REF!</definedName>
    <definedName name="_xlnm.Database" localSheetId="25">#REF!</definedName>
    <definedName name="_xlnm.Database" localSheetId="30">#REF!</definedName>
    <definedName name="_xlnm.Database" localSheetId="34">#REF!</definedName>
    <definedName name="_xlnm.Database" localSheetId="35">#REF!</definedName>
    <definedName name="_xlnm.Database" localSheetId="23">#REF!</definedName>
    <definedName name="_xlnm.Database" localSheetId="24">#REF!</definedName>
    <definedName name="_xlnm.Database" localSheetId="29">#REF!</definedName>
    <definedName name="_xlnm.Database" localSheetId="32">#REF!</definedName>
    <definedName name="_xlnm.Database" localSheetId="5">#REF!</definedName>
    <definedName name="_xlnm.Database" localSheetId="39">#REF!</definedName>
    <definedName name="_xlnm.Database">#REF!</definedName>
    <definedName name="DATB" localSheetId="39">[6]REER!$B$144:$B$240</definedName>
    <definedName name="DATB">[20]REER!$B$144:$B$240</definedName>
    <definedName name="datcr" localSheetId="17">'[2]Tab ann curr'!#REF!</definedName>
    <definedName name="datcr" localSheetId="18">'[2]Tab ann curr'!#REF!</definedName>
    <definedName name="datcr" localSheetId="20">'[2]Tab ann curr'!#REF!</definedName>
    <definedName name="datcr" localSheetId="25">'[2]Tab ann curr'!#REF!</definedName>
    <definedName name="datcr" localSheetId="34">'[2]Tab ann curr'!#REF!</definedName>
    <definedName name="datcr" localSheetId="35">'[2]Tab ann curr'!#REF!</definedName>
    <definedName name="datcr" localSheetId="23">'[2]Tab ann curr'!#REF!</definedName>
    <definedName name="datcr" localSheetId="24">'[2]Tab ann curr'!#REF!</definedName>
    <definedName name="datcr" localSheetId="29">'[2]Tab ann curr'!#REF!</definedName>
    <definedName name="datcr" localSheetId="32">'[2]Tab ann curr'!#REF!</definedName>
    <definedName name="datcr" localSheetId="5">'[2]Tab ann curr'!#REF!</definedName>
    <definedName name="datcr" localSheetId="37">'[2]Tab ann curr'!#REF!</definedName>
    <definedName name="datcr" localSheetId="39">'[2]Tab ann curr'!#REF!</definedName>
    <definedName name="datcr">'[2]Tab ann curr'!#REF!</definedName>
    <definedName name="date" localSheetId="17">#REF!</definedName>
    <definedName name="date" localSheetId="18">#REF!</definedName>
    <definedName name="date" localSheetId="20">#REF!</definedName>
    <definedName name="date" localSheetId="25">#REF!</definedName>
    <definedName name="date" localSheetId="30">#REF!</definedName>
    <definedName name="date" localSheetId="34">#REF!</definedName>
    <definedName name="date" localSheetId="35">#REF!</definedName>
    <definedName name="date" localSheetId="23">#REF!</definedName>
    <definedName name="date" localSheetId="24">#REF!</definedName>
    <definedName name="date" localSheetId="29">#REF!</definedName>
    <definedName name="date" localSheetId="32">#REF!</definedName>
    <definedName name="date" localSheetId="5">#REF!</definedName>
    <definedName name="date" localSheetId="37">#REF!</definedName>
    <definedName name="date" localSheetId="39">#REF!</definedName>
    <definedName name="date">#REF!</definedName>
    <definedName name="date_EXP">[35]Sheet1!$B$1:$G$1</definedName>
    <definedName name="date_FISC" localSheetId="17">#REF!</definedName>
    <definedName name="date_FISC" localSheetId="18">#REF!</definedName>
    <definedName name="date_FISC" localSheetId="20">#REF!</definedName>
    <definedName name="date_FISC" localSheetId="25">#REF!</definedName>
    <definedName name="date_FISC" localSheetId="30">#REF!</definedName>
    <definedName name="date_FISC" localSheetId="34">#REF!</definedName>
    <definedName name="date_FISC" localSheetId="35">#REF!</definedName>
    <definedName name="date_FISC" localSheetId="23">#REF!</definedName>
    <definedName name="date_FISC" localSheetId="24">#REF!</definedName>
    <definedName name="date_FISC" localSheetId="29">#REF!</definedName>
    <definedName name="date_FISC" localSheetId="32">#REF!</definedName>
    <definedName name="date_FISC" localSheetId="5">#REF!</definedName>
    <definedName name="date_FISC" localSheetId="37">#REF!</definedName>
    <definedName name="date_FISC" localSheetId="39">#REF!</definedName>
    <definedName name="date_FISC">#REF!</definedName>
    <definedName name="dateIntLiq" localSheetId="17">#REF!</definedName>
    <definedName name="dateIntLiq" localSheetId="18">#REF!</definedName>
    <definedName name="dateIntLiq" localSheetId="20">#REF!</definedName>
    <definedName name="dateIntLiq" localSheetId="25">#REF!</definedName>
    <definedName name="dateIntLiq" localSheetId="30">#REF!</definedName>
    <definedName name="dateIntLiq" localSheetId="34">#REF!</definedName>
    <definedName name="dateIntLiq" localSheetId="35">#REF!</definedName>
    <definedName name="dateIntLiq" localSheetId="23">#REF!</definedName>
    <definedName name="dateIntLiq" localSheetId="24">#REF!</definedName>
    <definedName name="dateIntLiq" localSheetId="29">#REF!</definedName>
    <definedName name="dateIntLiq" localSheetId="32">#REF!</definedName>
    <definedName name="dateIntLiq" localSheetId="5">#REF!</definedName>
    <definedName name="dateIntLiq" localSheetId="39">#REF!</definedName>
    <definedName name="dateIntLiq">#REF!</definedName>
    <definedName name="dateMoney" localSheetId="17">#REF!</definedName>
    <definedName name="dateMoney" localSheetId="18">#REF!</definedName>
    <definedName name="dateMoney" localSheetId="20">#REF!</definedName>
    <definedName name="dateMoney" localSheetId="25">#REF!</definedName>
    <definedName name="dateMoney" localSheetId="30">#REF!</definedName>
    <definedName name="dateMoney" localSheetId="34">#REF!</definedName>
    <definedName name="dateMoney" localSheetId="35">#REF!</definedName>
    <definedName name="dateMoney" localSheetId="23">#REF!</definedName>
    <definedName name="dateMoney" localSheetId="24">#REF!</definedName>
    <definedName name="dateMoney" localSheetId="29">#REF!</definedName>
    <definedName name="dateMoney" localSheetId="32">#REF!</definedName>
    <definedName name="dateMoney" localSheetId="5">#REF!</definedName>
    <definedName name="dateMoney" localSheetId="39">#REF!</definedName>
    <definedName name="dateMoney">#REF!</definedName>
    <definedName name="dateprofit" localSheetId="39">[6]C!$A$9:$A$125</definedName>
    <definedName name="dateprofit">[20]C!$A$9:$A$125</definedName>
    <definedName name="dateRates" localSheetId="17">#REF!</definedName>
    <definedName name="dateRates" localSheetId="18">#REF!</definedName>
    <definedName name="dateRates" localSheetId="20">#REF!</definedName>
    <definedName name="dateRates" localSheetId="25">#REF!</definedName>
    <definedName name="dateRates" localSheetId="30">#REF!</definedName>
    <definedName name="dateRates" localSheetId="34">#REF!</definedName>
    <definedName name="dateRates" localSheetId="35">#REF!</definedName>
    <definedName name="dateRates" localSheetId="23">#REF!</definedName>
    <definedName name="dateRates" localSheetId="24">#REF!</definedName>
    <definedName name="dateRates" localSheetId="29">#REF!</definedName>
    <definedName name="dateRates" localSheetId="32">#REF!</definedName>
    <definedName name="dateRates" localSheetId="5">#REF!</definedName>
    <definedName name="dateRates" localSheetId="37">#REF!</definedName>
    <definedName name="dateRates" localSheetId="39">#REF!</definedName>
    <definedName name="dateRates">#REF!</definedName>
    <definedName name="dateRawQ" localSheetId="15">'[36]Raw Data'!#REF!</definedName>
    <definedName name="dateRawQ" localSheetId="17">'[36]Raw Data'!#REF!</definedName>
    <definedName name="dateRawQ" localSheetId="18">'[36]Raw Data'!#REF!</definedName>
    <definedName name="dateRawQ" localSheetId="20">'[36]Raw Data'!#REF!</definedName>
    <definedName name="dateRawQ" localSheetId="25">'[36]Raw Data'!#REF!</definedName>
    <definedName name="dateRawQ" localSheetId="30">'[36]Raw Data'!#REF!</definedName>
    <definedName name="dateRawQ" localSheetId="34">'[36]Raw Data'!#REF!</definedName>
    <definedName name="dateRawQ" localSheetId="35">'[36]Raw Data'!#REF!</definedName>
    <definedName name="dateRawQ" localSheetId="23">'[36]Raw Data'!#REF!</definedName>
    <definedName name="dateRawQ" localSheetId="24">'[36]Raw Data'!#REF!</definedName>
    <definedName name="dateRawQ" localSheetId="29">'[36]Raw Data'!#REF!</definedName>
    <definedName name="dateRawQ" localSheetId="32">'[36]Raw Data'!#REF!</definedName>
    <definedName name="dateRawQ" localSheetId="5">'[36]Raw Data'!#REF!</definedName>
    <definedName name="dateRawQ" localSheetId="37">'[36]Raw Data'!#REF!</definedName>
    <definedName name="dateRawQ" localSheetId="39">'[36]Raw Data'!#REF!</definedName>
    <definedName name="dateRawQ">'[36]Raw Data'!#REF!</definedName>
    <definedName name="dateReal" localSheetId="17">#REF!</definedName>
    <definedName name="dateReal" localSheetId="18">#REF!</definedName>
    <definedName name="dateReal" localSheetId="20">#REF!</definedName>
    <definedName name="dateReal" localSheetId="25">#REF!</definedName>
    <definedName name="dateReal" localSheetId="30">#REF!</definedName>
    <definedName name="dateReal" localSheetId="34">#REF!</definedName>
    <definedName name="dateReal" localSheetId="35">#REF!</definedName>
    <definedName name="dateReal" localSheetId="23">#REF!</definedName>
    <definedName name="dateReal" localSheetId="24">#REF!</definedName>
    <definedName name="dateReal" localSheetId="29">#REF!</definedName>
    <definedName name="dateReal" localSheetId="32">#REF!</definedName>
    <definedName name="dateReal" localSheetId="5">#REF!</definedName>
    <definedName name="dateReal" localSheetId="37">#REF!</definedName>
    <definedName name="dateReal" localSheetId="39">#REF!</definedName>
    <definedName name="dateReal">#REF!</definedName>
    <definedName name="dates" localSheetId="17">#REF!</definedName>
    <definedName name="dates" localSheetId="18">#REF!</definedName>
    <definedName name="dates" localSheetId="20">#REF!</definedName>
    <definedName name="dates" localSheetId="25">#REF!</definedName>
    <definedName name="dates" localSheetId="30">#REF!</definedName>
    <definedName name="dates" localSheetId="34">#REF!</definedName>
    <definedName name="dates" localSheetId="35">#REF!</definedName>
    <definedName name="dates" localSheetId="23">#REF!</definedName>
    <definedName name="dates" localSheetId="24">#REF!</definedName>
    <definedName name="dates" localSheetId="29">#REF!</definedName>
    <definedName name="dates" localSheetId="32">#REF!</definedName>
    <definedName name="dates" localSheetId="5">#REF!</definedName>
    <definedName name="dates" localSheetId="39">#REF!</definedName>
    <definedName name="dates">#REF!</definedName>
    <definedName name="dates_w" localSheetId="17">#REF!</definedName>
    <definedName name="dates_w" localSheetId="18">#REF!</definedName>
    <definedName name="dates_w" localSheetId="20">#REF!</definedName>
    <definedName name="dates_w" localSheetId="25">#REF!</definedName>
    <definedName name="dates_w" localSheetId="30">#REF!</definedName>
    <definedName name="dates_w" localSheetId="34">#REF!</definedName>
    <definedName name="dates_w" localSheetId="35">#REF!</definedName>
    <definedName name="dates_w" localSheetId="23">#REF!</definedName>
    <definedName name="dates_w" localSheetId="24">#REF!</definedName>
    <definedName name="dates_w" localSheetId="29">#REF!</definedName>
    <definedName name="dates_w" localSheetId="32">#REF!</definedName>
    <definedName name="dates_w" localSheetId="5">#REF!</definedName>
    <definedName name="dates_w" localSheetId="39">#REF!</definedName>
    <definedName name="dates_w">#REF!</definedName>
    <definedName name="dates1" localSheetId="17">#REF!</definedName>
    <definedName name="dates1" localSheetId="18">#REF!</definedName>
    <definedName name="dates1" localSheetId="20">#REF!</definedName>
    <definedName name="dates1" localSheetId="25">#REF!</definedName>
    <definedName name="dates1" localSheetId="30">#REF!</definedName>
    <definedName name="dates1" localSheetId="34">#REF!</definedName>
    <definedName name="dates1" localSheetId="35">#REF!</definedName>
    <definedName name="dates1" localSheetId="23">#REF!</definedName>
    <definedName name="dates1" localSheetId="24">#REF!</definedName>
    <definedName name="dates1" localSheetId="29">#REF!</definedName>
    <definedName name="dates1" localSheetId="32">#REF!</definedName>
    <definedName name="dates1" localSheetId="5">#REF!</definedName>
    <definedName name="dates1" localSheetId="39">#REF!</definedName>
    <definedName name="dates1">#REF!</definedName>
    <definedName name="dates2" localSheetId="17">#REF!</definedName>
    <definedName name="dates2" localSheetId="18">#REF!</definedName>
    <definedName name="dates2" localSheetId="20">#REF!</definedName>
    <definedName name="dates2" localSheetId="25">#REF!</definedName>
    <definedName name="dates2" localSheetId="30">#REF!</definedName>
    <definedName name="dates2" localSheetId="34">#REF!</definedName>
    <definedName name="dates2" localSheetId="35">#REF!</definedName>
    <definedName name="dates2" localSheetId="23">#REF!</definedName>
    <definedName name="dates2" localSheetId="24">#REF!</definedName>
    <definedName name="dates2" localSheetId="29">#REF!</definedName>
    <definedName name="dates2" localSheetId="32">#REF!</definedName>
    <definedName name="dates2" localSheetId="5">#REF!</definedName>
    <definedName name="dates2" localSheetId="39">#REF!</definedName>
    <definedName name="dates2">#REF!</definedName>
    <definedName name="datesb" localSheetId="39">[28]B!$B$20:$B$134</definedName>
    <definedName name="datesb">[29]B!$B$20:$B$134</definedName>
    <definedName name="datesc" localSheetId="17">#REF!</definedName>
    <definedName name="datesc" localSheetId="18">#REF!</definedName>
    <definedName name="datesc" localSheetId="20">#REF!</definedName>
    <definedName name="datesc" localSheetId="25">#REF!</definedName>
    <definedName name="datesc" localSheetId="30">#REF!</definedName>
    <definedName name="datesc" localSheetId="34">#REF!</definedName>
    <definedName name="datesc" localSheetId="35">#REF!</definedName>
    <definedName name="datesc" localSheetId="23">#REF!</definedName>
    <definedName name="datesc" localSheetId="24">#REF!</definedName>
    <definedName name="datesc" localSheetId="29">#REF!</definedName>
    <definedName name="datesc" localSheetId="32">#REF!</definedName>
    <definedName name="datesc" localSheetId="5">#REF!</definedName>
    <definedName name="datesc" localSheetId="37">#REF!</definedName>
    <definedName name="datesc" localSheetId="39">#REF!</definedName>
    <definedName name="datesc">#REF!</definedName>
    <definedName name="datesd" localSheetId="17">#REF!</definedName>
    <definedName name="datesd" localSheetId="18">#REF!</definedName>
    <definedName name="datesd" localSheetId="20">#REF!</definedName>
    <definedName name="datesd" localSheetId="25">#REF!</definedName>
    <definedName name="datesd" localSheetId="30">#REF!</definedName>
    <definedName name="datesd" localSheetId="34">#REF!</definedName>
    <definedName name="datesd" localSheetId="35">#REF!</definedName>
    <definedName name="datesd" localSheetId="23">#REF!</definedName>
    <definedName name="datesd" localSheetId="24">#REF!</definedName>
    <definedName name="datesd" localSheetId="29">#REF!</definedName>
    <definedName name="datesd" localSheetId="32">#REF!</definedName>
    <definedName name="datesd" localSheetId="5">#REF!</definedName>
    <definedName name="datesd" localSheetId="39">#REF!</definedName>
    <definedName name="datesd">#REF!</definedName>
    <definedName name="DATESG" localSheetId="17">#REF!</definedName>
    <definedName name="DATESG" localSheetId="18">#REF!</definedName>
    <definedName name="DATESG" localSheetId="20">#REF!</definedName>
    <definedName name="DATESG" localSheetId="25">#REF!</definedName>
    <definedName name="DATESG" localSheetId="30">#REF!</definedName>
    <definedName name="DATESG" localSheetId="34">#REF!</definedName>
    <definedName name="DATESG" localSheetId="35">#REF!</definedName>
    <definedName name="DATESG" localSheetId="23">#REF!</definedName>
    <definedName name="DATESG" localSheetId="24">#REF!</definedName>
    <definedName name="DATESG" localSheetId="29">#REF!</definedName>
    <definedName name="DATESG" localSheetId="32">#REF!</definedName>
    <definedName name="DATESG" localSheetId="5">#REF!</definedName>
    <definedName name="DATESG" localSheetId="39">#REF!</definedName>
    <definedName name="DATESG">#REF!</definedName>
    <definedName name="datesm" localSheetId="17">#REF!</definedName>
    <definedName name="datesm" localSheetId="18">#REF!</definedName>
    <definedName name="datesm" localSheetId="20">#REF!</definedName>
    <definedName name="datesm" localSheetId="25">#REF!</definedName>
    <definedName name="datesm" localSheetId="30">#REF!</definedName>
    <definedName name="datesm" localSheetId="34">#REF!</definedName>
    <definedName name="datesm" localSheetId="35">#REF!</definedName>
    <definedName name="datesm" localSheetId="23">#REF!</definedName>
    <definedName name="datesm" localSheetId="24">#REF!</definedName>
    <definedName name="datesm" localSheetId="29">#REF!</definedName>
    <definedName name="datesm" localSheetId="32">#REF!</definedName>
    <definedName name="datesm" localSheetId="5">#REF!</definedName>
    <definedName name="datesm" localSheetId="39">#REF!</definedName>
    <definedName name="datesm">#REF!</definedName>
    <definedName name="datesq" localSheetId="17">#REF!</definedName>
    <definedName name="datesq" localSheetId="18">#REF!</definedName>
    <definedName name="datesq" localSheetId="20">#REF!</definedName>
    <definedName name="datesq" localSheetId="25">#REF!</definedName>
    <definedName name="datesq" localSheetId="30">#REF!</definedName>
    <definedName name="datesq" localSheetId="34">#REF!</definedName>
    <definedName name="datesq" localSheetId="35">#REF!</definedName>
    <definedName name="datesq" localSheetId="23">#REF!</definedName>
    <definedName name="datesq" localSheetId="24">#REF!</definedName>
    <definedName name="datesq" localSheetId="29">#REF!</definedName>
    <definedName name="datesq" localSheetId="32">#REF!</definedName>
    <definedName name="datesq" localSheetId="5">#REF!</definedName>
    <definedName name="datesq" localSheetId="39">#REF!</definedName>
    <definedName name="datesq">#REF!</definedName>
    <definedName name="datesr" localSheetId="17">#REF!</definedName>
    <definedName name="datesr" localSheetId="18">#REF!</definedName>
    <definedName name="datesr" localSheetId="20">#REF!</definedName>
    <definedName name="datesr" localSheetId="25">#REF!</definedName>
    <definedName name="datesr" localSheetId="30">#REF!</definedName>
    <definedName name="datesr" localSheetId="34">#REF!</definedName>
    <definedName name="datesr" localSheetId="35">#REF!</definedName>
    <definedName name="datesr" localSheetId="23">#REF!</definedName>
    <definedName name="datesr" localSheetId="24">#REF!</definedName>
    <definedName name="datesr" localSheetId="29">#REF!</definedName>
    <definedName name="datesr" localSheetId="32">#REF!</definedName>
    <definedName name="datesr" localSheetId="5">#REF!</definedName>
    <definedName name="datesr" localSheetId="39">#REF!</definedName>
    <definedName name="datesr">#REF!</definedName>
    <definedName name="datestran" localSheetId="39">[28]transfer!$A$9:$A$116</definedName>
    <definedName name="datestran">[29]transfer!$A$9:$A$116</definedName>
    <definedName name="datgdp" localSheetId="17">#REF!</definedName>
    <definedName name="datgdp" localSheetId="18">#REF!</definedName>
    <definedName name="datgdp" localSheetId="20">#REF!</definedName>
    <definedName name="datgdp" localSheetId="25">#REF!</definedName>
    <definedName name="datgdp" localSheetId="30">#REF!</definedName>
    <definedName name="datgdp" localSheetId="34">#REF!</definedName>
    <definedName name="datgdp" localSheetId="35">#REF!</definedName>
    <definedName name="datgdp" localSheetId="23">#REF!</definedName>
    <definedName name="datgdp" localSheetId="24">#REF!</definedName>
    <definedName name="datgdp" localSheetId="29">#REF!</definedName>
    <definedName name="datgdp" localSheetId="32">#REF!</definedName>
    <definedName name="datgdp" localSheetId="5">#REF!</definedName>
    <definedName name="datgdp" localSheetId="37">#REF!</definedName>
    <definedName name="datgdp" localSheetId="39">#REF!</definedName>
    <definedName name="datgdp">#REF!</definedName>
    <definedName name="datin1" localSheetId="39">[6]REER!$B$9:$B$119</definedName>
    <definedName name="datin1">[20]REER!$B$9:$B$119</definedName>
    <definedName name="datin2" localSheetId="39">[6]REER!$B$144:$B$253</definedName>
    <definedName name="datin2">[20]REER!$B$144:$B$253</definedName>
    <definedName name="datq" localSheetId="17">#REF!</definedName>
    <definedName name="datq" localSheetId="18">#REF!</definedName>
    <definedName name="datq" localSheetId="20">#REF!</definedName>
    <definedName name="datq" localSheetId="25">#REF!</definedName>
    <definedName name="datq" localSheetId="30">#REF!</definedName>
    <definedName name="datq" localSheetId="34">#REF!</definedName>
    <definedName name="datq" localSheetId="35">#REF!</definedName>
    <definedName name="datq" localSheetId="23">#REF!</definedName>
    <definedName name="datq" localSheetId="24">#REF!</definedName>
    <definedName name="datq" localSheetId="29">#REF!</definedName>
    <definedName name="datq" localSheetId="32">#REF!</definedName>
    <definedName name="datq" localSheetId="5">#REF!</definedName>
    <definedName name="datq" localSheetId="37">#REF!</definedName>
    <definedName name="datq" localSheetId="39">#REF!</definedName>
    <definedName name="datq">#REF!</definedName>
    <definedName name="datq1" localSheetId="17">#REF!</definedName>
    <definedName name="datq1" localSheetId="18">#REF!</definedName>
    <definedName name="datq1" localSheetId="20">#REF!</definedName>
    <definedName name="datq1" localSheetId="25">#REF!</definedName>
    <definedName name="datq1" localSheetId="30">#REF!</definedName>
    <definedName name="datq1" localSheetId="34">#REF!</definedName>
    <definedName name="datq1" localSheetId="35">#REF!</definedName>
    <definedName name="datq1" localSheetId="23">#REF!</definedName>
    <definedName name="datq1" localSheetId="24">#REF!</definedName>
    <definedName name="datq1" localSheetId="29">#REF!</definedName>
    <definedName name="datq1" localSheetId="32">#REF!</definedName>
    <definedName name="datq1" localSheetId="5">#REF!</definedName>
    <definedName name="datq1" localSheetId="39">#REF!</definedName>
    <definedName name="datq1">#REF!</definedName>
    <definedName name="datq2" localSheetId="17">#REF!</definedName>
    <definedName name="datq2" localSheetId="18">#REF!</definedName>
    <definedName name="datq2" localSheetId="20">#REF!</definedName>
    <definedName name="datq2" localSheetId="25">#REF!</definedName>
    <definedName name="datq2" localSheetId="30">#REF!</definedName>
    <definedName name="datq2" localSheetId="34">#REF!</definedName>
    <definedName name="datq2" localSheetId="35">#REF!</definedName>
    <definedName name="datq2" localSheetId="23">#REF!</definedName>
    <definedName name="datq2" localSheetId="24">#REF!</definedName>
    <definedName name="datq2" localSheetId="29">#REF!</definedName>
    <definedName name="datq2" localSheetId="32">#REF!</definedName>
    <definedName name="datq2" localSheetId="5">#REF!</definedName>
    <definedName name="datq2" localSheetId="39">#REF!</definedName>
    <definedName name="datq2">#REF!</definedName>
    <definedName name="datreer" localSheetId="39">[6]REER!$B$144:$B$258</definedName>
    <definedName name="datreer">[20]REER!$B$144:$B$258</definedName>
    <definedName name="datt" localSheetId="17">#REF!</definedName>
    <definedName name="datt" localSheetId="18">#REF!</definedName>
    <definedName name="datt" localSheetId="20">#REF!</definedName>
    <definedName name="datt" localSheetId="25">#REF!</definedName>
    <definedName name="datt" localSheetId="30">#REF!</definedName>
    <definedName name="datt" localSheetId="34">#REF!</definedName>
    <definedName name="datt" localSheetId="35">#REF!</definedName>
    <definedName name="datt" localSheetId="23">#REF!</definedName>
    <definedName name="datt" localSheetId="24">#REF!</definedName>
    <definedName name="datt" localSheetId="29">#REF!</definedName>
    <definedName name="datt" localSheetId="32">#REF!</definedName>
    <definedName name="datt" localSheetId="5">#REF!</definedName>
    <definedName name="datt" localSheetId="37">#REF!</definedName>
    <definedName name="datt" localSheetId="39">#REF!</definedName>
    <definedName name="datt">#REF!</definedName>
    <definedName name="DBproj">#N/A</definedName>
    <definedName name="dd" localSheetId="13" hidden="1">{"Riqfin97",#N/A,FALSE,"Tran";"Riqfinpro",#N/A,FALSE,"Tran"}</definedName>
    <definedName name="dd" localSheetId="15" hidden="1">{"Riqfin97",#N/A,FALSE,"Tran";"Riqfinpro",#N/A,FALSE,"Tran"}</definedName>
    <definedName name="dd" localSheetId="17" hidden="1">{"Riqfin97",#N/A,FALSE,"Tran";"Riqfinpro",#N/A,FALSE,"Tran"}</definedName>
    <definedName name="dd" localSheetId="20" hidden="1">{"Riqfin97",#N/A,FALSE,"Tran";"Riqfinpro",#N/A,FALSE,"Tran"}</definedName>
    <definedName name="dd" localSheetId="30" hidden="1">{"Riqfin97",#N/A,FALSE,"Tran";"Riqfinpro",#N/A,FALSE,"Tran"}</definedName>
    <definedName name="dd" localSheetId="33" hidden="1">{"Riqfin97",#N/A,FALSE,"Tran";"Riqfinpro",#N/A,FALSE,"Tran"}</definedName>
    <definedName name="dd" localSheetId="34" hidden="1">{"Riqfin97",#N/A,FALSE,"Tran";"Riqfinpro",#N/A,FALSE,"Tran"}</definedName>
    <definedName name="dd" localSheetId="35" hidden="1">{"Riqfin97",#N/A,FALSE,"Tran";"Riqfinpro",#N/A,FALSE,"Tran"}</definedName>
    <definedName name="dd" localSheetId="46" hidden="1">{"Riqfin97",#N/A,FALSE,"Tran";"Riqfinpro",#N/A,FALSE,"Tran"}</definedName>
    <definedName name="dd" localSheetId="37" hidden="1">{"Riqfin97",#N/A,FALSE,"Tran";"Riqfinpro",#N/A,FALSE,"Tran"}</definedName>
    <definedName name="dd" localSheetId="39" hidden="1">{"Riqfin97",#N/A,FALSE,"Tran";"Riqfinpro",#N/A,FALSE,"Tran"}</definedName>
    <definedName name="dd" localSheetId="42" hidden="1">{"Riqfin97",#N/A,FALSE,"Tran";"Riqfinpro",#N/A,FALSE,"Tran"}</definedName>
    <definedName name="dd" localSheetId="43" hidden="1">{"Riqfin97",#N/A,FALSE,"Tran";"Riqfinpro",#N/A,FALSE,"Tran"}</definedName>
    <definedName name="dd" hidden="1">{"Riqfin97",#N/A,FALSE,"Tran";"Riqfinpro",#N/A,FALSE,"Tran"}</definedName>
    <definedName name="dd_balance" localSheetId="13">[37]!dd_balance1[saldo]</definedName>
    <definedName name="dd_balance">[37]!dd_balance1[saldo]</definedName>
    <definedName name="dd_cyklus" localSheetId="13">[38]!dd_cyclus[cyklus]</definedName>
    <definedName name="dd_cyklus">[38]!dd_cyclus[cyklus]</definedName>
    <definedName name="dd_oneoff" localSheetId="13">[38]hidden!$B$2:$B$3</definedName>
    <definedName name="dd_oneoff" localSheetId="17">[38]hidden!$B$2:$B$3</definedName>
    <definedName name="dd_oneoff" localSheetId="20">[38]hidden!$B$2:$B$3</definedName>
    <definedName name="dd_oneoff" localSheetId="37">[38]hidden!$B$2:$B$3</definedName>
    <definedName name="dd_oneoff">[38]hidden!$B$2:$B$3</definedName>
    <definedName name="ddd" localSheetId="13" hidden="1">{"Riqfin97",#N/A,FALSE,"Tran";"Riqfinpro",#N/A,FALSE,"Tran"}</definedName>
    <definedName name="ddd" localSheetId="15" hidden="1">{"Riqfin97",#N/A,FALSE,"Tran";"Riqfinpro",#N/A,FALSE,"Tran"}</definedName>
    <definedName name="ddd" localSheetId="17" hidden="1">{"Riqfin97",#N/A,FALSE,"Tran";"Riqfinpro",#N/A,FALSE,"Tran"}</definedName>
    <definedName name="ddd" localSheetId="20" hidden="1">{"Riqfin97",#N/A,FALSE,"Tran";"Riqfinpro",#N/A,FALSE,"Tran"}</definedName>
    <definedName name="ddd" localSheetId="30" hidden="1">{"Riqfin97",#N/A,FALSE,"Tran";"Riqfinpro",#N/A,FALSE,"Tran"}</definedName>
    <definedName name="ddd" localSheetId="33" hidden="1">{"Riqfin97",#N/A,FALSE,"Tran";"Riqfinpro",#N/A,FALSE,"Tran"}</definedName>
    <definedName name="ddd" localSheetId="34" hidden="1">{"Riqfin97",#N/A,FALSE,"Tran";"Riqfinpro",#N/A,FALSE,"Tran"}</definedName>
    <definedName name="ddd" localSheetId="35" hidden="1">{"Riqfin97",#N/A,FALSE,"Tran";"Riqfinpro",#N/A,FALSE,"Tran"}</definedName>
    <definedName name="ddd" localSheetId="46" hidden="1">{"Riqfin97",#N/A,FALSE,"Tran";"Riqfinpro",#N/A,FALSE,"Tran"}</definedName>
    <definedName name="ddd" localSheetId="37" hidden="1">{"Riqfin97",#N/A,FALSE,"Tran";"Riqfinpro",#N/A,FALSE,"Tran"}</definedName>
    <definedName name="ddd" localSheetId="39" hidden="1">{"Riqfin97",#N/A,FALSE,"Tran";"Riqfinpro",#N/A,FALSE,"Tran"}</definedName>
    <definedName name="ddd" localSheetId="42" hidden="1">{"Riqfin97",#N/A,FALSE,"Tran";"Riqfinpro",#N/A,FALSE,"Tran"}</definedName>
    <definedName name="ddd" localSheetId="43" hidden="1">{"Riqfin97",#N/A,FALSE,"Tran";"Riqfinpro",#N/A,FALSE,"Tran"}</definedName>
    <definedName name="ddd" hidden="1">{"Riqfin97",#N/A,FALSE,"Tran";"Riqfinpro",#N/A,FALSE,"Tran"}</definedName>
    <definedName name="debt" localSheetId="17">#REF!</definedName>
    <definedName name="debt" localSheetId="18">#REF!</definedName>
    <definedName name="debt" localSheetId="20">#REF!</definedName>
    <definedName name="debt" localSheetId="25">#REF!</definedName>
    <definedName name="debt" localSheetId="30">#REF!</definedName>
    <definedName name="debt" localSheetId="34">#REF!</definedName>
    <definedName name="debt" localSheetId="35">#REF!</definedName>
    <definedName name="debt" localSheetId="23">#REF!</definedName>
    <definedName name="debt" localSheetId="24">#REF!</definedName>
    <definedName name="debt" localSheetId="29">#REF!</definedName>
    <definedName name="debt" localSheetId="32">#REF!</definedName>
    <definedName name="debt" localSheetId="5">#REF!</definedName>
    <definedName name="debt" localSheetId="37">#REF!</definedName>
    <definedName name="debt" localSheetId="39">#REF!</definedName>
    <definedName name="debt">#REF!</definedName>
    <definedName name="DEBT1" localSheetId="17">#REF!</definedName>
    <definedName name="DEBT1" localSheetId="18">#REF!</definedName>
    <definedName name="DEBT1" localSheetId="20">#REF!</definedName>
    <definedName name="DEBT1" localSheetId="25">#REF!</definedName>
    <definedName name="DEBT1" localSheetId="30">#REF!</definedName>
    <definedName name="DEBT1" localSheetId="34">#REF!</definedName>
    <definedName name="DEBT1" localSheetId="35">#REF!</definedName>
    <definedName name="DEBT1" localSheetId="23">#REF!</definedName>
    <definedName name="DEBT1" localSheetId="24">#REF!</definedName>
    <definedName name="DEBT1" localSheetId="29">#REF!</definedName>
    <definedName name="DEBT1" localSheetId="32">#REF!</definedName>
    <definedName name="DEBT1" localSheetId="5">#REF!</definedName>
    <definedName name="DEBT1" localSheetId="39">#REF!</definedName>
    <definedName name="DEBT1">#REF!</definedName>
    <definedName name="DEBT10" localSheetId="17">#REF!</definedName>
    <definedName name="DEBT10" localSheetId="18">#REF!</definedName>
    <definedName name="DEBT10" localSheetId="20">#REF!</definedName>
    <definedName name="DEBT10" localSheetId="25">#REF!</definedName>
    <definedName name="DEBT10" localSheetId="30">#REF!</definedName>
    <definedName name="DEBT10" localSheetId="34">#REF!</definedName>
    <definedName name="DEBT10" localSheetId="35">#REF!</definedName>
    <definedName name="DEBT10" localSheetId="23">#REF!</definedName>
    <definedName name="DEBT10" localSheetId="24">#REF!</definedName>
    <definedName name="DEBT10" localSheetId="29">#REF!</definedName>
    <definedName name="DEBT10" localSheetId="32">#REF!</definedName>
    <definedName name="DEBT10" localSheetId="5">#REF!</definedName>
    <definedName name="DEBT10" localSheetId="39">#REF!</definedName>
    <definedName name="DEBT10">#REF!</definedName>
    <definedName name="DEBT11" localSheetId="17">#REF!</definedName>
    <definedName name="DEBT11" localSheetId="18">#REF!</definedName>
    <definedName name="DEBT11" localSheetId="20">#REF!</definedName>
    <definedName name="DEBT11" localSheetId="25">#REF!</definedName>
    <definedName name="DEBT11" localSheetId="30">#REF!</definedName>
    <definedName name="DEBT11" localSheetId="34">#REF!</definedName>
    <definedName name="DEBT11" localSheetId="35">#REF!</definedName>
    <definedName name="DEBT11" localSheetId="23">#REF!</definedName>
    <definedName name="DEBT11" localSheetId="24">#REF!</definedName>
    <definedName name="DEBT11" localSheetId="29">#REF!</definedName>
    <definedName name="DEBT11" localSheetId="32">#REF!</definedName>
    <definedName name="DEBT11" localSheetId="5">#REF!</definedName>
    <definedName name="DEBT11" localSheetId="39">#REF!</definedName>
    <definedName name="DEBT11">#REF!</definedName>
    <definedName name="DEBT12" localSheetId="17">#REF!</definedName>
    <definedName name="DEBT12" localSheetId="18">#REF!</definedName>
    <definedName name="DEBT12" localSheetId="20">#REF!</definedName>
    <definedName name="DEBT12" localSheetId="25">#REF!</definedName>
    <definedName name="DEBT12" localSheetId="30">#REF!</definedName>
    <definedName name="DEBT12" localSheetId="34">#REF!</definedName>
    <definedName name="DEBT12" localSheetId="35">#REF!</definedName>
    <definedName name="DEBT12" localSheetId="23">#REF!</definedName>
    <definedName name="DEBT12" localSheetId="24">#REF!</definedName>
    <definedName name="DEBT12" localSheetId="29">#REF!</definedName>
    <definedName name="DEBT12" localSheetId="32">#REF!</definedName>
    <definedName name="DEBT12" localSheetId="5">#REF!</definedName>
    <definedName name="DEBT12" localSheetId="39">#REF!</definedName>
    <definedName name="DEBT12">#REF!</definedName>
    <definedName name="DEBT13" localSheetId="17">#REF!</definedName>
    <definedName name="DEBT13" localSheetId="18">#REF!</definedName>
    <definedName name="DEBT13" localSheetId="20">#REF!</definedName>
    <definedName name="DEBT13" localSheetId="25">#REF!</definedName>
    <definedName name="DEBT13" localSheetId="30">#REF!</definedName>
    <definedName name="DEBT13" localSheetId="34">#REF!</definedName>
    <definedName name="DEBT13" localSheetId="35">#REF!</definedName>
    <definedName name="DEBT13" localSheetId="23">#REF!</definedName>
    <definedName name="DEBT13" localSheetId="24">#REF!</definedName>
    <definedName name="DEBT13" localSheetId="29">#REF!</definedName>
    <definedName name="DEBT13" localSheetId="32">#REF!</definedName>
    <definedName name="DEBT13" localSheetId="5">#REF!</definedName>
    <definedName name="DEBT13" localSheetId="39">#REF!</definedName>
    <definedName name="DEBT13">#REF!</definedName>
    <definedName name="DEBT14" localSheetId="17">#REF!</definedName>
    <definedName name="DEBT14" localSheetId="18">#REF!</definedName>
    <definedName name="DEBT14" localSheetId="20">#REF!</definedName>
    <definedName name="DEBT14" localSheetId="25">#REF!</definedName>
    <definedName name="DEBT14" localSheetId="30">#REF!</definedName>
    <definedName name="DEBT14" localSheetId="34">#REF!</definedName>
    <definedName name="DEBT14" localSheetId="35">#REF!</definedName>
    <definedName name="DEBT14" localSheetId="23">#REF!</definedName>
    <definedName name="DEBT14" localSheetId="24">#REF!</definedName>
    <definedName name="DEBT14" localSheetId="29">#REF!</definedName>
    <definedName name="DEBT14" localSheetId="32">#REF!</definedName>
    <definedName name="DEBT14" localSheetId="5">#REF!</definedName>
    <definedName name="DEBT14" localSheetId="39">#REF!</definedName>
    <definedName name="DEBT14">#REF!</definedName>
    <definedName name="DEBT15" localSheetId="17">#REF!</definedName>
    <definedName name="DEBT15" localSheetId="18">#REF!</definedName>
    <definedName name="DEBT15" localSheetId="20">#REF!</definedName>
    <definedName name="DEBT15" localSheetId="25">#REF!</definedName>
    <definedName name="DEBT15" localSheetId="30">#REF!</definedName>
    <definedName name="DEBT15" localSheetId="34">#REF!</definedName>
    <definedName name="DEBT15" localSheetId="35">#REF!</definedName>
    <definedName name="DEBT15" localSheetId="23">#REF!</definedName>
    <definedName name="DEBT15" localSheetId="24">#REF!</definedName>
    <definedName name="DEBT15" localSheetId="29">#REF!</definedName>
    <definedName name="DEBT15" localSheetId="32">#REF!</definedName>
    <definedName name="DEBT15" localSheetId="5">#REF!</definedName>
    <definedName name="DEBT15" localSheetId="39">#REF!</definedName>
    <definedName name="DEBT15">#REF!</definedName>
    <definedName name="DEBT16" localSheetId="17">#REF!</definedName>
    <definedName name="DEBT16" localSheetId="18">#REF!</definedName>
    <definedName name="DEBT16" localSheetId="20">#REF!</definedName>
    <definedName name="DEBT16" localSheetId="25">#REF!</definedName>
    <definedName name="DEBT16" localSheetId="30">#REF!</definedName>
    <definedName name="DEBT16" localSheetId="34">#REF!</definedName>
    <definedName name="DEBT16" localSheetId="35">#REF!</definedName>
    <definedName name="DEBT16" localSheetId="23">#REF!</definedName>
    <definedName name="DEBT16" localSheetId="24">#REF!</definedName>
    <definedName name="DEBT16" localSheetId="29">#REF!</definedName>
    <definedName name="DEBT16" localSheetId="32">#REF!</definedName>
    <definedName name="DEBT16" localSheetId="5">#REF!</definedName>
    <definedName name="DEBT16" localSheetId="39">#REF!</definedName>
    <definedName name="DEBT16">#REF!</definedName>
    <definedName name="DEBT1B" localSheetId="17">#REF!</definedName>
    <definedName name="DEBT1B" localSheetId="18">#REF!</definedName>
    <definedName name="DEBT1B" localSheetId="20">#REF!</definedName>
    <definedName name="DEBT1B" localSheetId="25">#REF!</definedName>
    <definedName name="DEBT1B" localSheetId="30">#REF!</definedName>
    <definedName name="DEBT1B" localSheetId="34">#REF!</definedName>
    <definedName name="DEBT1B" localSheetId="35">#REF!</definedName>
    <definedName name="DEBT1B" localSheetId="23">#REF!</definedName>
    <definedName name="DEBT1B" localSheetId="24">#REF!</definedName>
    <definedName name="DEBT1B" localSheetId="29">#REF!</definedName>
    <definedName name="DEBT1B" localSheetId="32">#REF!</definedName>
    <definedName name="DEBT1B" localSheetId="5">#REF!</definedName>
    <definedName name="DEBT1B" localSheetId="39">#REF!</definedName>
    <definedName name="DEBT1B">#REF!</definedName>
    <definedName name="DEBT2" localSheetId="17">#REF!</definedName>
    <definedName name="DEBT2" localSheetId="18">#REF!</definedName>
    <definedName name="DEBT2" localSheetId="20">#REF!</definedName>
    <definedName name="DEBT2" localSheetId="25">#REF!</definedName>
    <definedName name="DEBT2" localSheetId="30">#REF!</definedName>
    <definedName name="DEBT2" localSheetId="34">#REF!</definedName>
    <definedName name="DEBT2" localSheetId="35">#REF!</definedName>
    <definedName name="DEBT2" localSheetId="23">#REF!</definedName>
    <definedName name="DEBT2" localSheetId="24">#REF!</definedName>
    <definedName name="DEBT2" localSheetId="29">#REF!</definedName>
    <definedName name="DEBT2" localSheetId="32">#REF!</definedName>
    <definedName name="DEBT2" localSheetId="5">#REF!</definedName>
    <definedName name="DEBT2" localSheetId="39">#REF!</definedName>
    <definedName name="DEBT2">#REF!</definedName>
    <definedName name="DEBT2B" localSheetId="17">#REF!</definedName>
    <definedName name="DEBT2B" localSheetId="18">#REF!</definedName>
    <definedName name="DEBT2B" localSheetId="20">#REF!</definedName>
    <definedName name="DEBT2B" localSheetId="25">#REF!</definedName>
    <definedName name="DEBT2B" localSheetId="30">#REF!</definedName>
    <definedName name="DEBT2B" localSheetId="34">#REF!</definedName>
    <definedName name="DEBT2B" localSheetId="35">#REF!</definedName>
    <definedName name="DEBT2B" localSheetId="23">#REF!</definedName>
    <definedName name="DEBT2B" localSheetId="24">#REF!</definedName>
    <definedName name="DEBT2B" localSheetId="29">#REF!</definedName>
    <definedName name="DEBT2B" localSheetId="32">#REF!</definedName>
    <definedName name="DEBT2B" localSheetId="5">#REF!</definedName>
    <definedName name="DEBT2B" localSheetId="39">#REF!</definedName>
    <definedName name="DEBT2B">#REF!</definedName>
    <definedName name="DEBT3" localSheetId="17">#REF!</definedName>
    <definedName name="DEBT3" localSheetId="18">#REF!</definedName>
    <definedName name="DEBT3" localSheetId="20">#REF!</definedName>
    <definedName name="DEBT3" localSheetId="25">#REF!</definedName>
    <definedName name="DEBT3" localSheetId="30">#REF!</definedName>
    <definedName name="DEBT3" localSheetId="34">#REF!</definedName>
    <definedName name="DEBT3" localSheetId="35">#REF!</definedName>
    <definedName name="DEBT3" localSheetId="23">#REF!</definedName>
    <definedName name="DEBT3" localSheetId="24">#REF!</definedName>
    <definedName name="DEBT3" localSheetId="29">#REF!</definedName>
    <definedName name="DEBT3" localSheetId="32">#REF!</definedName>
    <definedName name="DEBT3" localSheetId="5">#REF!</definedName>
    <definedName name="DEBT3" localSheetId="39">#REF!</definedName>
    <definedName name="DEBT3">#REF!</definedName>
    <definedName name="DEBT4" localSheetId="17">#REF!</definedName>
    <definedName name="DEBT4" localSheetId="18">#REF!</definedName>
    <definedName name="DEBT4" localSheetId="20">#REF!</definedName>
    <definedName name="DEBT4" localSheetId="25">#REF!</definedName>
    <definedName name="DEBT4" localSheetId="30">#REF!</definedName>
    <definedName name="DEBT4" localSheetId="34">#REF!</definedName>
    <definedName name="DEBT4" localSheetId="35">#REF!</definedName>
    <definedName name="DEBT4" localSheetId="23">#REF!</definedName>
    <definedName name="DEBT4" localSheetId="24">#REF!</definedName>
    <definedName name="DEBT4" localSheetId="29">#REF!</definedName>
    <definedName name="DEBT4" localSheetId="32">#REF!</definedName>
    <definedName name="DEBT4" localSheetId="5">#REF!</definedName>
    <definedName name="DEBT4" localSheetId="39">#REF!</definedName>
    <definedName name="DEBT4">#REF!</definedName>
    <definedName name="DEBT5" localSheetId="17">#REF!</definedName>
    <definedName name="DEBT5" localSheetId="18">#REF!</definedName>
    <definedName name="DEBT5" localSheetId="20">#REF!</definedName>
    <definedName name="DEBT5" localSheetId="25">#REF!</definedName>
    <definedName name="DEBT5" localSheetId="30">#REF!</definedName>
    <definedName name="DEBT5" localSheetId="34">#REF!</definedName>
    <definedName name="DEBT5" localSheetId="35">#REF!</definedName>
    <definedName name="DEBT5" localSheetId="23">#REF!</definedName>
    <definedName name="DEBT5" localSheetId="24">#REF!</definedName>
    <definedName name="DEBT5" localSheetId="29">#REF!</definedName>
    <definedName name="DEBT5" localSheetId="32">#REF!</definedName>
    <definedName name="DEBT5" localSheetId="5">#REF!</definedName>
    <definedName name="DEBT5" localSheetId="39">#REF!</definedName>
    <definedName name="DEBT5">#REF!</definedName>
    <definedName name="DEBT6" localSheetId="17">#REF!</definedName>
    <definedName name="DEBT6" localSheetId="18">#REF!</definedName>
    <definedName name="DEBT6" localSheetId="20">#REF!</definedName>
    <definedName name="DEBT6" localSheetId="25">#REF!</definedName>
    <definedName name="DEBT6" localSheetId="30">#REF!</definedName>
    <definedName name="DEBT6" localSheetId="34">#REF!</definedName>
    <definedName name="DEBT6" localSheetId="35">#REF!</definedName>
    <definedName name="DEBT6" localSheetId="23">#REF!</definedName>
    <definedName name="DEBT6" localSheetId="24">#REF!</definedName>
    <definedName name="DEBT6" localSheetId="29">#REF!</definedName>
    <definedName name="DEBT6" localSheetId="32">#REF!</definedName>
    <definedName name="DEBT6" localSheetId="5">#REF!</definedName>
    <definedName name="DEBT6" localSheetId="39">#REF!</definedName>
    <definedName name="DEBT6">#REF!</definedName>
    <definedName name="DEBT7" localSheetId="17">#REF!</definedName>
    <definedName name="DEBT7" localSheetId="18">#REF!</definedName>
    <definedName name="DEBT7" localSheetId="20">#REF!</definedName>
    <definedName name="DEBT7" localSheetId="25">#REF!</definedName>
    <definedName name="DEBT7" localSheetId="30">#REF!</definedName>
    <definedName name="DEBT7" localSheetId="34">#REF!</definedName>
    <definedName name="DEBT7" localSheetId="35">#REF!</definedName>
    <definedName name="DEBT7" localSheetId="23">#REF!</definedName>
    <definedName name="DEBT7" localSheetId="24">#REF!</definedName>
    <definedName name="DEBT7" localSheetId="29">#REF!</definedName>
    <definedName name="DEBT7" localSheetId="32">#REF!</definedName>
    <definedName name="DEBT7" localSheetId="5">#REF!</definedName>
    <definedName name="DEBT7" localSheetId="39">#REF!</definedName>
    <definedName name="DEBT7">#REF!</definedName>
    <definedName name="DEBT8" localSheetId="17">#REF!</definedName>
    <definedName name="DEBT8" localSheetId="18">#REF!</definedName>
    <definedName name="DEBT8" localSheetId="20">#REF!</definedName>
    <definedName name="DEBT8" localSheetId="25">#REF!</definedName>
    <definedName name="DEBT8" localSheetId="30">#REF!</definedName>
    <definedName name="DEBT8" localSheetId="34">#REF!</definedName>
    <definedName name="DEBT8" localSheetId="35">#REF!</definedName>
    <definedName name="DEBT8" localSheetId="23">#REF!</definedName>
    <definedName name="DEBT8" localSheetId="24">#REF!</definedName>
    <definedName name="DEBT8" localSheetId="29">#REF!</definedName>
    <definedName name="DEBT8" localSheetId="32">#REF!</definedName>
    <definedName name="DEBT8" localSheetId="5">#REF!</definedName>
    <definedName name="DEBT8" localSheetId="39">#REF!</definedName>
    <definedName name="DEBT8">#REF!</definedName>
    <definedName name="DEBT9" localSheetId="17">#REF!</definedName>
    <definedName name="DEBT9" localSheetId="18">#REF!</definedName>
    <definedName name="DEBT9" localSheetId="20">#REF!</definedName>
    <definedName name="DEBT9" localSheetId="25">#REF!</definedName>
    <definedName name="DEBT9" localSheetId="30">#REF!</definedName>
    <definedName name="DEBT9" localSheetId="34">#REF!</definedName>
    <definedName name="DEBT9" localSheetId="35">#REF!</definedName>
    <definedName name="DEBT9" localSheetId="23">#REF!</definedName>
    <definedName name="DEBT9" localSheetId="24">#REF!</definedName>
    <definedName name="DEBT9" localSheetId="29">#REF!</definedName>
    <definedName name="DEBT9" localSheetId="32">#REF!</definedName>
    <definedName name="DEBT9" localSheetId="5">#REF!</definedName>
    <definedName name="DEBT9" localSheetId="39">#REF!</definedName>
    <definedName name="DEBT9">#REF!</definedName>
    <definedName name="debtproj" localSheetId="17">#REF!</definedName>
    <definedName name="debtproj" localSheetId="18">#REF!</definedName>
    <definedName name="debtproj" localSheetId="20">#REF!</definedName>
    <definedName name="debtproj" localSheetId="25">#REF!</definedName>
    <definedName name="debtproj" localSheetId="30">#REF!</definedName>
    <definedName name="debtproj" localSheetId="34">#REF!</definedName>
    <definedName name="debtproj" localSheetId="35">#REF!</definedName>
    <definedName name="debtproj" localSheetId="23">#REF!</definedName>
    <definedName name="debtproj" localSheetId="24">#REF!</definedName>
    <definedName name="debtproj" localSheetId="29">#REF!</definedName>
    <definedName name="debtproj" localSheetId="32">#REF!</definedName>
    <definedName name="debtproj" localSheetId="5">#REF!</definedName>
    <definedName name="debtproj" localSheetId="39">#REF!</definedName>
    <definedName name="debtproj">#REF!</definedName>
    <definedName name="DEFLATORS" localSheetId="17">#REF!</definedName>
    <definedName name="DEFLATORS" localSheetId="18">#REF!</definedName>
    <definedName name="DEFLATORS" localSheetId="20">#REF!</definedName>
    <definedName name="DEFLATORS" localSheetId="25">#REF!</definedName>
    <definedName name="DEFLATORS" localSheetId="30">#REF!</definedName>
    <definedName name="DEFLATORS" localSheetId="34">#REF!</definedName>
    <definedName name="DEFLATORS" localSheetId="35">#REF!</definedName>
    <definedName name="DEFLATORS" localSheetId="23">#REF!</definedName>
    <definedName name="DEFLATORS" localSheetId="24">#REF!</definedName>
    <definedName name="DEFLATORS" localSheetId="29">#REF!</definedName>
    <definedName name="DEFLATORS" localSheetId="32">#REF!</definedName>
    <definedName name="DEFLATORS" localSheetId="5">#REF!</definedName>
    <definedName name="DEFLATORS" localSheetId="39">#REF!</definedName>
    <definedName name="DEFLATORS">#REF!</definedName>
    <definedName name="degresivita" localSheetId="17">[27]Graf14_Graf15!#REF!</definedName>
    <definedName name="degresivita" localSheetId="18">[27]Graf14_Graf15!#REF!</definedName>
    <definedName name="degresivita" localSheetId="20">[27]Graf14_Graf15!#REF!</definedName>
    <definedName name="degresivita" localSheetId="25">[27]Graf14_Graf15!#REF!</definedName>
    <definedName name="degresivita" localSheetId="30">[27]Graf14_Graf15!#REF!</definedName>
    <definedName name="degresivita" localSheetId="34">[27]Graf14_Graf15!#REF!</definedName>
    <definedName name="degresivita" localSheetId="35">[27]Graf14_Graf15!#REF!</definedName>
    <definedName name="degresivita" localSheetId="23">[27]Graf14_Graf15!#REF!</definedName>
    <definedName name="degresivita" localSheetId="24">[27]Graf14_Graf15!#REF!</definedName>
    <definedName name="degresivita" localSheetId="29">[27]Graf14_Graf15!#REF!</definedName>
    <definedName name="degresivita" localSheetId="32">[27]Graf14_Graf15!#REF!</definedName>
    <definedName name="degresivita" localSheetId="5">[27]Graf14_Graf15!#REF!</definedName>
    <definedName name="degresivita" localSheetId="39">[27]Graf14_Graf15!#REF!</definedName>
    <definedName name="degresivita">[27]Graf14_Graf15!#REF!</definedName>
    <definedName name="degresivita_2" localSheetId="17">[27]Graf14_Graf15!#REF!</definedName>
    <definedName name="degresivita_2" localSheetId="18">[27]Graf14_Graf15!#REF!</definedName>
    <definedName name="degresivita_2" localSheetId="20">[27]Graf14_Graf15!#REF!</definedName>
    <definedName name="degresivita_2" localSheetId="25">[27]Graf14_Graf15!#REF!</definedName>
    <definedName name="degresivita_2" localSheetId="30">[27]Graf14_Graf15!#REF!</definedName>
    <definedName name="degresivita_2" localSheetId="34">[27]Graf14_Graf15!#REF!</definedName>
    <definedName name="degresivita_2" localSheetId="35">[27]Graf14_Graf15!#REF!</definedName>
    <definedName name="degresivita_2" localSheetId="23">[27]Graf14_Graf15!#REF!</definedName>
    <definedName name="degresivita_2" localSheetId="24">[27]Graf14_Graf15!#REF!</definedName>
    <definedName name="degresivita_2" localSheetId="29">[27]Graf14_Graf15!#REF!</definedName>
    <definedName name="degresivita_2" localSheetId="32">[27]Graf14_Graf15!#REF!</definedName>
    <definedName name="degresivita_2" localSheetId="5">[27]Graf14_Graf15!#REF!</definedName>
    <definedName name="degresivita_2" localSheetId="39">[27]Graf14_Graf15!#REF!</definedName>
    <definedName name="degresivita_2">[27]Graf14_Graf15!#REF!</definedName>
    <definedName name="deleteme1" localSheetId="17" hidden="1">#REF!</definedName>
    <definedName name="deleteme1" localSheetId="18" hidden="1">#REF!</definedName>
    <definedName name="deleteme1" localSheetId="20" hidden="1">#REF!</definedName>
    <definedName name="deleteme1" localSheetId="25" hidden="1">#REF!</definedName>
    <definedName name="deleteme1" localSheetId="30" hidden="1">#REF!</definedName>
    <definedName name="deleteme1" localSheetId="34" hidden="1">#REF!</definedName>
    <definedName name="deleteme1" localSheetId="35" hidden="1">#REF!</definedName>
    <definedName name="deleteme1" localSheetId="46" hidden="1">#REF!</definedName>
    <definedName name="deleteme1" localSheetId="23" hidden="1">#REF!</definedName>
    <definedName name="deleteme1" localSheetId="24" hidden="1">#REF!</definedName>
    <definedName name="deleteme1" localSheetId="29" hidden="1">#REF!</definedName>
    <definedName name="deleteme1" localSheetId="32" hidden="1">#REF!</definedName>
    <definedName name="deleteme1" localSheetId="5" hidden="1">#REF!</definedName>
    <definedName name="deleteme1" localSheetId="37" hidden="1">#REF!</definedName>
    <definedName name="deleteme1" localSheetId="39" hidden="1">#REF!</definedName>
    <definedName name="deleteme1" hidden="1">#REF!</definedName>
    <definedName name="deleteme3" localSheetId="17" hidden="1">#REF!</definedName>
    <definedName name="deleteme3" localSheetId="18" hidden="1">#REF!</definedName>
    <definedName name="deleteme3" localSheetId="20" hidden="1">#REF!</definedName>
    <definedName name="deleteme3" localSheetId="25" hidden="1">#REF!</definedName>
    <definedName name="deleteme3" localSheetId="30" hidden="1">#REF!</definedName>
    <definedName name="deleteme3" localSheetId="34" hidden="1">#REF!</definedName>
    <definedName name="deleteme3" localSheetId="35" hidden="1">#REF!</definedName>
    <definedName name="deleteme3" localSheetId="46" hidden="1">#REF!</definedName>
    <definedName name="deleteme3" localSheetId="23" hidden="1">#REF!</definedName>
    <definedName name="deleteme3" localSheetId="24" hidden="1">#REF!</definedName>
    <definedName name="deleteme3" localSheetId="29" hidden="1">#REF!</definedName>
    <definedName name="deleteme3" localSheetId="32" hidden="1">#REF!</definedName>
    <definedName name="deleteme3" localSheetId="5" hidden="1">#REF!</definedName>
    <definedName name="deleteme3" localSheetId="39" hidden="1">#REF!</definedName>
    <definedName name="deleteme3" hidden="1">#REF!</definedName>
    <definedName name="Department" localSheetId="17">[39]REER!#REF!</definedName>
    <definedName name="Department" localSheetId="18">[39]REER!#REF!</definedName>
    <definedName name="Department" localSheetId="20">[39]REER!#REF!</definedName>
    <definedName name="Department" localSheetId="25">[39]REER!#REF!</definedName>
    <definedName name="Department" localSheetId="30">[39]REER!#REF!</definedName>
    <definedName name="Department" localSheetId="34">[39]REER!#REF!</definedName>
    <definedName name="Department" localSheetId="35">[39]REER!#REF!</definedName>
    <definedName name="Department" localSheetId="23">[39]REER!#REF!</definedName>
    <definedName name="Department" localSheetId="24">[39]REER!#REF!</definedName>
    <definedName name="Department" localSheetId="29">[39]REER!#REF!</definedName>
    <definedName name="Department" localSheetId="32">[39]REER!#REF!</definedName>
    <definedName name="Department" localSheetId="5">[39]REER!#REF!</definedName>
    <definedName name="Department" localSheetId="39">[40]REER!#REF!</definedName>
    <definedName name="Department">[39]REER!#REF!</definedName>
    <definedName name="DGproj">#N/A</definedName>
    <definedName name="DLX1.USE" localSheetId="39">[41]Haver!$A$2:$N$8</definedName>
    <definedName name="DLX1.USE">[42]Haver!$A$2:$N$8</definedName>
    <definedName name="DOC" localSheetId="17">#REF!</definedName>
    <definedName name="DOC" localSheetId="18">#REF!</definedName>
    <definedName name="DOC" localSheetId="20">#REF!</definedName>
    <definedName name="DOC" localSheetId="25">#REF!</definedName>
    <definedName name="DOC" localSheetId="30">#REF!</definedName>
    <definedName name="DOC" localSheetId="34">#REF!</definedName>
    <definedName name="DOC" localSheetId="35">#REF!</definedName>
    <definedName name="DOC" localSheetId="23">#REF!</definedName>
    <definedName name="DOC" localSheetId="24">#REF!</definedName>
    <definedName name="DOC" localSheetId="29">#REF!</definedName>
    <definedName name="DOC" localSheetId="32">#REF!</definedName>
    <definedName name="DOC" localSheetId="5">#REF!</definedName>
    <definedName name="DOC" localSheetId="37">#REF!</definedName>
    <definedName name="DOC" localSheetId="39">#REF!</definedName>
    <definedName name="DOC">#REF!</definedName>
    <definedName name="dp" localSheetId="39">[43]DP!$A:$E</definedName>
    <definedName name="dp">[43]DP!$A$1:$E$65536</definedName>
    <definedName name="dpogjr" localSheetId="17" hidden="1">'[5]Time series'!#REF!</definedName>
    <definedName name="dpogjr" localSheetId="18" hidden="1">'[5]Time series'!#REF!</definedName>
    <definedName name="dpogjr" localSheetId="20" hidden="1">'[5]Time series'!#REF!</definedName>
    <definedName name="dpogjr" localSheetId="25" hidden="1">'[5]Time series'!#REF!</definedName>
    <definedName name="dpogjr" localSheetId="34" hidden="1">'[5]Time series'!#REF!</definedName>
    <definedName name="dpogjr" localSheetId="35" hidden="1">'[5]Time series'!#REF!</definedName>
    <definedName name="dpogjr" localSheetId="46" hidden="1">'[5]Time series'!#REF!</definedName>
    <definedName name="dpogjr" localSheetId="23" hidden="1">'[5]Time series'!#REF!</definedName>
    <definedName name="dpogjr" localSheetId="24" hidden="1">'[5]Time series'!#REF!</definedName>
    <definedName name="dpogjr" localSheetId="29" hidden="1">'[5]Time series'!#REF!</definedName>
    <definedName name="dpogjr" localSheetId="32" hidden="1">'[5]Time series'!#REF!</definedName>
    <definedName name="dpogjr" localSheetId="5" hidden="1">'[5]Time series'!#REF!</definedName>
    <definedName name="dpogjr" hidden="1">'[5]Time series'!#REF!</definedName>
    <definedName name="Dproj">#N/A</definedName>
    <definedName name="dre" localSheetId="17" hidden="1">[44]M!#REF!</definedName>
    <definedName name="dre" localSheetId="18" hidden="1">[44]M!#REF!</definedName>
    <definedName name="dre" localSheetId="20" hidden="1">[44]M!#REF!</definedName>
    <definedName name="dre" localSheetId="25" hidden="1">[44]M!#REF!</definedName>
    <definedName name="dre" localSheetId="34" hidden="1">[44]M!#REF!</definedName>
    <definedName name="dre" localSheetId="35" hidden="1">[44]M!#REF!</definedName>
    <definedName name="dre" localSheetId="46" hidden="1">[44]M!#REF!</definedName>
    <definedName name="dre" localSheetId="23" hidden="1">[44]M!#REF!</definedName>
    <definedName name="dre" localSheetId="24" hidden="1">[44]M!#REF!</definedName>
    <definedName name="dre" localSheetId="29" hidden="1">[44]M!#REF!</definedName>
    <definedName name="dre" localSheetId="32" hidden="1">[44]M!#REF!</definedName>
    <definedName name="dre" localSheetId="5" hidden="1">[44]M!#REF!</definedName>
    <definedName name="dre" localSheetId="37" hidden="1">[44]M!#REF!</definedName>
    <definedName name="dre" hidden="1">[44]M!#REF!</definedName>
    <definedName name="DSD">#N/A</definedName>
    <definedName name="DSD_S">#N/A</definedName>
    <definedName name="DSDB">#N/A</definedName>
    <definedName name="DSDG">#N/A</definedName>
    <definedName name="dsfsdds" localSheetId="13" hidden="1">{"Riqfin97",#N/A,FALSE,"Tran";"Riqfinpro",#N/A,FALSE,"Tran"}</definedName>
    <definedName name="dsfsdds" localSheetId="15" hidden="1">{"Riqfin97",#N/A,FALSE,"Tran";"Riqfinpro",#N/A,FALSE,"Tran"}</definedName>
    <definedName name="dsfsdds" localSheetId="17" hidden="1">{"Riqfin97",#N/A,FALSE,"Tran";"Riqfinpro",#N/A,FALSE,"Tran"}</definedName>
    <definedName name="dsfsdds" localSheetId="20" hidden="1">{"Riqfin97",#N/A,FALSE,"Tran";"Riqfinpro",#N/A,FALSE,"Tran"}</definedName>
    <definedName name="dsfsdds" localSheetId="30" hidden="1">{"Riqfin97",#N/A,FALSE,"Tran";"Riqfinpro",#N/A,FALSE,"Tran"}</definedName>
    <definedName name="dsfsdds" localSheetId="33" hidden="1">{"Riqfin97",#N/A,FALSE,"Tran";"Riqfinpro",#N/A,FALSE,"Tran"}</definedName>
    <definedName name="dsfsdds" localSheetId="34" hidden="1">{"Riqfin97",#N/A,FALSE,"Tran";"Riqfinpro",#N/A,FALSE,"Tran"}</definedName>
    <definedName name="dsfsdds" localSheetId="35" hidden="1">{"Riqfin97",#N/A,FALSE,"Tran";"Riqfinpro",#N/A,FALSE,"Tran"}</definedName>
    <definedName name="dsfsdds" localSheetId="46" hidden="1">{"Riqfin97",#N/A,FALSE,"Tran";"Riqfinpro",#N/A,FALSE,"Tran"}</definedName>
    <definedName name="dsfsdds" localSheetId="37" hidden="1">{"Riqfin97",#N/A,FALSE,"Tran";"Riqfinpro",#N/A,FALSE,"Tran"}</definedName>
    <definedName name="dsfsdds" localSheetId="42" hidden="1">{"Riqfin97",#N/A,FALSE,"Tran";"Riqfinpro",#N/A,FALSE,"Tran"}</definedName>
    <definedName name="dsfsdds" localSheetId="43"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17">#REF!</definedName>
    <definedName name="e12db" localSheetId="18">#REF!</definedName>
    <definedName name="e12db" localSheetId="20">#REF!</definedName>
    <definedName name="e12db" localSheetId="25">#REF!</definedName>
    <definedName name="e12db" localSheetId="30">#REF!</definedName>
    <definedName name="e12db" localSheetId="34">#REF!</definedName>
    <definedName name="e12db" localSheetId="35">#REF!</definedName>
    <definedName name="e12db" localSheetId="23">#REF!</definedName>
    <definedName name="e12db" localSheetId="24">#REF!</definedName>
    <definedName name="e12db" localSheetId="29">#REF!</definedName>
    <definedName name="e12db" localSheetId="32">#REF!</definedName>
    <definedName name="e12db" localSheetId="5">#REF!</definedName>
    <definedName name="e12db" localSheetId="37">#REF!</definedName>
    <definedName name="e12db" localSheetId="39">#REF!</definedName>
    <definedName name="e12db">#REF!</definedName>
    <definedName name="e9db">[45]e9!$A$1:$V$49</definedName>
    <definedName name="EB3M15" localSheetId="15">#REF!</definedName>
    <definedName name="EB3M15" localSheetId="18">#REF!</definedName>
    <definedName name="EB3M15" localSheetId="25">#REF!</definedName>
    <definedName name="EB3M15" localSheetId="34">#REF!</definedName>
    <definedName name="EB3M15" localSheetId="35">#REF!</definedName>
    <definedName name="EB3M15" localSheetId="32">#REF!</definedName>
    <definedName name="EB3M15">#REF!</definedName>
    <definedName name="EB3M16" localSheetId="15">#REF!</definedName>
    <definedName name="EB3M16" localSheetId="18">#REF!</definedName>
    <definedName name="EB3M16" localSheetId="25">#REF!</definedName>
    <definedName name="EB3M16" localSheetId="34">#REF!</definedName>
    <definedName name="EB3M16" localSheetId="35">#REF!</definedName>
    <definedName name="EB3M16" localSheetId="32">#REF!</definedName>
    <definedName name="EB3M16">#REF!</definedName>
    <definedName name="EB3M17" localSheetId="15">#REF!</definedName>
    <definedName name="EB3M17" localSheetId="18">#REF!</definedName>
    <definedName name="EB3M17" localSheetId="25">#REF!</definedName>
    <definedName name="EB3M17" localSheetId="34">#REF!</definedName>
    <definedName name="EB3M17" localSheetId="35">#REF!</definedName>
    <definedName name="EB3M17" localSheetId="32">#REF!</definedName>
    <definedName name="EB3M17">#REF!</definedName>
    <definedName name="EB3M18" localSheetId="18">#REF!</definedName>
    <definedName name="EB3M18" localSheetId="25">#REF!</definedName>
    <definedName name="EB3M18" localSheetId="34">#REF!</definedName>
    <definedName name="EB3M18" localSheetId="35">#REF!</definedName>
    <definedName name="EB3M18" localSheetId="32">#REF!</definedName>
    <definedName name="EB3M18">#REF!</definedName>
    <definedName name="EB3M19" localSheetId="18">#REF!</definedName>
    <definedName name="EB3M19" localSheetId="25">#REF!</definedName>
    <definedName name="EB3M19" localSheetId="34">#REF!</definedName>
    <definedName name="EB3M19" localSheetId="35">#REF!</definedName>
    <definedName name="EB3M19" localSheetId="32">#REF!</definedName>
    <definedName name="EB3M19">#REF!</definedName>
    <definedName name="EB3M20" localSheetId="18">#REF!</definedName>
    <definedName name="EB3M20" localSheetId="25">#REF!</definedName>
    <definedName name="EB3M20" localSheetId="34">#REF!</definedName>
    <definedName name="EB3M20" localSheetId="35">#REF!</definedName>
    <definedName name="EB3M20" localSheetId="32">#REF!</definedName>
    <definedName name="EB3M20">#REF!</definedName>
    <definedName name="EB6M15" localSheetId="18">#REF!</definedName>
    <definedName name="EB6M15" localSheetId="25">#REF!</definedName>
    <definedName name="EB6M15" localSheetId="34">#REF!</definedName>
    <definedName name="EB6M15" localSheetId="35">#REF!</definedName>
    <definedName name="EB6M15" localSheetId="32">#REF!</definedName>
    <definedName name="EB6M15">#REF!</definedName>
    <definedName name="EB6M16" localSheetId="18">#REF!</definedName>
    <definedName name="EB6M16" localSheetId="25">#REF!</definedName>
    <definedName name="EB6M16" localSheetId="34">#REF!</definedName>
    <definedName name="EB6M16" localSheetId="35">#REF!</definedName>
    <definedName name="EB6M16" localSheetId="32">#REF!</definedName>
    <definedName name="EB6M16">#REF!</definedName>
    <definedName name="EB6M17" localSheetId="18">#REF!</definedName>
    <definedName name="EB6M17" localSheetId="25">#REF!</definedName>
    <definedName name="EB6M17" localSheetId="34">#REF!</definedName>
    <definedName name="EB6M17" localSheetId="35">#REF!</definedName>
    <definedName name="EB6M17" localSheetId="32">#REF!</definedName>
    <definedName name="EB6M17">#REF!</definedName>
    <definedName name="EB6M18" localSheetId="18">#REF!</definedName>
    <definedName name="EB6M18" localSheetId="25">#REF!</definedName>
    <definedName name="EB6M18" localSheetId="34">#REF!</definedName>
    <definedName name="EB6M18" localSheetId="35">#REF!</definedName>
    <definedName name="EB6M18" localSheetId="32">#REF!</definedName>
    <definedName name="EB6M18">#REF!</definedName>
    <definedName name="EB6M19" localSheetId="18">#REF!</definedName>
    <definedName name="EB6M19" localSheetId="25">#REF!</definedName>
    <definedName name="EB6M19" localSheetId="34">#REF!</definedName>
    <definedName name="EB6M19" localSheetId="35">#REF!</definedName>
    <definedName name="EB6M19" localSheetId="32">#REF!</definedName>
    <definedName name="EB6M19">#REF!</definedName>
    <definedName name="EB6M20" localSheetId="18">#REF!</definedName>
    <definedName name="EB6M20" localSheetId="25">#REF!</definedName>
    <definedName name="EB6M20" localSheetId="34">#REF!</definedName>
    <definedName name="EB6M20" localSheetId="35">#REF!</definedName>
    <definedName name="EB6M20" localSheetId="32">#REF!</definedName>
    <definedName name="EB6M20">#REF!</definedName>
    <definedName name="EDNA">#N/A</definedName>
    <definedName name="EDSSDESCRIPTOR" localSheetId="17">#REF!</definedName>
    <definedName name="EDSSDESCRIPTOR" localSheetId="18">#REF!</definedName>
    <definedName name="EDSSDESCRIPTOR" localSheetId="20">#REF!</definedName>
    <definedName name="EDSSDESCRIPTOR" localSheetId="25">#REF!</definedName>
    <definedName name="EDSSDESCRIPTOR" localSheetId="30">#REF!</definedName>
    <definedName name="EDSSDESCRIPTOR" localSheetId="34">#REF!</definedName>
    <definedName name="EDSSDESCRIPTOR" localSheetId="35">#REF!</definedName>
    <definedName name="EDSSDESCRIPTOR" localSheetId="23">#REF!</definedName>
    <definedName name="EDSSDESCRIPTOR" localSheetId="24">#REF!</definedName>
    <definedName name="EDSSDESCRIPTOR" localSheetId="29">#REF!</definedName>
    <definedName name="EDSSDESCRIPTOR" localSheetId="32">#REF!</definedName>
    <definedName name="EDSSDESCRIPTOR" localSheetId="5">#REF!</definedName>
    <definedName name="EDSSDESCRIPTOR" localSheetId="37">#REF!</definedName>
    <definedName name="EDSSDESCRIPTOR" localSheetId="39">#REF!</definedName>
    <definedName name="EDSSDESCRIPTOR">#REF!</definedName>
    <definedName name="EDSSFILE" localSheetId="17">#REF!</definedName>
    <definedName name="EDSSFILE" localSheetId="18">#REF!</definedName>
    <definedName name="EDSSFILE" localSheetId="20">#REF!</definedName>
    <definedName name="EDSSFILE" localSheetId="25">#REF!</definedName>
    <definedName name="EDSSFILE" localSheetId="30">#REF!</definedName>
    <definedName name="EDSSFILE" localSheetId="34">#REF!</definedName>
    <definedName name="EDSSFILE" localSheetId="35">#REF!</definedName>
    <definedName name="EDSSFILE" localSheetId="23">#REF!</definedName>
    <definedName name="EDSSFILE" localSheetId="24">#REF!</definedName>
    <definedName name="EDSSFILE" localSheetId="29">#REF!</definedName>
    <definedName name="EDSSFILE" localSheetId="32">#REF!</definedName>
    <definedName name="EDSSFILE" localSheetId="5">#REF!</definedName>
    <definedName name="EDSSFILE" localSheetId="39">#REF!</definedName>
    <definedName name="EDSSFILE">#REF!</definedName>
    <definedName name="EDSSNAME" localSheetId="17">#REF!</definedName>
    <definedName name="EDSSNAME" localSheetId="18">#REF!</definedName>
    <definedName name="EDSSNAME" localSheetId="20">#REF!</definedName>
    <definedName name="EDSSNAME" localSheetId="25">#REF!</definedName>
    <definedName name="EDSSNAME" localSheetId="30">#REF!</definedName>
    <definedName name="EDSSNAME" localSheetId="34">#REF!</definedName>
    <definedName name="EDSSNAME" localSheetId="35">#REF!</definedName>
    <definedName name="EDSSNAME" localSheetId="23">#REF!</definedName>
    <definedName name="EDSSNAME" localSheetId="24">#REF!</definedName>
    <definedName name="EDSSNAME" localSheetId="29">#REF!</definedName>
    <definedName name="EDSSNAME" localSheetId="32">#REF!</definedName>
    <definedName name="EDSSNAME" localSheetId="5">#REF!</definedName>
    <definedName name="EDSSNAME" localSheetId="39">#REF!</definedName>
    <definedName name="EDSSNAME">#REF!</definedName>
    <definedName name="EDSSTIME" localSheetId="17">#REF!</definedName>
    <definedName name="EDSSTIME" localSheetId="18">#REF!</definedName>
    <definedName name="EDSSTIME" localSheetId="20">#REF!</definedName>
    <definedName name="EDSSTIME" localSheetId="25">#REF!</definedName>
    <definedName name="EDSSTIME" localSheetId="30">#REF!</definedName>
    <definedName name="EDSSTIME" localSheetId="34">#REF!</definedName>
    <definedName name="EDSSTIME" localSheetId="35">#REF!</definedName>
    <definedName name="EDSSTIME" localSheetId="23">#REF!</definedName>
    <definedName name="EDSSTIME" localSheetId="24">#REF!</definedName>
    <definedName name="EDSSTIME" localSheetId="29">#REF!</definedName>
    <definedName name="EDSSTIME" localSheetId="32">#REF!</definedName>
    <definedName name="EDSSTIME" localSheetId="5">#REF!</definedName>
    <definedName name="EDSSTIME" localSheetId="39">#REF!</definedName>
    <definedName name="EDSSTIME">#REF!</definedName>
    <definedName name="ee" localSheetId="13" hidden="1">{"Tab1",#N/A,FALSE,"P";"Tab2",#N/A,FALSE,"P"}</definedName>
    <definedName name="ee" localSheetId="15" hidden="1">{"Tab1",#N/A,FALSE,"P";"Tab2",#N/A,FALSE,"P"}</definedName>
    <definedName name="ee" localSheetId="17" hidden="1">{"Tab1",#N/A,FALSE,"P";"Tab2",#N/A,FALSE,"P"}</definedName>
    <definedName name="ee" localSheetId="20" hidden="1">{"Tab1",#N/A,FALSE,"P";"Tab2",#N/A,FALSE,"P"}</definedName>
    <definedName name="ee" localSheetId="30" hidden="1">{"Tab1",#N/A,FALSE,"P";"Tab2",#N/A,FALSE,"P"}</definedName>
    <definedName name="ee" localSheetId="33" hidden="1">{"Tab1",#N/A,FALSE,"P";"Tab2",#N/A,FALSE,"P"}</definedName>
    <definedName name="ee" localSheetId="34" hidden="1">{"Tab1",#N/A,FALSE,"P";"Tab2",#N/A,FALSE,"P"}</definedName>
    <definedName name="ee" localSheetId="35" hidden="1">{"Tab1",#N/A,FALSE,"P";"Tab2",#N/A,FALSE,"P"}</definedName>
    <definedName name="ee" localSheetId="46" hidden="1">{"Tab1",#N/A,FALSE,"P";"Tab2",#N/A,FALSE,"P"}</definedName>
    <definedName name="ee" localSheetId="37" hidden="1">{"Tab1",#N/A,FALSE,"P";"Tab2",#N/A,FALSE,"P"}</definedName>
    <definedName name="ee" localSheetId="39" hidden="1">{"Tab1",#N/A,FALSE,"P";"Tab2",#N/A,FALSE,"P"}</definedName>
    <definedName name="ee" localSheetId="42" hidden="1">{"Tab1",#N/A,FALSE,"P";"Tab2",#N/A,FALSE,"P"}</definedName>
    <definedName name="ee" localSheetId="43" hidden="1">{"Tab1",#N/A,FALSE,"P";"Tab2",#N/A,FALSE,"P"}</definedName>
    <definedName name="ee" hidden="1">{"Tab1",#N/A,FALSE,"P";"Tab2",#N/A,FALSE,"P"}</definedName>
    <definedName name="EECB" localSheetId="17">#REF!</definedName>
    <definedName name="EECB" localSheetId="18">#REF!</definedName>
    <definedName name="EECB" localSheetId="20">#REF!</definedName>
    <definedName name="EECB" localSheetId="25">#REF!</definedName>
    <definedName name="EECB" localSheetId="30">#REF!</definedName>
    <definedName name="EECB" localSheetId="34">#REF!</definedName>
    <definedName name="EECB" localSheetId="35">#REF!</definedName>
    <definedName name="EECB" localSheetId="23">#REF!</definedName>
    <definedName name="EECB" localSheetId="24">#REF!</definedName>
    <definedName name="EECB" localSheetId="29">#REF!</definedName>
    <definedName name="EECB" localSheetId="32">#REF!</definedName>
    <definedName name="EECB" localSheetId="5">#REF!</definedName>
    <definedName name="EECB" localSheetId="37">#REF!</definedName>
    <definedName name="EECB" localSheetId="39">#REF!</definedName>
    <definedName name="EECB">#REF!</definedName>
    <definedName name="eedx" localSheetId="13" hidden="1">{"Tab1",#N/A,FALSE,"P";"Tab2",#N/A,FALSE,"P"}</definedName>
    <definedName name="eedx" localSheetId="15" hidden="1">{"Tab1",#N/A,FALSE,"P";"Tab2",#N/A,FALSE,"P"}</definedName>
    <definedName name="eedx" localSheetId="17" hidden="1">{"Tab1",#N/A,FALSE,"P";"Tab2",#N/A,FALSE,"P"}</definedName>
    <definedName name="eedx" localSheetId="20" hidden="1">{"Tab1",#N/A,FALSE,"P";"Tab2",#N/A,FALSE,"P"}</definedName>
    <definedName name="eedx" localSheetId="30" hidden="1">{"Tab1",#N/A,FALSE,"P";"Tab2",#N/A,FALSE,"P"}</definedName>
    <definedName name="eedx" localSheetId="33" hidden="1">{"Tab1",#N/A,FALSE,"P";"Tab2",#N/A,FALSE,"P"}</definedName>
    <definedName name="eedx" localSheetId="34" hidden="1">{"Tab1",#N/A,FALSE,"P";"Tab2",#N/A,FALSE,"P"}</definedName>
    <definedName name="eedx" localSheetId="35" hidden="1">{"Tab1",#N/A,FALSE,"P";"Tab2",#N/A,FALSE,"P"}</definedName>
    <definedName name="eedx" localSheetId="46" hidden="1">{"Tab1",#N/A,FALSE,"P";"Tab2",#N/A,FALSE,"P"}</definedName>
    <definedName name="eedx" localSheetId="37" hidden="1">{"Tab1",#N/A,FALSE,"P";"Tab2",#N/A,FALSE,"P"}</definedName>
    <definedName name="eedx" localSheetId="42" hidden="1">{"Tab1",#N/A,FALSE,"P";"Tab2",#N/A,FALSE,"P"}</definedName>
    <definedName name="eedx" localSheetId="43" hidden="1">{"Tab1",#N/A,FALSE,"P";"Tab2",#N/A,FALSE,"P"}</definedName>
    <definedName name="eedx" hidden="1">{"Tab1",#N/A,FALSE,"P";"Tab2",#N/A,FALSE,"P"}</definedName>
    <definedName name="eee" localSheetId="13" hidden="1">{"Tab1",#N/A,FALSE,"P";"Tab2",#N/A,FALSE,"P"}</definedName>
    <definedName name="eee" localSheetId="15" hidden="1">{"Tab1",#N/A,FALSE,"P";"Tab2",#N/A,FALSE,"P"}</definedName>
    <definedName name="eee" localSheetId="17" hidden="1">{"Tab1",#N/A,FALSE,"P";"Tab2",#N/A,FALSE,"P"}</definedName>
    <definedName name="eee" localSheetId="20" hidden="1">{"Tab1",#N/A,FALSE,"P";"Tab2",#N/A,FALSE,"P"}</definedName>
    <definedName name="eee" localSheetId="30" hidden="1">{"Tab1",#N/A,FALSE,"P";"Tab2",#N/A,FALSE,"P"}</definedName>
    <definedName name="eee" localSheetId="33" hidden="1">{"Tab1",#N/A,FALSE,"P";"Tab2",#N/A,FALSE,"P"}</definedName>
    <definedName name="eee" localSheetId="34" hidden="1">{"Tab1",#N/A,FALSE,"P";"Tab2",#N/A,FALSE,"P"}</definedName>
    <definedName name="eee" localSheetId="35" hidden="1">{"Tab1",#N/A,FALSE,"P";"Tab2",#N/A,FALSE,"P"}</definedName>
    <definedName name="eee" localSheetId="46" hidden="1">{"Tab1",#N/A,FALSE,"P";"Tab2",#N/A,FALSE,"P"}</definedName>
    <definedName name="eee" localSheetId="37" hidden="1">{"Tab1",#N/A,FALSE,"P";"Tab2",#N/A,FALSE,"P"}</definedName>
    <definedName name="eee" localSheetId="39" hidden="1">{"Tab1",#N/A,FALSE,"P";"Tab2",#N/A,FALSE,"P"}</definedName>
    <definedName name="eee" localSheetId="42" hidden="1">{"Tab1",#N/A,FALSE,"P";"Tab2",#N/A,FALSE,"P"}</definedName>
    <definedName name="eee" localSheetId="43" hidden="1">{"Tab1",#N/A,FALSE,"P";"Tab2",#N/A,FALSE,"P"}</definedName>
    <definedName name="eee" hidden="1">{"Tab1",#N/A,FALSE,"P";"Tab2",#N/A,FALSE,"P"}</definedName>
    <definedName name="EISCODE" localSheetId="17">#REF!</definedName>
    <definedName name="EISCODE" localSheetId="18">#REF!</definedName>
    <definedName name="EISCODE" localSheetId="20">#REF!</definedName>
    <definedName name="EISCODE" localSheetId="25">#REF!</definedName>
    <definedName name="EISCODE" localSheetId="30">#REF!</definedName>
    <definedName name="EISCODE" localSheetId="34">#REF!</definedName>
    <definedName name="EISCODE" localSheetId="35">#REF!</definedName>
    <definedName name="EISCODE" localSheetId="23">#REF!</definedName>
    <definedName name="EISCODE" localSheetId="24">#REF!</definedName>
    <definedName name="EISCODE" localSheetId="29">#REF!</definedName>
    <definedName name="EISCODE" localSheetId="32">#REF!</definedName>
    <definedName name="EISCODE" localSheetId="5">#REF!</definedName>
    <definedName name="EISCODE" localSheetId="37">#REF!</definedName>
    <definedName name="EISCODE" localSheetId="39">#REF!</definedName>
    <definedName name="EISCODE">#REF!</definedName>
    <definedName name="EL6M15" localSheetId="18">#REF!</definedName>
    <definedName name="EL6M15" localSheetId="25">#REF!</definedName>
    <definedName name="EL6M15" localSheetId="34">#REF!</definedName>
    <definedName name="EL6M15" localSheetId="35">#REF!</definedName>
    <definedName name="EL6M15" localSheetId="32">#REF!</definedName>
    <definedName name="EL6M15">#REF!</definedName>
    <definedName name="EL6M16" localSheetId="18">#REF!</definedName>
    <definedName name="EL6M16" localSheetId="25">#REF!</definedName>
    <definedName name="EL6M16" localSheetId="34">#REF!</definedName>
    <definedName name="EL6M16" localSheetId="35">#REF!</definedName>
    <definedName name="EL6M16" localSheetId="32">#REF!</definedName>
    <definedName name="EL6M16">#REF!</definedName>
    <definedName name="EL6M17" localSheetId="18">#REF!</definedName>
    <definedName name="EL6M17" localSheetId="25">#REF!</definedName>
    <definedName name="EL6M17" localSheetId="34">#REF!</definedName>
    <definedName name="EL6M17" localSheetId="35">#REF!</definedName>
    <definedName name="EL6M17" localSheetId="32">#REF!</definedName>
    <definedName name="EL6M17">#REF!</definedName>
    <definedName name="EL6M18" localSheetId="18">#REF!</definedName>
    <definedName name="EL6M18" localSheetId="25">#REF!</definedName>
    <definedName name="EL6M18" localSheetId="34">#REF!</definedName>
    <definedName name="EL6M18" localSheetId="35">#REF!</definedName>
    <definedName name="EL6M18" localSheetId="32">#REF!</definedName>
    <definedName name="EL6M18">#REF!</definedName>
    <definedName name="EL6M19" localSheetId="18">#REF!</definedName>
    <definedName name="EL6M19" localSheetId="25">#REF!</definedName>
    <definedName name="EL6M19" localSheetId="34">#REF!</definedName>
    <definedName name="EL6M19" localSheetId="35">#REF!</definedName>
    <definedName name="EL6M19" localSheetId="32">#REF!</definedName>
    <definedName name="EL6M19">#REF!</definedName>
    <definedName name="elect" localSheetId="17">#REF!</definedName>
    <definedName name="elect" localSheetId="18">#REF!</definedName>
    <definedName name="elect" localSheetId="20">#REF!</definedName>
    <definedName name="elect" localSheetId="25">#REF!</definedName>
    <definedName name="elect" localSheetId="30">#REF!</definedName>
    <definedName name="elect" localSheetId="34">#REF!</definedName>
    <definedName name="elect" localSheetId="35">#REF!</definedName>
    <definedName name="elect" localSheetId="23">#REF!</definedName>
    <definedName name="elect" localSheetId="24">#REF!</definedName>
    <definedName name="elect" localSheetId="29">#REF!</definedName>
    <definedName name="elect" localSheetId="32">#REF!</definedName>
    <definedName name="elect" localSheetId="5">#REF!</definedName>
    <definedName name="elect" localSheetId="39">#REF!</definedName>
    <definedName name="elect">#REF!</definedName>
    <definedName name="Emerging_HTML_AREA" localSheetId="17">#REF!</definedName>
    <definedName name="Emerging_HTML_AREA" localSheetId="18">#REF!</definedName>
    <definedName name="Emerging_HTML_AREA" localSheetId="20">#REF!</definedName>
    <definedName name="Emerging_HTML_AREA" localSheetId="25">#REF!</definedName>
    <definedName name="Emerging_HTML_AREA" localSheetId="30">#REF!</definedName>
    <definedName name="Emerging_HTML_AREA" localSheetId="34">#REF!</definedName>
    <definedName name="Emerging_HTML_AREA" localSheetId="35">#REF!</definedName>
    <definedName name="Emerging_HTML_AREA" localSheetId="23">#REF!</definedName>
    <definedName name="Emerging_HTML_AREA" localSheetId="24">#REF!</definedName>
    <definedName name="Emerging_HTML_AREA" localSheetId="29">#REF!</definedName>
    <definedName name="Emerging_HTML_AREA" localSheetId="32">#REF!</definedName>
    <definedName name="Emerging_HTML_AREA" localSheetId="5">#REF!</definedName>
    <definedName name="Emerging_HTML_AREA" localSheetId="39">#REF!</definedName>
    <definedName name="Emerging_HTML_AREA">#REF!</definedName>
    <definedName name="EMETEL" localSheetId="17">#REF!</definedName>
    <definedName name="EMETEL" localSheetId="18">#REF!</definedName>
    <definedName name="EMETEL" localSheetId="20">#REF!</definedName>
    <definedName name="EMETEL" localSheetId="25">#REF!</definedName>
    <definedName name="EMETEL" localSheetId="30">#REF!</definedName>
    <definedName name="EMETEL" localSheetId="34">#REF!</definedName>
    <definedName name="EMETEL" localSheetId="35">#REF!</definedName>
    <definedName name="EMETEL" localSheetId="23">#REF!</definedName>
    <definedName name="EMETEL" localSheetId="24">#REF!</definedName>
    <definedName name="EMETEL" localSheetId="29">#REF!</definedName>
    <definedName name="EMETEL" localSheetId="32">#REF!</definedName>
    <definedName name="EMETEL" localSheetId="5">#REF!</definedName>
    <definedName name="EMETEL" localSheetId="39">#REF!</definedName>
    <definedName name="EMETEL">#REF!</definedName>
    <definedName name="ENDA">#N/A</definedName>
    <definedName name="EONIA15" localSheetId="15">#REF!</definedName>
    <definedName name="EONIA15" localSheetId="18">#REF!</definedName>
    <definedName name="EONIA15" localSheetId="25">#REF!</definedName>
    <definedName name="EONIA15" localSheetId="34">#REF!</definedName>
    <definedName name="EONIA15" localSheetId="35">#REF!</definedName>
    <definedName name="EONIA15" localSheetId="32">#REF!</definedName>
    <definedName name="EONIA15">#REF!</definedName>
    <definedName name="EONIA16" localSheetId="15">#REF!</definedName>
    <definedName name="EONIA16" localSheetId="18">#REF!</definedName>
    <definedName name="EONIA16" localSheetId="25">#REF!</definedName>
    <definedName name="EONIA16" localSheetId="34">#REF!</definedName>
    <definedName name="EONIA16" localSheetId="35">#REF!</definedName>
    <definedName name="EONIA16" localSheetId="32">#REF!</definedName>
    <definedName name="EONIA16">#REF!</definedName>
    <definedName name="EONIA17" localSheetId="15">#REF!</definedName>
    <definedName name="EONIA17" localSheetId="18">#REF!</definedName>
    <definedName name="EONIA17" localSheetId="25">#REF!</definedName>
    <definedName name="EONIA17" localSheetId="34">#REF!</definedName>
    <definedName name="EONIA17" localSheetId="35">#REF!</definedName>
    <definedName name="EONIA17" localSheetId="32">#REF!</definedName>
    <definedName name="EONIA17">#REF!</definedName>
    <definedName name="EONIA18" localSheetId="18">#REF!</definedName>
    <definedName name="EONIA18" localSheetId="25">#REF!</definedName>
    <definedName name="EONIA18" localSheetId="34">#REF!</definedName>
    <definedName name="EONIA18" localSheetId="35">#REF!</definedName>
    <definedName name="EONIA18" localSheetId="32">#REF!</definedName>
    <definedName name="EONIA18">#REF!</definedName>
    <definedName name="EONIA19" localSheetId="18">#REF!</definedName>
    <definedName name="EONIA19" localSheetId="25">#REF!</definedName>
    <definedName name="EONIA19" localSheetId="34">#REF!</definedName>
    <definedName name="EONIA19" localSheetId="35">#REF!</definedName>
    <definedName name="EONIA19" localSheetId="32">#REF!</definedName>
    <definedName name="EONIA19">#REF!</definedName>
    <definedName name="EONIA20" localSheetId="18">#REF!</definedName>
    <definedName name="EONIA20" localSheetId="25">#REF!</definedName>
    <definedName name="EONIA20" localSheetId="34">#REF!</definedName>
    <definedName name="EONIA20" localSheetId="35">#REF!</definedName>
    <definedName name="EONIA20" localSheetId="32">#REF!</definedName>
    <definedName name="EONIA20">#REF!</definedName>
    <definedName name="equal_TLC" localSheetId="17">[27]Graf14_Graf15!#REF!</definedName>
    <definedName name="equal_TLC" localSheetId="18">[27]Graf14_Graf15!#REF!</definedName>
    <definedName name="equal_TLC" localSheetId="20">[27]Graf14_Graf15!#REF!</definedName>
    <definedName name="equal_TLC" localSheetId="25">[27]Graf14_Graf15!#REF!</definedName>
    <definedName name="equal_TLC" localSheetId="30">[27]Graf14_Graf15!#REF!</definedName>
    <definedName name="equal_TLC" localSheetId="34">[27]Graf14_Graf15!#REF!</definedName>
    <definedName name="equal_TLC" localSheetId="35">[27]Graf14_Graf15!#REF!</definedName>
    <definedName name="equal_TLC" localSheetId="23">[27]Graf14_Graf15!#REF!</definedName>
    <definedName name="equal_TLC" localSheetId="24">[27]Graf14_Graf15!#REF!</definedName>
    <definedName name="equal_TLC" localSheetId="29">[27]Graf14_Graf15!#REF!</definedName>
    <definedName name="equal_TLC" localSheetId="32">[27]Graf14_Graf15!#REF!</definedName>
    <definedName name="equal_TLC" localSheetId="5">[27]Graf14_Graf15!#REF!</definedName>
    <definedName name="equal_TLC" localSheetId="39">[27]Graf14_Graf15!#REF!</definedName>
    <definedName name="equal_TLC">[27]Graf14_Graf15!#REF!</definedName>
    <definedName name="ExitWRS">[46]Main!$AB$25</definedName>
    <definedName name="fdfs" localSheetId="13" hidden="1">{"Riqfin97",#N/A,FALSE,"Tran";"Riqfinpro",#N/A,FALSE,"Tran"}</definedName>
    <definedName name="fdfs" localSheetId="15" hidden="1">{"Riqfin97",#N/A,FALSE,"Tran";"Riqfinpro",#N/A,FALSE,"Tran"}</definedName>
    <definedName name="fdfs" localSheetId="17" hidden="1">{"Riqfin97",#N/A,FALSE,"Tran";"Riqfinpro",#N/A,FALSE,"Tran"}</definedName>
    <definedName name="fdfs" localSheetId="20" hidden="1">{"Riqfin97",#N/A,FALSE,"Tran";"Riqfinpro",#N/A,FALSE,"Tran"}</definedName>
    <definedName name="fdfs" localSheetId="30" hidden="1">{"Riqfin97",#N/A,FALSE,"Tran";"Riqfinpro",#N/A,FALSE,"Tran"}</definedName>
    <definedName name="fdfs" localSheetId="33" hidden="1">{"Riqfin97",#N/A,FALSE,"Tran";"Riqfinpro",#N/A,FALSE,"Tran"}</definedName>
    <definedName name="fdfs" localSheetId="34" hidden="1">{"Riqfin97",#N/A,FALSE,"Tran";"Riqfinpro",#N/A,FALSE,"Tran"}</definedName>
    <definedName name="fdfs" localSheetId="35" hidden="1">{"Riqfin97",#N/A,FALSE,"Tran";"Riqfinpro",#N/A,FALSE,"Tran"}</definedName>
    <definedName name="fdfs" localSheetId="46" hidden="1">{"Riqfin97",#N/A,FALSE,"Tran";"Riqfinpro",#N/A,FALSE,"Tran"}</definedName>
    <definedName name="fdfs" localSheetId="37" hidden="1">{"Riqfin97",#N/A,FALSE,"Tran";"Riqfinpro",#N/A,FALSE,"Tran"}</definedName>
    <definedName name="fdfs" localSheetId="42" hidden="1">{"Riqfin97",#N/A,FALSE,"Tran";"Riqfinpro",#N/A,FALSE,"Tran"}</definedName>
    <definedName name="fdfs" localSheetId="43" hidden="1">{"Riqfin97",#N/A,FALSE,"Tran";"Riqfinpro",#N/A,FALSE,"Tran"}</definedName>
    <definedName name="fdfs" hidden="1">{"Riqfin97",#N/A,FALSE,"Tran";"Riqfinpro",#N/A,FALSE,"Tran"}</definedName>
    <definedName name="ff" localSheetId="13" hidden="1">{"Tab1",#N/A,FALSE,"P";"Tab2",#N/A,FALSE,"P"}</definedName>
    <definedName name="ff" localSheetId="15" hidden="1">{"Tab1",#N/A,FALSE,"P";"Tab2",#N/A,FALSE,"P"}</definedName>
    <definedName name="ff" localSheetId="17" hidden="1">{"Tab1",#N/A,FALSE,"P";"Tab2",#N/A,FALSE,"P"}</definedName>
    <definedName name="ff" localSheetId="20" hidden="1">{"Tab1",#N/A,FALSE,"P";"Tab2",#N/A,FALSE,"P"}</definedName>
    <definedName name="ff" localSheetId="30" hidden="1">{"Tab1",#N/A,FALSE,"P";"Tab2",#N/A,FALSE,"P"}</definedName>
    <definedName name="ff" localSheetId="33" hidden="1">{"Tab1",#N/A,FALSE,"P";"Tab2",#N/A,FALSE,"P"}</definedName>
    <definedName name="ff" localSheetId="34" hidden="1">{"Tab1",#N/A,FALSE,"P";"Tab2",#N/A,FALSE,"P"}</definedName>
    <definedName name="ff" localSheetId="35" hidden="1">{"Tab1",#N/A,FALSE,"P";"Tab2",#N/A,FALSE,"P"}</definedName>
    <definedName name="ff" localSheetId="46" hidden="1">{"Tab1",#N/A,FALSE,"P";"Tab2",#N/A,FALSE,"P"}</definedName>
    <definedName name="ff" localSheetId="37" hidden="1">{"Tab1",#N/A,FALSE,"P";"Tab2",#N/A,FALSE,"P"}</definedName>
    <definedName name="ff" localSheetId="39" hidden="1">{"Tab1",#N/A,FALSE,"P";"Tab2",#N/A,FALSE,"P"}</definedName>
    <definedName name="ff" localSheetId="42" hidden="1">{"Tab1",#N/A,FALSE,"P";"Tab2",#N/A,FALSE,"P"}</definedName>
    <definedName name="ff" localSheetId="43" hidden="1">{"Tab1",#N/A,FALSE,"P";"Tab2",#N/A,FALSE,"P"}</definedName>
    <definedName name="ff" hidden="1">{"Tab1",#N/A,FALSE,"P";"Tab2",#N/A,FALSE,"P"}</definedName>
    <definedName name="fff" localSheetId="13" hidden="1">{"Tab1",#N/A,FALSE,"P";"Tab2",#N/A,FALSE,"P"}</definedName>
    <definedName name="fff" localSheetId="15" hidden="1">{"Tab1",#N/A,FALSE,"P";"Tab2",#N/A,FALSE,"P"}</definedName>
    <definedName name="fff" localSheetId="17" hidden="1">{"Tab1",#N/A,FALSE,"P";"Tab2",#N/A,FALSE,"P"}</definedName>
    <definedName name="fff" localSheetId="20" hidden="1">{"Tab1",#N/A,FALSE,"P";"Tab2",#N/A,FALSE,"P"}</definedName>
    <definedName name="fff" localSheetId="30" hidden="1">{"Tab1",#N/A,FALSE,"P";"Tab2",#N/A,FALSE,"P"}</definedName>
    <definedName name="fff" localSheetId="33" hidden="1">{"Tab1",#N/A,FALSE,"P";"Tab2",#N/A,FALSE,"P"}</definedName>
    <definedName name="fff" localSheetId="34" hidden="1">{"Tab1",#N/A,FALSE,"P";"Tab2",#N/A,FALSE,"P"}</definedName>
    <definedName name="fff" localSheetId="35" hidden="1">{"Tab1",#N/A,FALSE,"P";"Tab2",#N/A,FALSE,"P"}</definedName>
    <definedName name="fff" localSheetId="46" hidden="1">{"Tab1",#N/A,FALSE,"P";"Tab2",#N/A,FALSE,"P"}</definedName>
    <definedName name="fff" localSheetId="37" hidden="1">{"Tab1",#N/A,FALSE,"P";"Tab2",#N/A,FALSE,"P"}</definedName>
    <definedName name="fff" localSheetId="39" hidden="1">{"Tab1",#N/A,FALSE,"P";"Tab2",#N/A,FALSE,"P"}</definedName>
    <definedName name="fff" localSheetId="42" hidden="1">{"Tab1",#N/A,FALSE,"P";"Tab2",#N/A,FALSE,"P"}</definedName>
    <definedName name="fff" localSheetId="43" hidden="1">{"Tab1",#N/A,FALSE,"P";"Tab2",#N/A,FALSE,"P"}</definedName>
    <definedName name="fff" hidden="1">{"Tab1",#N/A,FALSE,"P";"Tab2",#N/A,FALSE,"P"}</definedName>
    <definedName name="ffff" localSheetId="17" hidden="1">'[47]Time series'!#REF!</definedName>
    <definedName name="ffff" localSheetId="18" hidden="1">'[47]Time series'!#REF!</definedName>
    <definedName name="ffff" localSheetId="20" hidden="1">'[47]Time series'!#REF!</definedName>
    <definedName name="ffff" localSheetId="25" hidden="1">'[47]Time series'!#REF!</definedName>
    <definedName name="ffff" localSheetId="34" hidden="1">'[47]Time series'!#REF!</definedName>
    <definedName name="ffff" localSheetId="35" hidden="1">'[47]Time series'!#REF!</definedName>
    <definedName name="ffff" localSheetId="46" hidden="1">'[47]Time series'!#REF!</definedName>
    <definedName name="ffff" localSheetId="23" hidden="1">'[47]Time series'!#REF!</definedName>
    <definedName name="ffff" localSheetId="24" hidden="1">'[47]Time series'!#REF!</definedName>
    <definedName name="ffff" localSheetId="29" hidden="1">'[47]Time series'!#REF!</definedName>
    <definedName name="ffff" localSheetId="32" hidden="1">'[47]Time series'!#REF!</definedName>
    <definedName name="ffff" localSheetId="5" hidden="1">'[47]Time series'!#REF!</definedName>
    <definedName name="ffff" hidden="1">'[47]Time series'!#REF!</definedName>
    <definedName name="fgfgfgf" localSheetId="17" hidden="1">'[47]Time series'!#REF!</definedName>
    <definedName name="fgfgfgf" localSheetId="18" hidden="1">'[47]Time series'!#REF!</definedName>
    <definedName name="fgfgfgf" localSheetId="20" hidden="1">'[47]Time series'!#REF!</definedName>
    <definedName name="fgfgfgf" localSheetId="25" hidden="1">'[47]Time series'!#REF!</definedName>
    <definedName name="fgfgfgf" localSheetId="34" hidden="1">'[47]Time series'!#REF!</definedName>
    <definedName name="fgfgfgf" localSheetId="35" hidden="1">'[47]Time series'!#REF!</definedName>
    <definedName name="fgfgfgf" localSheetId="46" hidden="1">'[47]Time series'!#REF!</definedName>
    <definedName name="fgfgfgf" localSheetId="23" hidden="1">'[47]Time series'!#REF!</definedName>
    <definedName name="fgfgfgf" localSheetId="24" hidden="1">'[47]Time series'!#REF!</definedName>
    <definedName name="fgfgfgf" localSheetId="29" hidden="1">'[47]Time series'!#REF!</definedName>
    <definedName name="fgfgfgf" localSheetId="32" hidden="1">'[47]Time series'!#REF!</definedName>
    <definedName name="fgfgfgf" localSheetId="5" hidden="1">'[47]Time series'!#REF!</definedName>
    <definedName name="fgfgfgf" hidden="1">'[47]Time series'!#REF!</definedName>
    <definedName name="Fig8.2a" localSheetId="17">#REF!</definedName>
    <definedName name="Fig8.2a" localSheetId="18">#REF!</definedName>
    <definedName name="Fig8.2a" localSheetId="20">#REF!</definedName>
    <definedName name="Fig8.2a" localSheetId="25">#REF!</definedName>
    <definedName name="Fig8.2a" localSheetId="30">#REF!</definedName>
    <definedName name="Fig8.2a" localSheetId="34">#REF!</definedName>
    <definedName name="Fig8.2a" localSheetId="35">#REF!</definedName>
    <definedName name="Fig8.2a" localSheetId="23">#REF!</definedName>
    <definedName name="Fig8.2a" localSheetId="24">#REF!</definedName>
    <definedName name="Fig8.2a" localSheetId="29">#REF!</definedName>
    <definedName name="Fig8.2a" localSheetId="32">#REF!</definedName>
    <definedName name="Fig8.2a" localSheetId="5">#REF!</definedName>
    <definedName name="Fig8.2a" localSheetId="37">#REF!</definedName>
    <definedName name="Fig8.2a" localSheetId="39">#REF!</definedName>
    <definedName name="Fig8.2a">#REF!</definedName>
    <definedName name="fill" hidden="1">'[48]Macroframework-Ver.1'!$A$1:$A$267</definedName>
    <definedName name="finan" localSheetId="17">#REF!</definedName>
    <definedName name="finan" localSheetId="18">#REF!</definedName>
    <definedName name="finan" localSheetId="20">#REF!</definedName>
    <definedName name="finan" localSheetId="25">#REF!</definedName>
    <definedName name="finan" localSheetId="30">#REF!</definedName>
    <definedName name="finan" localSheetId="34">#REF!</definedName>
    <definedName name="finan" localSheetId="35">#REF!</definedName>
    <definedName name="finan" localSheetId="23">#REF!</definedName>
    <definedName name="finan" localSheetId="24">#REF!</definedName>
    <definedName name="finan" localSheetId="29">#REF!</definedName>
    <definedName name="finan" localSheetId="32">#REF!</definedName>
    <definedName name="finan" localSheetId="5">#REF!</definedName>
    <definedName name="finan" localSheetId="37">#REF!</definedName>
    <definedName name="finan" localSheetId="39">#REF!</definedName>
    <definedName name="finan">#REF!</definedName>
    <definedName name="finan1" localSheetId="17">#REF!</definedName>
    <definedName name="finan1" localSheetId="18">#REF!</definedName>
    <definedName name="finan1" localSheetId="20">#REF!</definedName>
    <definedName name="finan1" localSheetId="25">#REF!</definedName>
    <definedName name="finan1" localSheetId="30">#REF!</definedName>
    <definedName name="finan1" localSheetId="34">#REF!</definedName>
    <definedName name="finan1" localSheetId="35">#REF!</definedName>
    <definedName name="finan1" localSheetId="23">#REF!</definedName>
    <definedName name="finan1" localSheetId="24">#REF!</definedName>
    <definedName name="finan1" localSheetId="29">#REF!</definedName>
    <definedName name="finan1" localSheetId="32">#REF!</definedName>
    <definedName name="finan1" localSheetId="5">#REF!</definedName>
    <definedName name="finan1" localSheetId="39">#REF!</definedName>
    <definedName name="finan1">#REF!</definedName>
    <definedName name="Financing" localSheetId="13" hidden="1">{"Tab1",#N/A,FALSE,"P";"Tab2",#N/A,FALSE,"P"}</definedName>
    <definedName name="Financing" localSheetId="15" hidden="1">{"Tab1",#N/A,FALSE,"P";"Tab2",#N/A,FALSE,"P"}</definedName>
    <definedName name="Financing" localSheetId="17" hidden="1">{"Tab1",#N/A,FALSE,"P";"Tab2",#N/A,FALSE,"P"}</definedName>
    <definedName name="Financing" localSheetId="20" hidden="1">{"Tab1",#N/A,FALSE,"P";"Tab2",#N/A,FALSE,"P"}</definedName>
    <definedName name="Financing" localSheetId="30" hidden="1">{"Tab1",#N/A,FALSE,"P";"Tab2",#N/A,FALSE,"P"}</definedName>
    <definedName name="Financing" localSheetId="33" hidden="1">{"Tab1",#N/A,FALSE,"P";"Tab2",#N/A,FALSE,"P"}</definedName>
    <definedName name="Financing" localSheetId="34" hidden="1">{"Tab1",#N/A,FALSE,"P";"Tab2",#N/A,FALSE,"P"}</definedName>
    <definedName name="Financing" localSheetId="35" hidden="1">{"Tab1",#N/A,FALSE,"P";"Tab2",#N/A,FALSE,"P"}</definedName>
    <definedName name="Financing" localSheetId="46" hidden="1">{"Tab1",#N/A,FALSE,"P";"Tab2",#N/A,FALSE,"P"}</definedName>
    <definedName name="Financing" localSheetId="37" hidden="1">{"Tab1",#N/A,FALSE,"P";"Tab2",#N/A,FALSE,"P"}</definedName>
    <definedName name="Financing" localSheetId="39" hidden="1">{"Tab1",#N/A,FALSE,"P";"Tab2",#N/A,FALSE,"P"}</definedName>
    <definedName name="Financing" localSheetId="42" hidden="1">{"Tab1",#N/A,FALSE,"P";"Tab2",#N/A,FALSE,"P"}</definedName>
    <definedName name="Financing" localSheetId="43" hidden="1">{"Tab1",#N/A,FALSE,"P";"Tab2",#N/A,FALSE,"P"}</definedName>
    <definedName name="Financing" hidden="1">{"Tab1",#N/A,FALSE,"P";"Tab2",#N/A,FALSE,"P"}</definedName>
    <definedName name="FISUM" localSheetId="17">#REF!</definedName>
    <definedName name="FISUM" localSheetId="18">#REF!</definedName>
    <definedName name="FISUM" localSheetId="20">#REF!</definedName>
    <definedName name="FISUM" localSheetId="25">#REF!</definedName>
    <definedName name="FISUM" localSheetId="30">#REF!</definedName>
    <definedName name="FISUM" localSheetId="34">#REF!</definedName>
    <definedName name="FISUM" localSheetId="35">#REF!</definedName>
    <definedName name="FISUM" localSheetId="23">#REF!</definedName>
    <definedName name="FISUM" localSheetId="24">#REF!</definedName>
    <definedName name="FISUM" localSheetId="29">#REF!</definedName>
    <definedName name="FISUM" localSheetId="32">#REF!</definedName>
    <definedName name="FISUM" localSheetId="5">#REF!</definedName>
    <definedName name="FISUM" localSheetId="37">#REF!</definedName>
    <definedName name="FISUM" localSheetId="39">#REF!</definedName>
    <definedName name="FISUM">#REF!</definedName>
    <definedName name="FLOPEC" localSheetId="17">#REF!</definedName>
    <definedName name="FLOPEC" localSheetId="18">#REF!</definedName>
    <definedName name="FLOPEC" localSheetId="20">#REF!</definedName>
    <definedName name="FLOPEC" localSheetId="25">#REF!</definedName>
    <definedName name="FLOPEC" localSheetId="30">#REF!</definedName>
    <definedName name="FLOPEC" localSheetId="34">#REF!</definedName>
    <definedName name="FLOPEC" localSheetId="35">#REF!</definedName>
    <definedName name="FLOPEC" localSheetId="23">#REF!</definedName>
    <definedName name="FLOPEC" localSheetId="24">#REF!</definedName>
    <definedName name="FLOPEC" localSheetId="29">#REF!</definedName>
    <definedName name="FLOPEC" localSheetId="32">#REF!</definedName>
    <definedName name="FLOPEC" localSheetId="5">#REF!</definedName>
    <definedName name="FLOPEC" localSheetId="39">#REF!</definedName>
    <definedName name="FLOPEC">#REF!</definedName>
    <definedName name="FMB" localSheetId="17">#REF!</definedName>
    <definedName name="FMB" localSheetId="18">#REF!</definedName>
    <definedName name="FMB" localSheetId="20">#REF!</definedName>
    <definedName name="FMB" localSheetId="25">#REF!</definedName>
    <definedName name="FMB" localSheetId="30">#REF!</definedName>
    <definedName name="FMB" localSheetId="34">#REF!</definedName>
    <definedName name="FMB" localSheetId="35">#REF!</definedName>
    <definedName name="FMB" localSheetId="23">#REF!</definedName>
    <definedName name="FMB" localSheetId="24">#REF!</definedName>
    <definedName name="FMB" localSheetId="29">#REF!</definedName>
    <definedName name="FMB" localSheetId="32">#REF!</definedName>
    <definedName name="FMB" localSheetId="5">#REF!</definedName>
    <definedName name="FMB" localSheetId="39">#REF!</definedName>
    <definedName name="FMB">#REF!</definedName>
    <definedName name="FODESEC" localSheetId="17">#REF!</definedName>
    <definedName name="FODESEC" localSheetId="18">#REF!</definedName>
    <definedName name="FODESEC" localSheetId="20">#REF!</definedName>
    <definedName name="FODESEC" localSheetId="25">#REF!</definedName>
    <definedName name="FODESEC" localSheetId="30">#REF!</definedName>
    <definedName name="FODESEC" localSheetId="34">#REF!</definedName>
    <definedName name="FODESEC" localSheetId="35">#REF!</definedName>
    <definedName name="FODESEC" localSheetId="23">#REF!</definedName>
    <definedName name="FODESEC" localSheetId="24">#REF!</definedName>
    <definedName name="FODESEC" localSheetId="29">#REF!</definedName>
    <definedName name="FODESEC" localSheetId="32">#REF!</definedName>
    <definedName name="FODESEC" localSheetId="5">#REF!</definedName>
    <definedName name="FODESEC" localSheetId="39">#REF!</definedName>
    <definedName name="FODESEC">#REF!</definedName>
    <definedName name="FOREXPORT" localSheetId="39">[6]H!$A$2:$F$86</definedName>
    <definedName name="FOREXPORT">[20]H!$A$2:$F$86</definedName>
    <definedName name="fsd" localSheetId="17" hidden="1">#REF!</definedName>
    <definedName name="fsd" localSheetId="18" hidden="1">#REF!</definedName>
    <definedName name="fsd" localSheetId="20" hidden="1">#REF!</definedName>
    <definedName name="fsd" localSheetId="25" hidden="1">#REF!</definedName>
    <definedName name="fsd" localSheetId="30" hidden="1">#REF!</definedName>
    <definedName name="fsd" localSheetId="34" hidden="1">#REF!</definedName>
    <definedName name="fsd" localSheetId="35" hidden="1">#REF!</definedName>
    <definedName name="fsd" localSheetId="46" hidden="1">#REF!</definedName>
    <definedName name="fsd" localSheetId="23" hidden="1">#REF!</definedName>
    <definedName name="fsd" localSheetId="24" hidden="1">#REF!</definedName>
    <definedName name="fsd" localSheetId="29" hidden="1">#REF!</definedName>
    <definedName name="fsd" localSheetId="32" hidden="1">#REF!</definedName>
    <definedName name="fsd" localSheetId="5" hidden="1">#REF!</definedName>
    <definedName name="fsd" localSheetId="37" hidden="1">#REF!</definedName>
    <definedName name="fsd" hidden="1">#REF!</definedName>
    <definedName name="fsdfsdfasdfasdfasd" localSheetId="17" hidden="1">#REF!</definedName>
    <definedName name="fsdfsdfasdfasdfasd" localSheetId="18" hidden="1">#REF!</definedName>
    <definedName name="fsdfsdfasdfasdfasd" localSheetId="20" hidden="1">#REF!</definedName>
    <definedName name="fsdfsdfasdfasdfasd" localSheetId="25" hidden="1">#REF!</definedName>
    <definedName name="fsdfsdfasdfasdfasd" localSheetId="30" hidden="1">#REF!</definedName>
    <definedName name="fsdfsdfasdfasdfasd" localSheetId="34" hidden="1">#REF!</definedName>
    <definedName name="fsdfsdfasdfasdfasd" localSheetId="35" hidden="1">#REF!</definedName>
    <definedName name="fsdfsdfasdfasdfasd" localSheetId="46" hidden="1">#REF!</definedName>
    <definedName name="fsdfsdfasdfasdfasd" localSheetId="23" hidden="1">#REF!</definedName>
    <definedName name="fsdfsdfasdfasdfasd" localSheetId="24" hidden="1">#REF!</definedName>
    <definedName name="fsdfsdfasdfasdfasd" localSheetId="29" hidden="1">#REF!</definedName>
    <definedName name="fsdfsdfasdfasdfasd" localSheetId="32" hidden="1">#REF!</definedName>
    <definedName name="fsdfsdfasdfasdfasd" localSheetId="5" hidden="1">#REF!</definedName>
    <definedName name="fsdfsdfasdfasdfasd" hidden="1">#REF!</definedName>
    <definedName name="FUNDOBL" localSheetId="15">#REF!</definedName>
    <definedName name="FUNDOBL" localSheetId="17">#REF!</definedName>
    <definedName name="FUNDOBL" localSheetId="18">#REF!</definedName>
    <definedName name="FUNDOBL" localSheetId="20">#REF!</definedName>
    <definedName name="FUNDOBL" localSheetId="25">#REF!</definedName>
    <definedName name="FUNDOBL" localSheetId="30">#REF!</definedName>
    <definedName name="FUNDOBL" localSheetId="34">#REF!</definedName>
    <definedName name="FUNDOBL" localSheetId="35">#REF!</definedName>
    <definedName name="FUNDOBL" localSheetId="23">#REF!</definedName>
    <definedName name="FUNDOBL" localSheetId="24">#REF!</definedName>
    <definedName name="FUNDOBL" localSheetId="29">#REF!</definedName>
    <definedName name="FUNDOBL" localSheetId="32">#REF!</definedName>
    <definedName name="FUNDOBL" localSheetId="5">#REF!</definedName>
    <definedName name="FUNDOBL" localSheetId="39">#REF!</definedName>
    <definedName name="FUNDOBL">#REF!</definedName>
    <definedName name="FUNDOBLB" localSheetId="17">#REF!</definedName>
    <definedName name="FUNDOBLB" localSheetId="18">#REF!</definedName>
    <definedName name="FUNDOBLB" localSheetId="20">#REF!</definedName>
    <definedName name="FUNDOBLB" localSheetId="25">#REF!</definedName>
    <definedName name="FUNDOBLB" localSheetId="30">#REF!</definedName>
    <definedName name="FUNDOBLB" localSheetId="34">#REF!</definedName>
    <definedName name="FUNDOBLB" localSheetId="35">#REF!</definedName>
    <definedName name="FUNDOBLB" localSheetId="23">#REF!</definedName>
    <definedName name="FUNDOBLB" localSheetId="24">#REF!</definedName>
    <definedName name="FUNDOBLB" localSheetId="29">#REF!</definedName>
    <definedName name="FUNDOBLB" localSheetId="32">#REF!</definedName>
    <definedName name="FUNDOBLB" localSheetId="5">#REF!</definedName>
    <definedName name="FUNDOBLB" localSheetId="39">#REF!</definedName>
    <definedName name="FUNDOBLB">#REF!</definedName>
    <definedName name="g" localSheetId="17">#REF!</definedName>
    <definedName name="g" localSheetId="18">#REF!</definedName>
    <definedName name="g" localSheetId="20">#REF!</definedName>
    <definedName name="g" localSheetId="25">#REF!</definedName>
    <definedName name="g" localSheetId="30">#REF!</definedName>
    <definedName name="g" localSheetId="34">#REF!</definedName>
    <definedName name="g" localSheetId="35">#REF!</definedName>
    <definedName name="g" localSheetId="23">#REF!</definedName>
    <definedName name="g" localSheetId="24">#REF!</definedName>
    <definedName name="g" localSheetId="29">#REF!</definedName>
    <definedName name="g" localSheetId="32">#REF!</definedName>
    <definedName name="g" localSheetId="5">#REF!</definedName>
    <definedName name="g" localSheetId="39">#REF!</definedName>
    <definedName name="g">#REF!</definedName>
    <definedName name="GCB" localSheetId="17">#REF!</definedName>
    <definedName name="GCB" localSheetId="18">#REF!</definedName>
    <definedName name="GCB" localSheetId="20">#REF!</definedName>
    <definedName name="GCB" localSheetId="25">#REF!</definedName>
    <definedName name="GCB" localSheetId="30">#REF!</definedName>
    <definedName name="GCB" localSheetId="34">#REF!</definedName>
    <definedName name="GCB" localSheetId="35">#REF!</definedName>
    <definedName name="GCB" localSheetId="23">#REF!</definedName>
    <definedName name="GCB" localSheetId="24">#REF!</definedName>
    <definedName name="GCB" localSheetId="29">#REF!</definedName>
    <definedName name="GCB" localSheetId="32">#REF!</definedName>
    <definedName name="GCB" localSheetId="5">#REF!</definedName>
    <definedName name="GCB" localSheetId="39">#REF!</definedName>
    <definedName name="GCB">#REF!</definedName>
    <definedName name="GCB_NGDP">#N/A</definedName>
    <definedName name="GCEI" localSheetId="17">#REF!</definedName>
    <definedName name="GCEI" localSheetId="18">#REF!</definedName>
    <definedName name="GCEI" localSheetId="20">#REF!</definedName>
    <definedName name="GCEI" localSheetId="25">#REF!</definedName>
    <definedName name="GCEI" localSheetId="30">#REF!</definedName>
    <definedName name="GCEI" localSheetId="34">#REF!</definedName>
    <definedName name="GCEI" localSheetId="35">#REF!</definedName>
    <definedName name="GCEI" localSheetId="23">#REF!</definedName>
    <definedName name="GCEI" localSheetId="24">#REF!</definedName>
    <definedName name="GCEI" localSheetId="29">#REF!</definedName>
    <definedName name="GCEI" localSheetId="32">#REF!</definedName>
    <definedName name="GCEI" localSheetId="5">#REF!</definedName>
    <definedName name="GCEI" localSheetId="37">#REF!</definedName>
    <definedName name="GCEI" localSheetId="39">#REF!</definedName>
    <definedName name="GCEI">#REF!</definedName>
    <definedName name="GCENL" localSheetId="17">#REF!</definedName>
    <definedName name="GCENL" localSheetId="18">#REF!</definedName>
    <definedName name="GCENL" localSheetId="20">#REF!</definedName>
    <definedName name="GCENL" localSheetId="25">#REF!</definedName>
    <definedName name="GCENL" localSheetId="30">#REF!</definedName>
    <definedName name="GCENL" localSheetId="34">#REF!</definedName>
    <definedName name="GCENL" localSheetId="35">#REF!</definedName>
    <definedName name="GCENL" localSheetId="23">#REF!</definedName>
    <definedName name="GCENL" localSheetId="24">#REF!</definedName>
    <definedName name="GCENL" localSheetId="29">#REF!</definedName>
    <definedName name="GCENL" localSheetId="32">#REF!</definedName>
    <definedName name="GCENL" localSheetId="5">#REF!</definedName>
    <definedName name="GCENL" localSheetId="39">#REF!</definedName>
    <definedName name="GCENL">#REF!</definedName>
    <definedName name="GCND" localSheetId="17">#REF!</definedName>
    <definedName name="GCND" localSheetId="18">#REF!</definedName>
    <definedName name="GCND" localSheetId="20">#REF!</definedName>
    <definedName name="GCND" localSheetId="25">#REF!</definedName>
    <definedName name="GCND" localSheetId="30">#REF!</definedName>
    <definedName name="GCND" localSheetId="34">#REF!</definedName>
    <definedName name="GCND" localSheetId="35">#REF!</definedName>
    <definedName name="GCND" localSheetId="23">#REF!</definedName>
    <definedName name="GCND" localSheetId="24">#REF!</definedName>
    <definedName name="GCND" localSheetId="29">#REF!</definedName>
    <definedName name="GCND" localSheetId="32">#REF!</definedName>
    <definedName name="GCND" localSheetId="5">#REF!</definedName>
    <definedName name="GCND" localSheetId="39">#REF!</definedName>
    <definedName name="GCND">#REF!</definedName>
    <definedName name="GCND_NGDP" localSheetId="17">#REF!</definedName>
    <definedName name="GCND_NGDP" localSheetId="18">#REF!</definedName>
    <definedName name="GCND_NGDP" localSheetId="20">#REF!</definedName>
    <definedName name="GCND_NGDP" localSheetId="25">#REF!</definedName>
    <definedName name="GCND_NGDP" localSheetId="30">#REF!</definedName>
    <definedName name="GCND_NGDP" localSheetId="34">#REF!</definedName>
    <definedName name="GCND_NGDP" localSheetId="35">#REF!</definedName>
    <definedName name="GCND_NGDP" localSheetId="23">#REF!</definedName>
    <definedName name="GCND_NGDP" localSheetId="24">#REF!</definedName>
    <definedName name="GCND_NGDP" localSheetId="29">#REF!</definedName>
    <definedName name="GCND_NGDP" localSheetId="32">#REF!</definedName>
    <definedName name="GCND_NGDP" localSheetId="5">#REF!</definedName>
    <definedName name="GCND_NGDP" localSheetId="39">#REF!</definedName>
    <definedName name="GCND_NGDP">#REF!</definedName>
    <definedName name="GCRG" localSheetId="17">#REF!</definedName>
    <definedName name="GCRG" localSheetId="18">#REF!</definedName>
    <definedName name="GCRG" localSheetId="20">#REF!</definedName>
    <definedName name="GCRG" localSheetId="25">#REF!</definedName>
    <definedName name="GCRG" localSheetId="30">#REF!</definedName>
    <definedName name="GCRG" localSheetId="34">#REF!</definedName>
    <definedName name="GCRG" localSheetId="35">#REF!</definedName>
    <definedName name="GCRG" localSheetId="23">#REF!</definedName>
    <definedName name="GCRG" localSheetId="24">#REF!</definedName>
    <definedName name="GCRG" localSheetId="29">#REF!</definedName>
    <definedName name="GCRG" localSheetId="32">#REF!</definedName>
    <definedName name="GCRG" localSheetId="5">#REF!</definedName>
    <definedName name="GCRG" localSheetId="39">#REF!</definedName>
    <definedName name="GCRG">#REF!</definedName>
    <definedName name="ggb" localSheetId="39">'[49]budget-G'!$A$1:$W$109</definedName>
    <definedName name="ggb">'[50]budget-G'!$A$1:$W$109</definedName>
    <definedName name="GGB_NGDP">#N/A</definedName>
    <definedName name="ggbeu" localSheetId="17">#REF!</definedName>
    <definedName name="ggbeu" localSheetId="18">#REF!</definedName>
    <definedName name="ggbeu" localSheetId="20">#REF!</definedName>
    <definedName name="ggbeu" localSheetId="25">#REF!</definedName>
    <definedName name="ggbeu" localSheetId="30">#REF!</definedName>
    <definedName name="ggbeu" localSheetId="34">#REF!</definedName>
    <definedName name="ggbeu" localSheetId="35">#REF!</definedName>
    <definedName name="ggbeu" localSheetId="23">#REF!</definedName>
    <definedName name="ggbeu" localSheetId="24">#REF!</definedName>
    <definedName name="ggbeu" localSheetId="29">#REF!</definedName>
    <definedName name="ggbeu" localSheetId="32">#REF!</definedName>
    <definedName name="ggbeu" localSheetId="5">#REF!</definedName>
    <definedName name="ggbeu" localSheetId="37">#REF!</definedName>
    <definedName name="ggbeu" localSheetId="39">#REF!</definedName>
    <definedName name="ggbeu">#REF!</definedName>
    <definedName name="ggblg" localSheetId="17">#REF!</definedName>
    <definedName name="ggblg" localSheetId="18">#REF!</definedName>
    <definedName name="ggblg" localSheetId="20">#REF!</definedName>
    <definedName name="ggblg" localSheetId="25">#REF!</definedName>
    <definedName name="ggblg" localSheetId="30">#REF!</definedName>
    <definedName name="ggblg" localSheetId="34">#REF!</definedName>
    <definedName name="ggblg" localSheetId="35">#REF!</definedName>
    <definedName name="ggblg" localSheetId="23">#REF!</definedName>
    <definedName name="ggblg" localSheetId="24">#REF!</definedName>
    <definedName name="ggblg" localSheetId="29">#REF!</definedName>
    <definedName name="ggblg" localSheetId="32">#REF!</definedName>
    <definedName name="ggblg" localSheetId="5">#REF!</definedName>
    <definedName name="ggblg" localSheetId="39">#REF!</definedName>
    <definedName name="ggblg">#REF!</definedName>
    <definedName name="ggbls" localSheetId="17">#REF!</definedName>
    <definedName name="ggbls" localSheetId="18">#REF!</definedName>
    <definedName name="ggbls" localSheetId="20">#REF!</definedName>
    <definedName name="ggbls" localSheetId="25">#REF!</definedName>
    <definedName name="ggbls" localSheetId="30">#REF!</definedName>
    <definedName name="ggbls" localSheetId="34">#REF!</definedName>
    <definedName name="ggbls" localSheetId="35">#REF!</definedName>
    <definedName name="ggbls" localSheetId="23">#REF!</definedName>
    <definedName name="ggbls" localSheetId="24">#REF!</definedName>
    <definedName name="ggbls" localSheetId="29">#REF!</definedName>
    <definedName name="ggbls" localSheetId="32">#REF!</definedName>
    <definedName name="ggbls" localSheetId="5">#REF!</definedName>
    <definedName name="ggbls" localSheetId="39">#REF!</definedName>
    <definedName name="ggbls">#REF!</definedName>
    <definedName name="ggbss" localSheetId="17">#REF!</definedName>
    <definedName name="ggbss" localSheetId="18">#REF!</definedName>
    <definedName name="ggbss" localSheetId="20">#REF!</definedName>
    <definedName name="ggbss" localSheetId="25">#REF!</definedName>
    <definedName name="ggbss" localSheetId="30">#REF!</definedName>
    <definedName name="ggbss" localSheetId="34">#REF!</definedName>
    <definedName name="ggbss" localSheetId="35">#REF!</definedName>
    <definedName name="ggbss" localSheetId="23">#REF!</definedName>
    <definedName name="ggbss" localSheetId="24">#REF!</definedName>
    <definedName name="ggbss" localSheetId="29">#REF!</definedName>
    <definedName name="ggbss" localSheetId="32">#REF!</definedName>
    <definedName name="ggbss" localSheetId="5">#REF!</definedName>
    <definedName name="ggbss" localSheetId="39">#REF!</definedName>
    <definedName name="ggbss">#REF!</definedName>
    <definedName name="gge" localSheetId="39">[49]Expenditures!$A$1:$AC$62</definedName>
    <definedName name="gge">[50]Expenditures!$A$1:$AC$62</definedName>
    <definedName name="GGED" localSheetId="17">#REF!</definedName>
    <definedName name="GGED" localSheetId="18">#REF!</definedName>
    <definedName name="GGED" localSheetId="20">#REF!</definedName>
    <definedName name="GGED" localSheetId="25">#REF!</definedName>
    <definedName name="GGED" localSheetId="30">#REF!</definedName>
    <definedName name="GGED" localSheetId="34">#REF!</definedName>
    <definedName name="GGED" localSheetId="35">#REF!</definedName>
    <definedName name="GGED" localSheetId="23">#REF!</definedName>
    <definedName name="GGED" localSheetId="24">#REF!</definedName>
    <definedName name="GGED" localSheetId="29">#REF!</definedName>
    <definedName name="GGED" localSheetId="32">#REF!</definedName>
    <definedName name="GGED" localSheetId="5">#REF!</definedName>
    <definedName name="GGED" localSheetId="37">#REF!</definedName>
    <definedName name="GGED" localSheetId="39">#REF!</definedName>
    <definedName name="GGED">#REF!</definedName>
    <definedName name="GGEI" localSheetId="17">#REF!</definedName>
    <definedName name="GGEI" localSheetId="18">#REF!</definedName>
    <definedName name="GGEI" localSheetId="20">#REF!</definedName>
    <definedName name="GGEI" localSheetId="25">#REF!</definedName>
    <definedName name="GGEI" localSheetId="30">#REF!</definedName>
    <definedName name="GGEI" localSheetId="34">#REF!</definedName>
    <definedName name="GGEI" localSheetId="35">#REF!</definedName>
    <definedName name="GGEI" localSheetId="23">#REF!</definedName>
    <definedName name="GGEI" localSheetId="24">#REF!</definedName>
    <definedName name="GGEI" localSheetId="29">#REF!</definedName>
    <definedName name="GGEI" localSheetId="32">#REF!</definedName>
    <definedName name="GGEI" localSheetId="5">#REF!</definedName>
    <definedName name="GGEI" localSheetId="39">#REF!</definedName>
    <definedName name="GGEI">#REF!</definedName>
    <definedName name="GGENL" localSheetId="17">#REF!</definedName>
    <definedName name="GGENL" localSheetId="18">#REF!</definedName>
    <definedName name="GGENL" localSheetId="20">#REF!</definedName>
    <definedName name="GGENL" localSheetId="25">#REF!</definedName>
    <definedName name="GGENL" localSheetId="30">#REF!</definedName>
    <definedName name="GGENL" localSheetId="34">#REF!</definedName>
    <definedName name="GGENL" localSheetId="35">#REF!</definedName>
    <definedName name="GGENL" localSheetId="23">#REF!</definedName>
    <definedName name="GGENL" localSheetId="24">#REF!</definedName>
    <definedName name="GGENL" localSheetId="29">#REF!</definedName>
    <definedName name="GGENL" localSheetId="32">#REF!</definedName>
    <definedName name="GGENL" localSheetId="5">#REF!</definedName>
    <definedName name="GGENL" localSheetId="39">#REF!</definedName>
    <definedName name="GGENL">#REF!</definedName>
    <definedName name="ggg" localSheetId="13" hidden="1">{"Riqfin97",#N/A,FALSE,"Tran";"Riqfinpro",#N/A,FALSE,"Tran"}</definedName>
    <definedName name="ggg" localSheetId="15" hidden="1">{"Riqfin97",#N/A,FALSE,"Tran";"Riqfinpro",#N/A,FALSE,"Tran"}</definedName>
    <definedName name="ggg" localSheetId="17" hidden="1">{"Riqfin97",#N/A,FALSE,"Tran";"Riqfinpro",#N/A,FALSE,"Tran"}</definedName>
    <definedName name="ggg" localSheetId="20" hidden="1">{"Riqfin97",#N/A,FALSE,"Tran";"Riqfinpro",#N/A,FALSE,"Tran"}</definedName>
    <definedName name="ggg" localSheetId="30" hidden="1">{"Riqfin97",#N/A,FALSE,"Tran";"Riqfinpro",#N/A,FALSE,"Tran"}</definedName>
    <definedName name="ggg" localSheetId="33" hidden="1">{"Riqfin97",#N/A,FALSE,"Tran";"Riqfinpro",#N/A,FALSE,"Tran"}</definedName>
    <definedName name="ggg" localSheetId="34" hidden="1">{"Riqfin97",#N/A,FALSE,"Tran";"Riqfinpro",#N/A,FALSE,"Tran"}</definedName>
    <definedName name="ggg" localSheetId="35" hidden="1">{"Riqfin97",#N/A,FALSE,"Tran";"Riqfinpro",#N/A,FALSE,"Tran"}</definedName>
    <definedName name="ggg" localSheetId="46" hidden="1">{"Riqfin97",#N/A,FALSE,"Tran";"Riqfinpro",#N/A,FALSE,"Tran"}</definedName>
    <definedName name="ggg" localSheetId="37" hidden="1">{"Riqfin97",#N/A,FALSE,"Tran";"Riqfinpro",#N/A,FALSE,"Tran"}</definedName>
    <definedName name="ggg" localSheetId="39" hidden="1">{"Riqfin97",#N/A,FALSE,"Tran";"Riqfinpro",#N/A,FALSE,"Tran"}</definedName>
    <definedName name="ggg" localSheetId="42" hidden="1">{"Riqfin97",#N/A,FALSE,"Tran";"Riqfinpro",#N/A,FALSE,"Tran"}</definedName>
    <definedName name="ggg" localSheetId="43" hidden="1">{"Riqfin97",#N/A,FALSE,"Tran";"Riqfinpro",#N/A,FALSE,"Tran"}</definedName>
    <definedName name="ggg" hidden="1">{"Riqfin97",#N/A,FALSE,"Tran";"Riqfinpro",#N/A,FALSE,"Tran"}</definedName>
    <definedName name="ggggg" localSheetId="17" hidden="1">'[51]J(Priv.Cap)'!#REF!</definedName>
    <definedName name="ggggg" localSheetId="18" hidden="1">'[51]J(Priv.Cap)'!#REF!</definedName>
    <definedName name="ggggg" localSheetId="20" hidden="1">'[51]J(Priv.Cap)'!#REF!</definedName>
    <definedName name="ggggg" localSheetId="25" hidden="1">'[51]J(Priv.Cap)'!#REF!</definedName>
    <definedName name="ggggg" localSheetId="34" hidden="1">'[51]J(Priv.Cap)'!#REF!</definedName>
    <definedName name="ggggg" localSheetId="35" hidden="1">'[51]J(Priv.Cap)'!#REF!</definedName>
    <definedName name="ggggg" localSheetId="46" hidden="1">'[51]J(Priv.Cap)'!#REF!</definedName>
    <definedName name="ggggg" localSheetId="23" hidden="1">'[51]J(Priv.Cap)'!#REF!</definedName>
    <definedName name="ggggg" localSheetId="24" hidden="1">'[51]J(Priv.Cap)'!#REF!</definedName>
    <definedName name="ggggg" localSheetId="29" hidden="1">'[51]J(Priv.Cap)'!#REF!</definedName>
    <definedName name="ggggg" localSheetId="32" hidden="1">'[51]J(Priv.Cap)'!#REF!</definedName>
    <definedName name="ggggg" localSheetId="5" hidden="1">'[51]J(Priv.Cap)'!#REF!</definedName>
    <definedName name="ggggg" localSheetId="39" hidden="1">'[51]J(Priv.Cap)'!#REF!</definedName>
    <definedName name="ggggg" hidden="1">'[51]J(Priv.Cap)'!#REF!</definedName>
    <definedName name="ggggggg" localSheetId="39">#N/A</definedName>
    <definedName name="ggggggg">[21]!ggggggg</definedName>
    <definedName name="GGND" localSheetId="17">#REF!</definedName>
    <definedName name="GGND" localSheetId="18">#REF!</definedName>
    <definedName name="GGND" localSheetId="20">#REF!</definedName>
    <definedName name="GGND" localSheetId="25">#REF!</definedName>
    <definedName name="GGND" localSheetId="30">#REF!</definedName>
    <definedName name="GGND" localSheetId="34">#REF!</definedName>
    <definedName name="GGND" localSheetId="35">#REF!</definedName>
    <definedName name="GGND" localSheetId="23">#REF!</definedName>
    <definedName name="GGND" localSheetId="24">#REF!</definedName>
    <definedName name="GGND" localSheetId="29">#REF!</definedName>
    <definedName name="GGND" localSheetId="32">#REF!</definedName>
    <definedName name="GGND" localSheetId="5">#REF!</definedName>
    <definedName name="GGND" localSheetId="37">#REF!</definedName>
    <definedName name="GGND" localSheetId="39">#REF!</definedName>
    <definedName name="GGND">#REF!</definedName>
    <definedName name="ggr" localSheetId="39">[49]Revenues!$A$1:$AD$58</definedName>
    <definedName name="ggr">[50]Revenues!$A$1:$AD$58</definedName>
    <definedName name="GGRG" localSheetId="17">#REF!</definedName>
    <definedName name="GGRG" localSheetId="18">#REF!</definedName>
    <definedName name="GGRG" localSheetId="20">#REF!</definedName>
    <definedName name="GGRG" localSheetId="25">#REF!</definedName>
    <definedName name="GGRG" localSheetId="30">#REF!</definedName>
    <definedName name="GGRG" localSheetId="34">#REF!</definedName>
    <definedName name="GGRG" localSheetId="35">#REF!</definedName>
    <definedName name="GGRG" localSheetId="23">#REF!</definedName>
    <definedName name="GGRG" localSheetId="24">#REF!</definedName>
    <definedName name="GGRG" localSheetId="29">#REF!</definedName>
    <definedName name="GGRG" localSheetId="32">#REF!</definedName>
    <definedName name="GGRG" localSheetId="5">#REF!</definedName>
    <definedName name="GGRG" localSheetId="37">#REF!</definedName>
    <definedName name="GGRG" localSheetId="39">#REF!</definedName>
    <definedName name="GGRG">#REF!</definedName>
    <definedName name="ghfgf" localSheetId="17" hidden="1">'[5]Time series'!#REF!</definedName>
    <definedName name="ghfgf" localSheetId="18" hidden="1">'[5]Time series'!#REF!</definedName>
    <definedName name="ghfgf" localSheetId="20" hidden="1">'[5]Time series'!#REF!</definedName>
    <definedName name="ghfgf" localSheetId="25" hidden="1">'[5]Time series'!#REF!</definedName>
    <definedName name="ghfgf" localSheetId="34" hidden="1">'[5]Time series'!#REF!</definedName>
    <definedName name="ghfgf" localSheetId="35" hidden="1">'[5]Time series'!#REF!</definedName>
    <definedName name="ghfgf" localSheetId="46" hidden="1">'[5]Time series'!#REF!</definedName>
    <definedName name="ghfgf" localSheetId="23" hidden="1">'[5]Time series'!#REF!</definedName>
    <definedName name="ghfgf" localSheetId="24" hidden="1">'[5]Time series'!#REF!</definedName>
    <definedName name="ghfgf" localSheetId="29" hidden="1">'[5]Time series'!#REF!</definedName>
    <definedName name="ghfgf" localSheetId="32" hidden="1">'[5]Time series'!#REF!</definedName>
    <definedName name="ghfgf" localSheetId="5" hidden="1">'[5]Time series'!#REF!</definedName>
    <definedName name="ghfgf" hidden="1">'[5]Time series'!#REF!</definedName>
    <definedName name="gjgfgk" localSheetId="17" hidden="1">'[5]Time series'!#REF!</definedName>
    <definedName name="gjgfgk" localSheetId="18" hidden="1">'[5]Time series'!#REF!</definedName>
    <definedName name="gjgfgk" localSheetId="20" hidden="1">'[5]Time series'!#REF!</definedName>
    <definedName name="gjgfgk" localSheetId="25" hidden="1">'[5]Time series'!#REF!</definedName>
    <definedName name="gjgfgk" localSheetId="34" hidden="1">'[5]Time series'!#REF!</definedName>
    <definedName name="gjgfgk" localSheetId="35" hidden="1">'[5]Time series'!#REF!</definedName>
    <definedName name="gjgfgk" localSheetId="46" hidden="1">'[5]Time series'!#REF!</definedName>
    <definedName name="gjgfgk" localSheetId="23" hidden="1">'[5]Time series'!#REF!</definedName>
    <definedName name="gjgfgk" localSheetId="24" hidden="1">'[5]Time series'!#REF!</definedName>
    <definedName name="gjgfgk" localSheetId="29" hidden="1">'[5]Time series'!#REF!</definedName>
    <definedName name="gjgfgk" localSheetId="32" hidden="1">'[5]Time series'!#REF!</definedName>
    <definedName name="gjgfgk" localSheetId="5" hidden="1">'[5]Time series'!#REF!</definedName>
    <definedName name="gjgfgk" hidden="1">'[5]Time series'!#REF!</definedName>
    <definedName name="GPee_2" localSheetId="17">[27]Graf14_Graf15!#REF!</definedName>
    <definedName name="GPee_2" localSheetId="18">[27]Graf14_Graf15!#REF!</definedName>
    <definedName name="GPee_2" localSheetId="20">[27]Graf14_Graf15!#REF!</definedName>
    <definedName name="GPee_2" localSheetId="25">[27]Graf14_Graf15!#REF!</definedName>
    <definedName name="GPee_2" localSheetId="30">[27]Graf14_Graf15!#REF!</definedName>
    <definedName name="GPee_2" localSheetId="34">[27]Graf14_Graf15!#REF!</definedName>
    <definedName name="GPee_2" localSheetId="35">[27]Graf14_Graf15!#REF!</definedName>
    <definedName name="GPee_2" localSheetId="23">[27]Graf14_Graf15!#REF!</definedName>
    <definedName name="GPee_2" localSheetId="24">[27]Graf14_Graf15!#REF!</definedName>
    <definedName name="GPee_2" localSheetId="29">[27]Graf14_Graf15!#REF!</definedName>
    <definedName name="GPee_2" localSheetId="32">[27]Graf14_Graf15!#REF!</definedName>
    <definedName name="GPee_2" localSheetId="5">[27]Graf14_Graf15!#REF!</definedName>
    <definedName name="GPee_2" localSheetId="37">[27]Graf14_Graf15!#REF!</definedName>
    <definedName name="GPee_2" localSheetId="39">[27]Graf14_Graf15!#REF!</definedName>
    <definedName name="GPee_2">[27]Graf14_Graf15!#REF!</definedName>
    <definedName name="GPer_2" localSheetId="17">[27]Graf14_Graf15!#REF!</definedName>
    <definedName name="GPer_2" localSheetId="18">[27]Graf14_Graf15!#REF!</definedName>
    <definedName name="GPer_2" localSheetId="20">[27]Graf14_Graf15!#REF!</definedName>
    <definedName name="GPer_2" localSheetId="25">[27]Graf14_Graf15!#REF!</definedName>
    <definedName name="GPer_2" localSheetId="34">[27]Graf14_Graf15!#REF!</definedName>
    <definedName name="GPer_2" localSheetId="35">[27]Graf14_Graf15!#REF!</definedName>
    <definedName name="GPer_2" localSheetId="23">[27]Graf14_Graf15!#REF!</definedName>
    <definedName name="GPer_2" localSheetId="24">[27]Graf14_Graf15!#REF!</definedName>
    <definedName name="GPer_2" localSheetId="29">[27]Graf14_Graf15!#REF!</definedName>
    <definedName name="GPer_2" localSheetId="32">[27]Graf14_Graf15!#REF!</definedName>
    <definedName name="GPer_2" localSheetId="5">[27]Graf14_Graf15!#REF!</definedName>
    <definedName name="GPer_2" localSheetId="39">[27]Graf14_Graf15!#REF!</definedName>
    <definedName name="GPer_2">[27]Graf14_Graf15!#REF!</definedName>
    <definedName name="HDP" localSheetId="15">'[52]Graf 47'!#REF!</definedName>
    <definedName name="HDP" localSheetId="17">#REF!</definedName>
    <definedName name="HDP" localSheetId="18">#REF!</definedName>
    <definedName name="HDP" localSheetId="20">#REF!</definedName>
    <definedName name="HDP" localSheetId="25">#REF!</definedName>
    <definedName name="HDP" localSheetId="34">#REF!</definedName>
    <definedName name="HDP" localSheetId="35">#REF!</definedName>
    <definedName name="HDP" localSheetId="32">#REF!</definedName>
    <definedName name="HDP">#REF!</definedName>
    <definedName name="HDPn_1n" localSheetId="17">[53]makro!$B$27</definedName>
    <definedName name="HDPn_1n" localSheetId="20">[53]makro!$B$27</definedName>
    <definedName name="HDPn_1n" localSheetId="37">[53]makro!$B$27</definedName>
    <definedName name="HDPn_1n">[53]makro!$B$27</definedName>
    <definedName name="HDPn_2">[54]makro!$C$5</definedName>
    <definedName name="HDPn_2n">[54]makro!$C$27</definedName>
    <definedName name="HDPn_3">[54]makro!$D$5</definedName>
    <definedName name="HDPn_3n">[54]makro!$D$27</definedName>
    <definedName name="HDPn_4">[54]makro!$E$5</definedName>
    <definedName name="HDPn_4n">[54]makro!$E$27</definedName>
    <definedName name="HDPn_5">[54]makro!$F$5</definedName>
    <definedName name="HDPn_5n">[54]makro!$F$27</definedName>
    <definedName name="HDPn_6">[54]makro!$G$5</definedName>
    <definedName name="HDPn_6n">[54]makro!$G$27</definedName>
    <definedName name="HDPnbk_2">[54]makro!$C$16</definedName>
    <definedName name="HDPnbk_2n">[54]makro!$C$38</definedName>
    <definedName name="HDPnbk_3">[54]makro!$D$16</definedName>
    <definedName name="HDPnbk_3n">[54]makro!$D$38</definedName>
    <definedName name="HDPnbk_4">[54]makro!$E$16</definedName>
    <definedName name="HDPnbk_4n">[54]makro!$E$38</definedName>
    <definedName name="HDPnbk_5">[54]makro!$F$16</definedName>
    <definedName name="HDPnbk_5n">[54]makro!$F$38</definedName>
    <definedName name="HDPnbk_6">[54]makro!$G$16</definedName>
    <definedName name="HDPnbk_6n">[54]makro!$G$38</definedName>
    <definedName name="HDPr_2">[54]makro!$C$4</definedName>
    <definedName name="HDPr_2n">[54]makro!$C$26</definedName>
    <definedName name="HDPr_3">[54]makro!$D$4</definedName>
    <definedName name="HDPr_3n">[54]makro!$D$26</definedName>
    <definedName name="HDPr_4">[54]makro!$E$4</definedName>
    <definedName name="HDPr_4n">[54]makro!$E$26</definedName>
    <definedName name="HDPr_5">[54]makro!$F$4</definedName>
    <definedName name="HDPr_5n">[54]makro!$F$26</definedName>
    <definedName name="HDPr_6">[54]makro!$G$4</definedName>
    <definedName name="HDPr_6n">[54]makro!$G$26</definedName>
    <definedName name="help" localSheetId="17" hidden="1">'[5]Time series'!#REF!</definedName>
    <definedName name="help" localSheetId="18" hidden="1">'[5]Time series'!#REF!</definedName>
    <definedName name="help" localSheetId="20" hidden="1">'[5]Time series'!#REF!</definedName>
    <definedName name="help" localSheetId="25" hidden="1">'[5]Time series'!#REF!</definedName>
    <definedName name="help" localSheetId="34" hidden="1">'[5]Time series'!#REF!</definedName>
    <definedName name="help" localSheetId="35" hidden="1">'[5]Time series'!#REF!</definedName>
    <definedName name="help" localSheetId="46" hidden="1">'[5]Time series'!#REF!</definedName>
    <definedName name="help" localSheetId="23" hidden="1">'[5]Time series'!#REF!</definedName>
    <definedName name="help" localSheetId="24" hidden="1">'[5]Time series'!#REF!</definedName>
    <definedName name="help" localSheetId="29" hidden="1">'[5]Time series'!#REF!</definedName>
    <definedName name="help" localSheetId="32" hidden="1">'[5]Time series'!#REF!</definedName>
    <definedName name="help" localSheetId="5" hidden="1">'[5]Time series'!#REF!</definedName>
    <definedName name="help" hidden="1">'[5]Time series'!#REF!</definedName>
    <definedName name="hgfd" localSheetId="13" hidden="1">{#N/A,#N/A,FALSE,"I";#N/A,#N/A,FALSE,"J";#N/A,#N/A,FALSE,"K";#N/A,#N/A,FALSE,"L";#N/A,#N/A,FALSE,"M";#N/A,#N/A,FALSE,"N";#N/A,#N/A,FALSE,"O"}</definedName>
    <definedName name="hgfd" localSheetId="15" hidden="1">{#N/A,#N/A,FALSE,"I";#N/A,#N/A,FALSE,"J";#N/A,#N/A,FALSE,"K";#N/A,#N/A,FALSE,"L";#N/A,#N/A,FALSE,"M";#N/A,#N/A,FALSE,"N";#N/A,#N/A,FALSE,"O"}</definedName>
    <definedName name="hgfd" localSheetId="17" hidden="1">{#N/A,#N/A,FALSE,"I";#N/A,#N/A,FALSE,"J";#N/A,#N/A,FALSE,"K";#N/A,#N/A,FALSE,"L";#N/A,#N/A,FALSE,"M";#N/A,#N/A,FALSE,"N";#N/A,#N/A,FALSE,"O"}</definedName>
    <definedName name="hgfd" localSheetId="20" hidden="1">{#N/A,#N/A,FALSE,"I";#N/A,#N/A,FALSE,"J";#N/A,#N/A,FALSE,"K";#N/A,#N/A,FALSE,"L";#N/A,#N/A,FALSE,"M";#N/A,#N/A,FALSE,"N";#N/A,#N/A,FALSE,"O"}</definedName>
    <definedName name="hgfd" localSheetId="30" hidden="1">{#N/A,#N/A,FALSE,"I";#N/A,#N/A,FALSE,"J";#N/A,#N/A,FALSE,"K";#N/A,#N/A,FALSE,"L";#N/A,#N/A,FALSE,"M";#N/A,#N/A,FALSE,"N";#N/A,#N/A,FALSE,"O"}</definedName>
    <definedName name="hgfd" localSheetId="33" hidden="1">{#N/A,#N/A,FALSE,"I";#N/A,#N/A,FALSE,"J";#N/A,#N/A,FALSE,"K";#N/A,#N/A,FALSE,"L";#N/A,#N/A,FALSE,"M";#N/A,#N/A,FALSE,"N";#N/A,#N/A,FALSE,"O"}</definedName>
    <definedName name="hgfd" localSheetId="34" hidden="1">{#N/A,#N/A,FALSE,"I";#N/A,#N/A,FALSE,"J";#N/A,#N/A,FALSE,"K";#N/A,#N/A,FALSE,"L";#N/A,#N/A,FALSE,"M";#N/A,#N/A,FALSE,"N";#N/A,#N/A,FALSE,"O"}</definedName>
    <definedName name="hgfd" localSheetId="35" hidden="1">{#N/A,#N/A,FALSE,"I";#N/A,#N/A,FALSE,"J";#N/A,#N/A,FALSE,"K";#N/A,#N/A,FALSE,"L";#N/A,#N/A,FALSE,"M";#N/A,#N/A,FALSE,"N";#N/A,#N/A,FALSE,"O"}</definedName>
    <definedName name="hgfd" localSheetId="46" hidden="1">{#N/A,#N/A,FALSE,"I";#N/A,#N/A,FALSE,"J";#N/A,#N/A,FALSE,"K";#N/A,#N/A,FALSE,"L";#N/A,#N/A,FALSE,"M";#N/A,#N/A,FALSE,"N";#N/A,#N/A,FALSE,"O"}</definedName>
    <definedName name="hgfd" localSheetId="37" hidden="1">{#N/A,#N/A,FALSE,"I";#N/A,#N/A,FALSE,"J";#N/A,#N/A,FALSE,"K";#N/A,#N/A,FALSE,"L";#N/A,#N/A,FALSE,"M";#N/A,#N/A,FALSE,"N";#N/A,#N/A,FALSE,"O"}</definedName>
    <definedName name="hgfd" localSheetId="42" hidden="1">{#N/A,#N/A,FALSE,"I";#N/A,#N/A,FALSE,"J";#N/A,#N/A,FALSE,"K";#N/A,#N/A,FALSE,"L";#N/A,#N/A,FALSE,"M";#N/A,#N/A,FALSE,"N";#N/A,#N/A,FALSE,"O"}</definedName>
    <definedName name="hgfd" localSheetId="43" hidden="1">{#N/A,#N/A,FALSE,"I";#N/A,#N/A,FALSE,"J";#N/A,#N/A,FALSE,"K";#N/A,#N/A,FALSE,"L";#N/A,#N/A,FALSE,"M";#N/A,#N/A,FALSE,"N";#N/A,#N/A,FALSE,"O"}</definedName>
    <definedName name="hgfd" hidden="1">{#N/A,#N/A,FALSE,"I";#N/A,#N/A,FALSE,"J";#N/A,#N/A,FALSE,"K";#N/A,#N/A,FALSE,"L";#N/A,#N/A,FALSE,"M";#N/A,#N/A,FALSE,"N";#N/A,#N/A,FALSE,"O"}</definedName>
    <definedName name="hhh" localSheetId="17" hidden="1">'[55]J(Priv.Cap)'!#REF!</definedName>
    <definedName name="hhh" localSheetId="18" hidden="1">'[55]J(Priv.Cap)'!#REF!</definedName>
    <definedName name="hhh" localSheetId="20" hidden="1">'[55]J(Priv.Cap)'!#REF!</definedName>
    <definedName name="hhh" localSheetId="25" hidden="1">'[55]J(Priv.Cap)'!#REF!</definedName>
    <definedName name="hhh" localSheetId="34" hidden="1">'[55]J(Priv.Cap)'!#REF!</definedName>
    <definedName name="hhh" localSheetId="35" hidden="1">'[55]J(Priv.Cap)'!#REF!</definedName>
    <definedName name="hhh" localSheetId="46" hidden="1">'[55]J(Priv.Cap)'!#REF!</definedName>
    <definedName name="hhh" localSheetId="23" hidden="1">'[55]J(Priv.Cap)'!#REF!</definedName>
    <definedName name="hhh" localSheetId="24" hidden="1">'[55]J(Priv.Cap)'!#REF!</definedName>
    <definedName name="hhh" localSheetId="29" hidden="1">'[55]J(Priv.Cap)'!#REF!</definedName>
    <definedName name="hhh" localSheetId="32" hidden="1">'[55]J(Priv.Cap)'!#REF!</definedName>
    <definedName name="hhh" localSheetId="5" hidden="1">'[55]J(Priv.Cap)'!#REF!</definedName>
    <definedName name="hhh" localSheetId="39" hidden="1">'[55]J(Priv.Cap)'!#REF!</definedName>
    <definedName name="hhh" hidden="1">'[55]J(Priv.Cap)'!#REF!</definedName>
    <definedName name="hhhhhhh" localSheetId="39">#N/A</definedName>
    <definedName name="hhhhhhh">[21]!hhhhhhh</definedName>
    <definedName name="hjjh" localSheetId="17" hidden="1">'[5]Time series'!#REF!</definedName>
    <definedName name="hjjh" localSheetId="18" hidden="1">'[5]Time series'!#REF!</definedName>
    <definedName name="hjjh" localSheetId="20" hidden="1">'[5]Time series'!#REF!</definedName>
    <definedName name="hjjh" localSheetId="25" hidden="1">'[5]Time series'!#REF!</definedName>
    <definedName name="hjjh" localSheetId="34" hidden="1">'[5]Time series'!#REF!</definedName>
    <definedName name="hjjh" localSheetId="35" hidden="1">'[5]Time series'!#REF!</definedName>
    <definedName name="hjjh" localSheetId="46" hidden="1">'[5]Time series'!#REF!</definedName>
    <definedName name="hjjh" localSheetId="23" hidden="1">'[5]Time series'!#REF!</definedName>
    <definedName name="hjjh" localSheetId="24" hidden="1">'[5]Time series'!#REF!</definedName>
    <definedName name="hjjh" localSheetId="29" hidden="1">'[5]Time series'!#REF!</definedName>
    <definedName name="hjjh" localSheetId="32" hidden="1">'[5]Time series'!#REF!</definedName>
    <definedName name="hjjh" localSheetId="5" hidden="1">'[5]Time series'!#REF!</definedName>
    <definedName name="hjjh" hidden="1">'[5]Time series'!#REF!</definedName>
    <definedName name="HTML_CodePage" hidden="1">1252</definedName>
    <definedName name="HTML_Control" localSheetId="13" hidden="1">{"'Resources'!$A$1:$W$34","'Balance Sheet'!$A$1:$W$58","'SFD'!$A$1:$J$52"}</definedName>
    <definedName name="HTML_Control" localSheetId="15" hidden="1">{"'Resources'!$A$1:$W$34","'Balance Sheet'!$A$1:$W$58","'SFD'!$A$1:$J$52"}</definedName>
    <definedName name="HTML_Control" localSheetId="17" hidden="1">{"'Resources'!$A$1:$W$34","'Balance Sheet'!$A$1:$W$58","'SFD'!$A$1:$J$52"}</definedName>
    <definedName name="HTML_Control" localSheetId="20" hidden="1">{"'Resources'!$A$1:$W$34","'Balance Sheet'!$A$1:$W$58","'SFD'!$A$1:$J$52"}</definedName>
    <definedName name="HTML_Control" localSheetId="30" hidden="1">{"'Resources'!$A$1:$W$34","'Balance Sheet'!$A$1:$W$58","'SFD'!$A$1:$J$52"}</definedName>
    <definedName name="HTML_Control" localSheetId="33" hidden="1">{"'Resources'!$A$1:$W$34","'Balance Sheet'!$A$1:$W$58","'SFD'!$A$1:$J$52"}</definedName>
    <definedName name="HTML_Control" localSheetId="34" hidden="1">{"'Resources'!$A$1:$W$34","'Balance Sheet'!$A$1:$W$58","'SFD'!$A$1:$J$52"}</definedName>
    <definedName name="HTML_Control" localSheetId="35" hidden="1">{"'Resources'!$A$1:$W$34","'Balance Sheet'!$A$1:$W$58","'SFD'!$A$1:$J$52"}</definedName>
    <definedName name="HTML_Control" localSheetId="46" hidden="1">{"'Resources'!$A$1:$W$34","'Balance Sheet'!$A$1:$W$58","'SFD'!$A$1:$J$52"}</definedName>
    <definedName name="HTML_Control" localSheetId="37" hidden="1">{"'Resources'!$A$1:$W$34","'Balance Sheet'!$A$1:$W$58","'SFD'!$A$1:$J$52"}</definedName>
    <definedName name="HTML_Control" localSheetId="42" hidden="1">{"'Resources'!$A$1:$W$34","'Balance Sheet'!$A$1:$W$58","'SFD'!$A$1:$J$52"}</definedName>
    <definedName name="HTML_Control" localSheetId="43"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17">#REF!</definedName>
    <definedName name="CHART" localSheetId="18">#REF!</definedName>
    <definedName name="CHART" localSheetId="20">#REF!</definedName>
    <definedName name="CHART" localSheetId="25">#REF!</definedName>
    <definedName name="CHART" localSheetId="30">#REF!</definedName>
    <definedName name="CHART" localSheetId="34">#REF!</definedName>
    <definedName name="CHART" localSheetId="35">#REF!</definedName>
    <definedName name="CHART" localSheetId="23">#REF!</definedName>
    <definedName name="CHART" localSheetId="24">#REF!</definedName>
    <definedName name="CHART" localSheetId="29">#REF!</definedName>
    <definedName name="CHART" localSheetId="32">#REF!</definedName>
    <definedName name="CHART" localSheetId="5">#REF!</definedName>
    <definedName name="CHART" localSheetId="37">#REF!</definedName>
    <definedName name="CHART" localSheetId="39">#REF!</definedName>
    <definedName name="CHART">#REF!</definedName>
    <definedName name="chart4" localSheetId="13" hidden="1">{#N/A,#N/A,FALSE,"CB";#N/A,#N/A,FALSE,"CMB";#N/A,#N/A,FALSE,"NBFI"}</definedName>
    <definedName name="chart4" localSheetId="15" hidden="1">{#N/A,#N/A,FALSE,"CB";#N/A,#N/A,FALSE,"CMB";#N/A,#N/A,FALSE,"NBFI"}</definedName>
    <definedName name="chart4" localSheetId="17" hidden="1">{#N/A,#N/A,FALSE,"CB";#N/A,#N/A,FALSE,"CMB";#N/A,#N/A,FALSE,"NBFI"}</definedName>
    <definedName name="chart4" localSheetId="20" hidden="1">{#N/A,#N/A,FALSE,"CB";#N/A,#N/A,FALSE,"CMB";#N/A,#N/A,FALSE,"NBFI"}</definedName>
    <definedName name="chart4" localSheetId="30" hidden="1">{#N/A,#N/A,FALSE,"CB";#N/A,#N/A,FALSE,"CMB";#N/A,#N/A,FALSE,"NBFI"}</definedName>
    <definedName name="chart4" localSheetId="33" hidden="1">{#N/A,#N/A,FALSE,"CB";#N/A,#N/A,FALSE,"CMB";#N/A,#N/A,FALSE,"NBFI"}</definedName>
    <definedName name="chart4" localSheetId="34" hidden="1">{#N/A,#N/A,FALSE,"CB";#N/A,#N/A,FALSE,"CMB";#N/A,#N/A,FALSE,"NBFI"}</definedName>
    <definedName name="chart4" localSheetId="35" hidden="1">{#N/A,#N/A,FALSE,"CB";#N/A,#N/A,FALSE,"CMB";#N/A,#N/A,FALSE,"NBFI"}</definedName>
    <definedName name="chart4" localSheetId="46" hidden="1">{#N/A,#N/A,FALSE,"CB";#N/A,#N/A,FALSE,"CMB";#N/A,#N/A,FALSE,"NBFI"}</definedName>
    <definedName name="chart4" localSheetId="37" hidden="1">{#N/A,#N/A,FALSE,"CB";#N/A,#N/A,FALSE,"CMB";#N/A,#N/A,FALSE,"NBFI"}</definedName>
    <definedName name="chart4" localSheetId="42" hidden="1">{#N/A,#N/A,FALSE,"CB";#N/A,#N/A,FALSE,"CMB";#N/A,#N/A,FALSE,"NBFI"}</definedName>
    <definedName name="chart4" localSheetId="43" hidden="1">{#N/A,#N/A,FALSE,"CB";#N/A,#N/A,FALSE,"CMB";#N/A,#N/A,FALSE,"NBFI"}</definedName>
    <definedName name="chart4" hidden="1">{#N/A,#N/A,FALSE,"CB";#N/A,#N/A,FALSE,"CMB";#N/A,#N/A,FALSE,"NBFI"}</definedName>
    <definedName name="CHILE" localSheetId="17">#REF!</definedName>
    <definedName name="CHILE" localSheetId="18">#REF!</definedName>
    <definedName name="CHILE" localSheetId="20">#REF!</definedName>
    <definedName name="CHILE" localSheetId="25">#REF!</definedName>
    <definedName name="CHILE" localSheetId="30">#REF!</definedName>
    <definedName name="CHILE" localSheetId="34">#REF!</definedName>
    <definedName name="CHILE" localSheetId="35">#REF!</definedName>
    <definedName name="CHILE" localSheetId="23">#REF!</definedName>
    <definedName name="CHILE" localSheetId="24">#REF!</definedName>
    <definedName name="CHILE" localSheetId="29">#REF!</definedName>
    <definedName name="CHILE" localSheetId="32">#REF!</definedName>
    <definedName name="CHILE" localSheetId="5">#REF!</definedName>
    <definedName name="CHILE" localSheetId="37">#REF!</definedName>
    <definedName name="CHILE" localSheetId="39">#REF!</definedName>
    <definedName name="CHILE">#REF!</definedName>
    <definedName name="CHK" localSheetId="17">#REF!</definedName>
    <definedName name="CHK" localSheetId="18">#REF!</definedName>
    <definedName name="CHK" localSheetId="20">#REF!</definedName>
    <definedName name="CHK" localSheetId="25">#REF!</definedName>
    <definedName name="CHK" localSheetId="30">#REF!</definedName>
    <definedName name="CHK" localSheetId="34">#REF!</definedName>
    <definedName name="CHK" localSheetId="35">#REF!</definedName>
    <definedName name="CHK" localSheetId="23">#REF!</definedName>
    <definedName name="CHK" localSheetId="24">#REF!</definedName>
    <definedName name="CHK" localSheetId="29">#REF!</definedName>
    <definedName name="CHK" localSheetId="32">#REF!</definedName>
    <definedName name="CHK" localSheetId="5">#REF!</definedName>
    <definedName name="CHK" localSheetId="39">#REF!</definedName>
    <definedName name="CHK">#REF!</definedName>
    <definedName name="i" localSheetId="17">#REF!</definedName>
    <definedName name="i" localSheetId="18">#REF!</definedName>
    <definedName name="i" localSheetId="20">#REF!</definedName>
    <definedName name="i" localSheetId="25">#REF!</definedName>
    <definedName name="i" localSheetId="30">#REF!</definedName>
    <definedName name="i" localSheetId="34">#REF!</definedName>
    <definedName name="i" localSheetId="35">#REF!</definedName>
    <definedName name="i" localSheetId="23">#REF!</definedName>
    <definedName name="i" localSheetId="24">#REF!</definedName>
    <definedName name="i" localSheetId="29">#REF!</definedName>
    <definedName name="i" localSheetId="32">#REF!</definedName>
    <definedName name="i" localSheetId="5">#REF!</definedName>
    <definedName name="i" localSheetId="39">#REF!</definedName>
    <definedName name="i">#REF!</definedName>
    <definedName name="IESS" localSheetId="17">#REF!</definedName>
    <definedName name="IESS" localSheetId="18">#REF!</definedName>
    <definedName name="IESS" localSheetId="20">#REF!</definedName>
    <definedName name="IESS" localSheetId="25">#REF!</definedName>
    <definedName name="IESS" localSheetId="30">#REF!</definedName>
    <definedName name="IESS" localSheetId="34">#REF!</definedName>
    <definedName name="IESS" localSheetId="35">#REF!</definedName>
    <definedName name="IESS" localSheetId="23">#REF!</definedName>
    <definedName name="IESS" localSheetId="24">#REF!</definedName>
    <definedName name="IESS" localSheetId="29">#REF!</definedName>
    <definedName name="IESS" localSheetId="32">#REF!</definedName>
    <definedName name="IESS" localSheetId="5">#REF!</definedName>
    <definedName name="IESS" localSheetId="39">#REF!</definedName>
    <definedName name="IESS">#REF!</definedName>
    <definedName name="ii" localSheetId="13" hidden="1">{"Tab1",#N/A,FALSE,"P";"Tab2",#N/A,FALSE,"P"}</definedName>
    <definedName name="ii" localSheetId="15" hidden="1">{"Tab1",#N/A,FALSE,"P";"Tab2",#N/A,FALSE,"P"}</definedName>
    <definedName name="ii" localSheetId="17" hidden="1">{"Tab1",#N/A,FALSE,"P";"Tab2",#N/A,FALSE,"P"}</definedName>
    <definedName name="ii" localSheetId="20" hidden="1">{"Tab1",#N/A,FALSE,"P";"Tab2",#N/A,FALSE,"P"}</definedName>
    <definedName name="ii" localSheetId="30" hidden="1">{"Tab1",#N/A,FALSE,"P";"Tab2",#N/A,FALSE,"P"}</definedName>
    <definedName name="ii" localSheetId="33" hidden="1">{"Tab1",#N/A,FALSE,"P";"Tab2",#N/A,FALSE,"P"}</definedName>
    <definedName name="ii" localSheetId="34" hidden="1">{"Tab1",#N/A,FALSE,"P";"Tab2",#N/A,FALSE,"P"}</definedName>
    <definedName name="ii" localSheetId="35" hidden="1">{"Tab1",#N/A,FALSE,"P";"Tab2",#N/A,FALSE,"P"}</definedName>
    <definedName name="ii" localSheetId="46" hidden="1">{"Tab1",#N/A,FALSE,"P";"Tab2",#N/A,FALSE,"P"}</definedName>
    <definedName name="ii" localSheetId="37" hidden="1">{"Tab1",#N/A,FALSE,"P";"Tab2",#N/A,FALSE,"P"}</definedName>
    <definedName name="ii" localSheetId="39" hidden="1">{"Tab1",#N/A,FALSE,"P";"Tab2",#N/A,FALSE,"P"}</definedName>
    <definedName name="ii" localSheetId="42" hidden="1">{"Tab1",#N/A,FALSE,"P";"Tab2",#N/A,FALSE,"P"}</definedName>
    <definedName name="ii" localSheetId="43" hidden="1">{"Tab1",#N/A,FALSE,"P";"Tab2",#N/A,FALSE,"P"}</definedName>
    <definedName name="ii" hidden="1">{"Tab1",#N/A,FALSE,"P";"Tab2",#N/A,FALSE,"P"}</definedName>
    <definedName name="II_pilier_2" localSheetId="17">[27]Graf14_Graf15!#REF!</definedName>
    <definedName name="II_pilier_2" localSheetId="18">[27]Graf14_Graf15!#REF!</definedName>
    <definedName name="II_pilier_2" localSheetId="20">[27]Graf14_Graf15!#REF!</definedName>
    <definedName name="II_pilier_2" localSheetId="25">[27]Graf14_Graf15!#REF!</definedName>
    <definedName name="II_pilier_2" localSheetId="34">[27]Graf14_Graf15!#REF!</definedName>
    <definedName name="II_pilier_2" localSheetId="35">[27]Graf14_Graf15!#REF!</definedName>
    <definedName name="II_pilier_2" localSheetId="23">[27]Graf14_Graf15!#REF!</definedName>
    <definedName name="II_pilier_2" localSheetId="24">[27]Graf14_Graf15!#REF!</definedName>
    <definedName name="II_pilier_2" localSheetId="29">[27]Graf14_Graf15!#REF!</definedName>
    <definedName name="II_pilier_2" localSheetId="32">[27]Graf14_Graf15!#REF!</definedName>
    <definedName name="II_pilier_2" localSheetId="5">[27]Graf14_Graf15!#REF!</definedName>
    <definedName name="II_pilier_2" localSheetId="39">[27]Graf14_Graf15!#REF!</definedName>
    <definedName name="II_pilier_2">[27]Graf14_Graf15!#REF!</definedName>
    <definedName name="II_pillar_figure" localSheetId="17">[27]Graf14_Graf15!#REF!</definedName>
    <definedName name="II_pillar_figure" localSheetId="18">[27]Graf14_Graf15!#REF!</definedName>
    <definedName name="II_pillar_figure" localSheetId="20">[27]Graf14_Graf15!#REF!</definedName>
    <definedName name="II_pillar_figure" localSheetId="25">[27]Graf14_Graf15!#REF!</definedName>
    <definedName name="II_pillar_figure" localSheetId="34">[27]Graf14_Graf15!#REF!</definedName>
    <definedName name="II_pillar_figure" localSheetId="35">[27]Graf14_Graf15!#REF!</definedName>
    <definedName name="II_pillar_figure" localSheetId="23">[27]Graf14_Graf15!#REF!</definedName>
    <definedName name="II_pillar_figure" localSheetId="24">[27]Graf14_Graf15!#REF!</definedName>
    <definedName name="II_pillar_figure" localSheetId="29">[27]Graf14_Graf15!#REF!</definedName>
    <definedName name="II_pillar_figure" localSheetId="32">[27]Graf14_Graf15!#REF!</definedName>
    <definedName name="II_pillar_figure" localSheetId="5">[27]Graf14_Graf15!#REF!</definedName>
    <definedName name="II_pillar_figure" localSheetId="39">[27]Graf14_Graf15!#REF!</definedName>
    <definedName name="II_pillar_figure">[27]Graf14_Graf15!#REF!</definedName>
    <definedName name="ima" localSheetId="17">#REF!</definedName>
    <definedName name="ima" localSheetId="18">#REF!</definedName>
    <definedName name="ima" localSheetId="20">#REF!</definedName>
    <definedName name="ima" localSheetId="25">#REF!</definedName>
    <definedName name="ima" localSheetId="30">#REF!</definedName>
    <definedName name="ima" localSheetId="34">#REF!</definedName>
    <definedName name="ima" localSheetId="35">#REF!</definedName>
    <definedName name="ima" localSheetId="23">#REF!</definedName>
    <definedName name="ima" localSheetId="24">#REF!</definedName>
    <definedName name="ima" localSheetId="29">#REF!</definedName>
    <definedName name="ima" localSheetId="32">#REF!</definedName>
    <definedName name="ima" localSheetId="5">#REF!</definedName>
    <definedName name="ima" localSheetId="37">#REF!</definedName>
    <definedName name="ima" localSheetId="39">#REF!</definedName>
    <definedName name="ima">#REF!</definedName>
    <definedName name="IMPn_2">[54]makro!$C$17</definedName>
    <definedName name="IMPn_2n">[54]makro!$C$39</definedName>
    <definedName name="IMPn_3">[54]makro!$D$17</definedName>
    <definedName name="IMPn_3n">[54]makro!$D$39</definedName>
    <definedName name="IMPn_4">[54]makro!$E$17</definedName>
    <definedName name="IMPn_4n">[54]makro!$E$39</definedName>
    <definedName name="IMPn_5">[54]makro!$F$17</definedName>
    <definedName name="IMPn_5n">[54]makro!$F$39</definedName>
    <definedName name="IMPn_6">[54]makro!$G$17</definedName>
    <definedName name="IMPn_6n">[54]makro!$G$39</definedName>
    <definedName name="IN1_" localSheetId="17">#REF!</definedName>
    <definedName name="IN1_" localSheetId="18">#REF!</definedName>
    <definedName name="IN1_" localSheetId="20">#REF!</definedName>
    <definedName name="IN1_" localSheetId="25">#REF!</definedName>
    <definedName name="IN1_" localSheetId="30">#REF!</definedName>
    <definedName name="IN1_" localSheetId="34">#REF!</definedName>
    <definedName name="IN1_" localSheetId="35">#REF!</definedName>
    <definedName name="IN1_" localSheetId="23">#REF!</definedName>
    <definedName name="IN1_" localSheetId="24">#REF!</definedName>
    <definedName name="IN1_" localSheetId="29">#REF!</definedName>
    <definedName name="IN1_" localSheetId="32">#REF!</definedName>
    <definedName name="IN1_" localSheetId="5">#REF!</definedName>
    <definedName name="IN1_" localSheetId="37">#REF!</definedName>
    <definedName name="IN1_" localSheetId="39">#REF!</definedName>
    <definedName name="IN1_">#REF!</definedName>
    <definedName name="IN2_" localSheetId="17">#REF!</definedName>
    <definedName name="IN2_" localSheetId="18">#REF!</definedName>
    <definedName name="IN2_" localSheetId="20">#REF!</definedName>
    <definedName name="IN2_" localSheetId="25">#REF!</definedName>
    <definedName name="IN2_" localSheetId="30">#REF!</definedName>
    <definedName name="IN2_" localSheetId="34">#REF!</definedName>
    <definedName name="IN2_" localSheetId="35">#REF!</definedName>
    <definedName name="IN2_" localSheetId="23">#REF!</definedName>
    <definedName name="IN2_" localSheetId="24">#REF!</definedName>
    <definedName name="IN2_" localSheetId="29">#REF!</definedName>
    <definedName name="IN2_" localSheetId="32">#REF!</definedName>
    <definedName name="IN2_" localSheetId="5">#REF!</definedName>
    <definedName name="IN2_" localSheetId="39">#REF!</definedName>
    <definedName name="IN2_">#REF!</definedName>
    <definedName name="INB" localSheetId="39">[28]B!$K$6:$T$6</definedName>
    <definedName name="INB">[29]B!$K$6:$T$6</definedName>
    <definedName name="INC" localSheetId="39">[28]C!$H$6:$I$6</definedName>
    <definedName name="INC">[29]C!$H$6:$I$6</definedName>
    <definedName name="ind" localSheetId="17">#REF!</definedName>
    <definedName name="ind" localSheetId="18">#REF!</definedName>
    <definedName name="ind" localSheetId="20">#REF!</definedName>
    <definedName name="ind" localSheetId="25">#REF!</definedName>
    <definedName name="ind" localSheetId="30">#REF!</definedName>
    <definedName name="ind" localSheetId="34">#REF!</definedName>
    <definedName name="ind" localSheetId="35">#REF!</definedName>
    <definedName name="ind" localSheetId="23">#REF!</definedName>
    <definedName name="ind" localSheetId="24">#REF!</definedName>
    <definedName name="ind" localSheetId="29">#REF!</definedName>
    <definedName name="ind" localSheetId="32">#REF!</definedName>
    <definedName name="ind" localSheetId="5">#REF!</definedName>
    <definedName name="ind" localSheetId="37">#REF!</definedName>
    <definedName name="ind" localSheetId="39">#REF!</definedName>
    <definedName name="ind">#REF!</definedName>
    <definedName name="INECEL" localSheetId="17">#REF!</definedName>
    <definedName name="INECEL" localSheetId="18">#REF!</definedName>
    <definedName name="INECEL" localSheetId="20">#REF!</definedName>
    <definedName name="INECEL" localSheetId="25">#REF!</definedName>
    <definedName name="INECEL" localSheetId="30">#REF!</definedName>
    <definedName name="INECEL" localSheetId="34">#REF!</definedName>
    <definedName name="INECEL" localSheetId="35">#REF!</definedName>
    <definedName name="INECEL" localSheetId="23">#REF!</definedName>
    <definedName name="INECEL" localSheetId="24">#REF!</definedName>
    <definedName name="INECEL" localSheetId="29">#REF!</definedName>
    <definedName name="INECEL" localSheetId="32">#REF!</definedName>
    <definedName name="INECEL" localSheetId="5">#REF!</definedName>
    <definedName name="INECEL" localSheetId="39">#REF!</definedName>
    <definedName name="INECEL">#REF!</definedName>
    <definedName name="inflation" localSheetId="17" hidden="1">[56]TAB34!#REF!</definedName>
    <definedName name="inflation" localSheetId="18" hidden="1">[56]TAB34!#REF!</definedName>
    <definedName name="inflation" localSheetId="20" hidden="1">[56]TAB34!#REF!</definedName>
    <definedName name="inflation" localSheetId="25" hidden="1">[56]TAB34!#REF!</definedName>
    <definedName name="inflation" localSheetId="30" hidden="1">[56]TAB34!#REF!</definedName>
    <definedName name="inflation" localSheetId="34" hidden="1">[56]TAB34!#REF!</definedName>
    <definedName name="inflation" localSheetId="35" hidden="1">[56]TAB34!#REF!</definedName>
    <definedName name="inflation" localSheetId="46" hidden="1">[56]TAB34!#REF!</definedName>
    <definedName name="inflation" localSheetId="23" hidden="1">[56]TAB34!#REF!</definedName>
    <definedName name="inflation" localSheetId="24" hidden="1">[56]TAB34!#REF!</definedName>
    <definedName name="inflation" localSheetId="29" hidden="1">[56]TAB34!#REF!</definedName>
    <definedName name="inflation" localSheetId="32" hidden="1">[56]TAB34!#REF!</definedName>
    <definedName name="inflation" localSheetId="5" hidden="1">[56]TAB34!#REF!</definedName>
    <definedName name="inflation" localSheetId="39" hidden="1">[57]TAB34!#REF!</definedName>
    <definedName name="inflation" hidden="1">[56]TAB34!#REF!</definedName>
    <definedName name="INPUT_2" localSheetId="15">[1]Input!#REF!</definedName>
    <definedName name="INPUT_2" localSheetId="17">[1]Input!#REF!</definedName>
    <definedName name="INPUT_2" localSheetId="18">[1]Input!#REF!</definedName>
    <definedName name="INPUT_2" localSheetId="20">[1]Input!#REF!</definedName>
    <definedName name="INPUT_2" localSheetId="25">[1]Input!#REF!</definedName>
    <definedName name="INPUT_2" localSheetId="30">[1]Input!#REF!</definedName>
    <definedName name="INPUT_2" localSheetId="34">[1]Input!#REF!</definedName>
    <definedName name="INPUT_2" localSheetId="35">[1]Input!#REF!</definedName>
    <definedName name="INPUT_2" localSheetId="23">[1]Input!#REF!</definedName>
    <definedName name="INPUT_2" localSheetId="24">[1]Input!#REF!</definedName>
    <definedName name="INPUT_2" localSheetId="29">[1]Input!#REF!</definedName>
    <definedName name="INPUT_2" localSheetId="32">[1]Input!#REF!</definedName>
    <definedName name="INPUT_2" localSheetId="5">[1]Input!#REF!</definedName>
    <definedName name="INPUT_2" localSheetId="39">[1]Input!#REF!</definedName>
    <definedName name="INPUT_2">[1]Input!#REF!</definedName>
    <definedName name="INPUT_4" localSheetId="15">[1]Input!#REF!</definedName>
    <definedName name="INPUT_4" localSheetId="17">[1]Input!#REF!</definedName>
    <definedName name="INPUT_4" localSheetId="18">[1]Input!#REF!</definedName>
    <definedName name="INPUT_4" localSheetId="20">[1]Input!#REF!</definedName>
    <definedName name="INPUT_4" localSheetId="25">[1]Input!#REF!</definedName>
    <definedName name="INPUT_4" localSheetId="34">[1]Input!#REF!</definedName>
    <definedName name="INPUT_4" localSheetId="35">[1]Input!#REF!</definedName>
    <definedName name="INPUT_4" localSheetId="23">[1]Input!#REF!</definedName>
    <definedName name="INPUT_4" localSheetId="24">[1]Input!#REF!</definedName>
    <definedName name="INPUT_4" localSheetId="29">[1]Input!#REF!</definedName>
    <definedName name="INPUT_4" localSheetId="32">[1]Input!#REF!</definedName>
    <definedName name="INPUT_4" localSheetId="5">[1]Input!#REF!</definedName>
    <definedName name="INPUT_4" localSheetId="39">[1]Input!#REF!</definedName>
    <definedName name="INPUT_4">[1]Input!#REF!</definedName>
    <definedName name="IPee_2" localSheetId="15">[27]Graf14_Graf15!#REF!</definedName>
    <definedName name="IPee_2" localSheetId="17">[27]Graf14_Graf15!#REF!</definedName>
    <definedName name="IPee_2" localSheetId="18">[27]Graf14_Graf15!#REF!</definedName>
    <definedName name="IPee_2" localSheetId="20">[27]Graf14_Graf15!#REF!</definedName>
    <definedName name="IPee_2" localSheetId="25">[27]Graf14_Graf15!#REF!</definedName>
    <definedName name="IPee_2" localSheetId="34">[27]Graf14_Graf15!#REF!</definedName>
    <definedName name="IPee_2" localSheetId="35">[27]Graf14_Graf15!#REF!</definedName>
    <definedName name="IPee_2" localSheetId="23">[27]Graf14_Graf15!#REF!</definedName>
    <definedName name="IPee_2" localSheetId="24">[27]Graf14_Graf15!#REF!</definedName>
    <definedName name="IPee_2" localSheetId="29">[27]Graf14_Graf15!#REF!</definedName>
    <definedName name="IPee_2" localSheetId="32">[27]Graf14_Graf15!#REF!</definedName>
    <definedName name="IPee_2" localSheetId="5">[27]Graf14_Graf15!#REF!</definedName>
    <definedName name="IPee_2" localSheetId="39">[27]Graf14_Graf15!#REF!</definedName>
    <definedName name="IPee_2">[27]Graf14_Graf15!#REF!</definedName>
    <definedName name="IPer_2" localSheetId="17">[27]Graf14_Graf15!#REF!</definedName>
    <definedName name="IPer_2" localSheetId="18">[27]Graf14_Graf15!#REF!</definedName>
    <definedName name="IPer_2" localSheetId="20">[27]Graf14_Graf15!#REF!</definedName>
    <definedName name="IPer_2" localSheetId="25">[27]Graf14_Graf15!#REF!</definedName>
    <definedName name="IPer_2" localSheetId="34">[27]Graf14_Graf15!#REF!</definedName>
    <definedName name="IPer_2" localSheetId="35">[27]Graf14_Graf15!#REF!</definedName>
    <definedName name="IPer_2" localSheetId="23">[27]Graf14_Graf15!#REF!</definedName>
    <definedName name="IPer_2" localSheetId="24">[27]Graf14_Graf15!#REF!</definedName>
    <definedName name="IPer_2" localSheetId="29">[27]Graf14_Graf15!#REF!</definedName>
    <definedName name="IPer_2" localSheetId="32">[27]Graf14_Graf15!#REF!</definedName>
    <definedName name="IPer_2" localSheetId="5">[27]Graf14_Graf15!#REF!</definedName>
    <definedName name="IPer_2" localSheetId="39">[27]Graf14_Graf15!#REF!</definedName>
    <definedName name="IPer_2">[27]Graf14_Graf15!#REF!</definedName>
    <definedName name="IT" localSheetId="17">[27]Graf14_Graf15!#REF!</definedName>
    <definedName name="IT" localSheetId="18">[27]Graf14_Graf15!#REF!</definedName>
    <definedName name="IT" localSheetId="20">[27]Graf14_Graf15!#REF!</definedName>
    <definedName name="IT" localSheetId="25">[27]Graf14_Graf15!#REF!</definedName>
    <definedName name="IT" localSheetId="34">[27]Graf14_Graf15!#REF!</definedName>
    <definedName name="IT" localSheetId="35">[27]Graf14_Graf15!#REF!</definedName>
    <definedName name="IT" localSheetId="23">[27]Graf14_Graf15!#REF!</definedName>
    <definedName name="IT" localSheetId="24">[27]Graf14_Graf15!#REF!</definedName>
    <definedName name="IT" localSheetId="29">[27]Graf14_Graf15!#REF!</definedName>
    <definedName name="IT" localSheetId="32">[27]Graf14_Graf15!#REF!</definedName>
    <definedName name="IT" localSheetId="5">[27]Graf14_Graf15!#REF!</definedName>
    <definedName name="IT" localSheetId="39">[27]Graf14_Graf15!#REF!</definedName>
    <definedName name="IT">[27]Graf14_Graf15!#REF!</definedName>
    <definedName name="IT_2" localSheetId="17">[27]Graf14_Graf15!#REF!</definedName>
    <definedName name="IT_2" localSheetId="18">[27]Graf14_Graf15!#REF!</definedName>
    <definedName name="IT_2" localSheetId="20">[27]Graf14_Graf15!#REF!</definedName>
    <definedName name="IT_2" localSheetId="25">[27]Graf14_Graf15!#REF!</definedName>
    <definedName name="IT_2" localSheetId="34">[27]Graf14_Graf15!#REF!</definedName>
    <definedName name="IT_2" localSheetId="35">[27]Graf14_Graf15!#REF!</definedName>
    <definedName name="IT_2" localSheetId="23">[27]Graf14_Graf15!#REF!</definedName>
    <definedName name="IT_2" localSheetId="24">[27]Graf14_Graf15!#REF!</definedName>
    <definedName name="IT_2" localSheetId="29">[27]Graf14_Graf15!#REF!</definedName>
    <definedName name="IT_2" localSheetId="32">[27]Graf14_Graf15!#REF!</definedName>
    <definedName name="IT_2" localSheetId="5">[27]Graf14_Graf15!#REF!</definedName>
    <definedName name="IT_2" localSheetId="39">[27]Graf14_Graf15!#REF!</definedName>
    <definedName name="IT_2">[27]Graf14_Graf15!#REF!</definedName>
    <definedName name="IT_2_bracket_2" localSheetId="17">[27]Graf14_Graf15!#REF!</definedName>
    <definedName name="IT_2_bracket_2" localSheetId="18">[27]Graf14_Graf15!#REF!</definedName>
    <definedName name="IT_2_bracket_2" localSheetId="20">[27]Graf14_Graf15!#REF!</definedName>
    <definedName name="IT_2_bracket_2" localSheetId="25">[27]Graf14_Graf15!#REF!</definedName>
    <definedName name="IT_2_bracket_2" localSheetId="34">[27]Graf14_Graf15!#REF!</definedName>
    <definedName name="IT_2_bracket_2" localSheetId="35">[27]Graf14_Graf15!#REF!</definedName>
    <definedName name="IT_2_bracket_2" localSheetId="23">[27]Graf14_Graf15!#REF!</definedName>
    <definedName name="IT_2_bracket_2" localSheetId="24">[27]Graf14_Graf15!#REF!</definedName>
    <definedName name="IT_2_bracket_2" localSheetId="29">[27]Graf14_Graf15!#REF!</definedName>
    <definedName name="IT_2_bracket_2" localSheetId="32">[27]Graf14_Graf15!#REF!</definedName>
    <definedName name="IT_2_bracket_2" localSheetId="5">[27]Graf14_Graf15!#REF!</definedName>
    <definedName name="IT_2_bracket_2" localSheetId="39">[27]Graf14_Graf15!#REF!</definedName>
    <definedName name="IT_2_bracket_2">[27]Graf14_Graf15!#REF!</definedName>
    <definedName name="jhgf" localSheetId="13" hidden="1">{"MONA",#N/A,FALSE,"S"}</definedName>
    <definedName name="jhgf" localSheetId="15" hidden="1">{"MONA",#N/A,FALSE,"S"}</definedName>
    <definedName name="jhgf" localSheetId="17" hidden="1">{"MONA",#N/A,FALSE,"S"}</definedName>
    <definedName name="jhgf" localSheetId="20" hidden="1">{"MONA",#N/A,FALSE,"S"}</definedName>
    <definedName name="jhgf" localSheetId="30" hidden="1">{"MONA",#N/A,FALSE,"S"}</definedName>
    <definedName name="jhgf" localSheetId="33" hidden="1">{"MONA",#N/A,FALSE,"S"}</definedName>
    <definedName name="jhgf" localSheetId="34" hidden="1">{"MONA",#N/A,FALSE,"S"}</definedName>
    <definedName name="jhgf" localSheetId="35" hidden="1">{"MONA",#N/A,FALSE,"S"}</definedName>
    <definedName name="jhgf" localSheetId="46" hidden="1">{"MONA",#N/A,FALSE,"S"}</definedName>
    <definedName name="jhgf" localSheetId="37" hidden="1">{"MONA",#N/A,FALSE,"S"}</definedName>
    <definedName name="jhgf" localSheetId="42" hidden="1">{"MONA",#N/A,FALSE,"S"}</definedName>
    <definedName name="jhgf" localSheetId="43" hidden="1">{"MONA",#N/A,FALSE,"S"}</definedName>
    <definedName name="jhgf" hidden="1">{"MONA",#N/A,FALSE,"S"}</definedName>
    <definedName name="jhhhg" localSheetId="17" hidden="1">'[5]Time series'!#REF!</definedName>
    <definedName name="jhhhg" localSheetId="18" hidden="1">'[5]Time series'!#REF!</definedName>
    <definedName name="jhhhg" localSheetId="20" hidden="1">'[5]Time series'!#REF!</definedName>
    <definedName name="jhhhg" localSheetId="25" hidden="1">'[5]Time series'!#REF!</definedName>
    <definedName name="jhhhg" localSheetId="34" hidden="1">'[5]Time series'!#REF!</definedName>
    <definedName name="jhhhg" localSheetId="35" hidden="1">'[5]Time series'!#REF!</definedName>
    <definedName name="jhhhg" localSheetId="46" hidden="1">'[5]Time series'!#REF!</definedName>
    <definedName name="jhhhg" localSheetId="23" hidden="1">'[5]Time series'!#REF!</definedName>
    <definedName name="jhhhg" localSheetId="24" hidden="1">'[5]Time series'!#REF!</definedName>
    <definedName name="jhhhg" localSheetId="29" hidden="1">'[5]Time series'!#REF!</definedName>
    <definedName name="jhhhg" localSheetId="32" hidden="1">'[5]Time series'!#REF!</definedName>
    <definedName name="jhhhg" localSheetId="5" hidden="1">'[5]Time series'!#REF!</definedName>
    <definedName name="jhhhg" hidden="1">'[5]Time series'!#REF!</definedName>
    <definedName name="jj" localSheetId="13" hidden="1">{"Riqfin97",#N/A,FALSE,"Tran";"Riqfinpro",#N/A,FALSE,"Tran"}</definedName>
    <definedName name="jj" localSheetId="15" hidden="1">{"Riqfin97",#N/A,FALSE,"Tran";"Riqfinpro",#N/A,FALSE,"Tran"}</definedName>
    <definedName name="jj" localSheetId="17" hidden="1">{"Riqfin97",#N/A,FALSE,"Tran";"Riqfinpro",#N/A,FALSE,"Tran"}</definedName>
    <definedName name="jj" localSheetId="20" hidden="1">{"Riqfin97",#N/A,FALSE,"Tran";"Riqfinpro",#N/A,FALSE,"Tran"}</definedName>
    <definedName name="jj" localSheetId="30" hidden="1">{"Riqfin97",#N/A,FALSE,"Tran";"Riqfinpro",#N/A,FALSE,"Tran"}</definedName>
    <definedName name="jj" localSheetId="33" hidden="1">{"Riqfin97",#N/A,FALSE,"Tran";"Riqfinpro",#N/A,FALSE,"Tran"}</definedName>
    <definedName name="jj" localSheetId="34" hidden="1">{"Riqfin97",#N/A,FALSE,"Tran";"Riqfinpro",#N/A,FALSE,"Tran"}</definedName>
    <definedName name="jj" localSheetId="35" hidden="1">{"Riqfin97",#N/A,FALSE,"Tran";"Riqfinpro",#N/A,FALSE,"Tran"}</definedName>
    <definedName name="jj" localSheetId="46" hidden="1">{"Riqfin97",#N/A,FALSE,"Tran";"Riqfinpro",#N/A,FALSE,"Tran"}</definedName>
    <definedName name="jj" localSheetId="37" hidden="1">{"Riqfin97",#N/A,FALSE,"Tran";"Riqfinpro",#N/A,FALSE,"Tran"}</definedName>
    <definedName name="jj" localSheetId="39" hidden="1">{"Riqfin97",#N/A,FALSE,"Tran";"Riqfinpro",#N/A,FALSE,"Tran"}</definedName>
    <definedName name="jj" localSheetId="42" hidden="1">{"Riqfin97",#N/A,FALSE,"Tran";"Riqfinpro",#N/A,FALSE,"Tran"}</definedName>
    <definedName name="jj" localSheetId="43" hidden="1">{"Riqfin97",#N/A,FALSE,"Tran";"Riqfinpro",#N/A,FALSE,"Tran"}</definedName>
    <definedName name="jj" hidden="1">{"Riqfin97",#N/A,FALSE,"Tran";"Riqfinpro",#N/A,FALSE,"Tran"}</definedName>
    <definedName name="jjj" localSheetId="17" hidden="1">[58]M!#REF!</definedName>
    <definedName name="jjj" localSheetId="18" hidden="1">[58]M!#REF!</definedName>
    <definedName name="jjj" localSheetId="20" hidden="1">[58]M!#REF!</definedName>
    <definedName name="jjj" localSheetId="25" hidden="1">[58]M!#REF!</definedName>
    <definedName name="jjj" localSheetId="34" hidden="1">[58]M!#REF!</definedName>
    <definedName name="jjj" localSheetId="35" hidden="1">[58]M!#REF!</definedName>
    <definedName name="jjj" localSheetId="46" hidden="1">[58]M!#REF!</definedName>
    <definedName name="jjj" localSheetId="23" hidden="1">[58]M!#REF!</definedName>
    <definedName name="jjj" localSheetId="24" hidden="1">[58]M!#REF!</definedName>
    <definedName name="jjj" localSheetId="29" hidden="1">[58]M!#REF!</definedName>
    <definedName name="jjj" localSheetId="32" hidden="1">[58]M!#REF!</definedName>
    <definedName name="jjj" localSheetId="5" hidden="1">[58]M!#REF!</definedName>
    <definedName name="jjj" localSheetId="39" hidden="1">[58]M!#REF!</definedName>
    <definedName name="jjj" hidden="1">[58]M!#REF!</definedName>
    <definedName name="jjjjjj" localSheetId="17" hidden="1">'[51]J(Priv.Cap)'!#REF!</definedName>
    <definedName name="jjjjjj" localSheetId="18" hidden="1">'[51]J(Priv.Cap)'!#REF!</definedName>
    <definedName name="jjjjjj" localSheetId="20" hidden="1">'[51]J(Priv.Cap)'!#REF!</definedName>
    <definedName name="jjjjjj" localSheetId="25" hidden="1">'[51]J(Priv.Cap)'!#REF!</definedName>
    <definedName name="jjjjjj" localSheetId="34" hidden="1">'[51]J(Priv.Cap)'!#REF!</definedName>
    <definedName name="jjjjjj" localSheetId="35" hidden="1">'[51]J(Priv.Cap)'!#REF!</definedName>
    <definedName name="jjjjjj" localSheetId="46" hidden="1">'[51]J(Priv.Cap)'!#REF!</definedName>
    <definedName name="jjjjjj" localSheetId="23" hidden="1">'[51]J(Priv.Cap)'!#REF!</definedName>
    <definedName name="jjjjjj" localSheetId="24" hidden="1">'[51]J(Priv.Cap)'!#REF!</definedName>
    <definedName name="jjjjjj" localSheetId="29" hidden="1">'[51]J(Priv.Cap)'!#REF!</definedName>
    <definedName name="jjjjjj" localSheetId="32" hidden="1">'[51]J(Priv.Cap)'!#REF!</definedName>
    <definedName name="jjjjjj" localSheetId="5" hidden="1">'[51]J(Priv.Cap)'!#REF!</definedName>
    <definedName name="jjjjjj" localSheetId="39" hidden="1">'[51]J(Priv.Cap)'!#REF!</definedName>
    <definedName name="jjjjjj" hidden="1">'[51]J(Priv.Cap)'!#REF!</definedName>
    <definedName name="kapr16" localSheetId="18">[59]splatnosti!#REF!</definedName>
    <definedName name="kapr16" localSheetId="25">[59]splatnosti!#REF!</definedName>
    <definedName name="kapr16" localSheetId="34">[59]splatnosti!#REF!</definedName>
    <definedName name="kapr16" localSheetId="35">[59]splatnosti!#REF!</definedName>
    <definedName name="kapr16" localSheetId="32">[59]splatnosti!#REF!</definedName>
    <definedName name="kapr16">[59]splatnosti!#REF!</definedName>
    <definedName name="kapr17" localSheetId="18">[59]splatnosti!#REF!</definedName>
    <definedName name="kapr17" localSheetId="25">[59]splatnosti!#REF!</definedName>
    <definedName name="kapr17" localSheetId="34">[59]splatnosti!#REF!</definedName>
    <definedName name="kapr17" localSheetId="35">[59]splatnosti!#REF!</definedName>
    <definedName name="kapr17" localSheetId="32">[59]splatnosti!#REF!</definedName>
    <definedName name="kapr17">[59]splatnosti!#REF!</definedName>
    <definedName name="kapr18" localSheetId="18">[60]Ardal_splatnosti!#REF!</definedName>
    <definedName name="kapr18" localSheetId="25">[60]Ardal_splatnosti!#REF!</definedName>
    <definedName name="kapr18" localSheetId="34">[60]Ardal_splatnosti!#REF!</definedName>
    <definedName name="kapr18" localSheetId="35">[60]Ardal_splatnosti!#REF!</definedName>
    <definedName name="kapr18" localSheetId="32">[60]Ardal_splatnosti!#REF!</definedName>
    <definedName name="kapr18">[60]Ardal_splatnosti!#REF!</definedName>
    <definedName name="kapr19" localSheetId="18">[60]Ardal_splatnosti!#REF!</definedName>
    <definedName name="kapr19" localSheetId="25">[60]Ardal_splatnosti!#REF!</definedName>
    <definedName name="kapr19" localSheetId="34">[60]Ardal_splatnosti!#REF!</definedName>
    <definedName name="kapr19" localSheetId="35">[60]Ardal_splatnosti!#REF!</definedName>
    <definedName name="kapr19" localSheetId="32">[60]Ardal_splatnosti!#REF!</definedName>
    <definedName name="kapr19">[60]Ardal_splatnosti!#REF!</definedName>
    <definedName name="kapr20" localSheetId="18">[60]Ardal_splatnosti!#REF!</definedName>
    <definedName name="kapr20" localSheetId="25">[60]Ardal_splatnosti!#REF!</definedName>
    <definedName name="kapr20" localSheetId="34">[60]Ardal_splatnosti!#REF!</definedName>
    <definedName name="kapr20" localSheetId="35">[60]Ardal_splatnosti!#REF!</definedName>
    <definedName name="kapr20" localSheetId="32">[60]Ardal_splatnosti!#REF!</definedName>
    <definedName name="kapr20">[60]Ardal_splatnosti!#REF!</definedName>
    <definedName name="kapr21" localSheetId="18">[60]Ardal_splatnosti!#REF!</definedName>
    <definedName name="kapr21" localSheetId="25">[60]Ardal_splatnosti!#REF!</definedName>
    <definedName name="kapr21" localSheetId="34">[60]Ardal_splatnosti!#REF!</definedName>
    <definedName name="kapr21" localSheetId="35">[60]Ardal_splatnosti!#REF!</definedName>
    <definedName name="kapr21" localSheetId="32">[60]Ardal_splatnosti!#REF!</definedName>
    <definedName name="kapr21">[60]Ardal_splatnosti!#REF!</definedName>
    <definedName name="kaug16" localSheetId="18">[59]splatnosti!#REF!</definedName>
    <definedName name="kaug16" localSheetId="25">[59]splatnosti!#REF!</definedName>
    <definedName name="kaug16" localSheetId="34">[59]splatnosti!#REF!</definedName>
    <definedName name="kaug16" localSheetId="35">[59]splatnosti!#REF!</definedName>
    <definedName name="kaug16" localSheetId="32">[59]splatnosti!#REF!</definedName>
    <definedName name="kaug16">[59]splatnosti!#REF!</definedName>
    <definedName name="kaug17" localSheetId="18">[59]splatnosti!#REF!</definedName>
    <definedName name="kaug17" localSheetId="25">[59]splatnosti!#REF!</definedName>
    <definedName name="kaug17" localSheetId="34">[59]splatnosti!#REF!</definedName>
    <definedName name="kaug17" localSheetId="35">[59]splatnosti!#REF!</definedName>
    <definedName name="kaug17" localSheetId="32">[59]splatnosti!#REF!</definedName>
    <definedName name="kaug17">[59]splatnosti!#REF!</definedName>
    <definedName name="kaug18" localSheetId="18">[60]Ardal_splatnosti!#REF!</definedName>
    <definedName name="kaug18" localSheetId="25">[60]Ardal_splatnosti!#REF!</definedName>
    <definedName name="kaug18" localSheetId="34">[60]Ardal_splatnosti!#REF!</definedName>
    <definedName name="kaug18" localSheetId="35">[60]Ardal_splatnosti!#REF!</definedName>
    <definedName name="kaug18" localSheetId="32">[60]Ardal_splatnosti!#REF!</definedName>
    <definedName name="kaug18">[60]Ardal_splatnosti!#REF!</definedName>
    <definedName name="kaug19" localSheetId="18">[60]Ardal_splatnosti!#REF!</definedName>
    <definedName name="kaug19" localSheetId="25">[60]Ardal_splatnosti!#REF!</definedName>
    <definedName name="kaug19" localSheetId="34">[60]Ardal_splatnosti!#REF!</definedName>
    <definedName name="kaug19" localSheetId="35">[60]Ardal_splatnosti!#REF!</definedName>
    <definedName name="kaug19" localSheetId="32">[60]Ardal_splatnosti!#REF!</definedName>
    <definedName name="kaug19">[60]Ardal_splatnosti!#REF!</definedName>
    <definedName name="kaug20" localSheetId="18">[60]Ardal_splatnosti!#REF!</definedName>
    <definedName name="kaug20" localSheetId="25">[60]Ardal_splatnosti!#REF!</definedName>
    <definedName name="kaug20" localSheetId="34">[60]Ardal_splatnosti!#REF!</definedName>
    <definedName name="kaug20" localSheetId="35">[60]Ardal_splatnosti!#REF!</definedName>
    <definedName name="kaug20" localSheetId="32">[60]Ardal_splatnosti!#REF!</definedName>
    <definedName name="kaug20">[60]Ardal_splatnosti!#REF!</definedName>
    <definedName name="kaug21" localSheetId="18">[60]Ardal_splatnosti!#REF!</definedName>
    <definedName name="kaug21" localSheetId="25">[60]Ardal_splatnosti!#REF!</definedName>
    <definedName name="kaug21" localSheetId="34">[60]Ardal_splatnosti!#REF!</definedName>
    <definedName name="kaug21" localSheetId="35">[60]Ardal_splatnosti!#REF!</definedName>
    <definedName name="kaug21" localSheetId="32">[60]Ardal_splatnosti!#REF!</definedName>
    <definedName name="kaug21">[60]Ardal_splatnosti!#REF!</definedName>
    <definedName name="kdec16" localSheetId="18">[59]splatnosti!#REF!</definedName>
    <definedName name="kdec16" localSheetId="25">[59]splatnosti!#REF!</definedName>
    <definedName name="kdec16" localSheetId="34">[59]splatnosti!#REF!</definedName>
    <definedName name="kdec16" localSheetId="35">[59]splatnosti!#REF!</definedName>
    <definedName name="kdec16" localSheetId="32">[59]splatnosti!#REF!</definedName>
    <definedName name="kdec16">[59]splatnosti!#REF!</definedName>
    <definedName name="kdec17" localSheetId="18">[59]splatnosti!#REF!</definedName>
    <definedName name="kdec17" localSheetId="25">[59]splatnosti!#REF!</definedName>
    <definedName name="kdec17" localSheetId="34">[59]splatnosti!#REF!</definedName>
    <definedName name="kdec17" localSheetId="35">[59]splatnosti!#REF!</definedName>
    <definedName name="kdec17" localSheetId="32">[59]splatnosti!#REF!</definedName>
    <definedName name="kdec17">[59]splatnosti!#REF!</definedName>
    <definedName name="kdec18" localSheetId="18">[60]Ardal_splatnosti!#REF!</definedName>
    <definedName name="kdec18" localSheetId="25">[60]Ardal_splatnosti!#REF!</definedName>
    <definedName name="kdec18" localSheetId="34">[60]Ardal_splatnosti!#REF!</definedName>
    <definedName name="kdec18" localSheetId="35">[60]Ardal_splatnosti!#REF!</definedName>
    <definedName name="kdec18" localSheetId="32">[60]Ardal_splatnosti!#REF!</definedName>
    <definedName name="kdec18">[60]Ardal_splatnosti!#REF!</definedName>
    <definedName name="kdec19" localSheetId="18">[60]Ardal_splatnosti!#REF!</definedName>
    <definedName name="kdec19" localSheetId="25">[60]Ardal_splatnosti!#REF!</definedName>
    <definedName name="kdec19" localSheetId="34">[60]Ardal_splatnosti!#REF!</definedName>
    <definedName name="kdec19" localSheetId="35">[60]Ardal_splatnosti!#REF!</definedName>
    <definedName name="kdec19" localSheetId="32">[60]Ardal_splatnosti!#REF!</definedName>
    <definedName name="kdec19">[60]Ardal_splatnosti!#REF!</definedName>
    <definedName name="kdec20" localSheetId="18">[60]Ardal_splatnosti!#REF!</definedName>
    <definedName name="kdec20" localSheetId="25">[60]Ardal_splatnosti!#REF!</definedName>
    <definedName name="kdec20" localSheetId="34">[60]Ardal_splatnosti!#REF!</definedName>
    <definedName name="kdec20" localSheetId="35">[60]Ardal_splatnosti!#REF!</definedName>
    <definedName name="kdec20" localSheetId="32">[60]Ardal_splatnosti!#REF!</definedName>
    <definedName name="kdec20">[60]Ardal_splatnosti!#REF!</definedName>
    <definedName name="kdec21" localSheetId="18">[60]Ardal_splatnosti!#REF!</definedName>
    <definedName name="kdec21" localSheetId="25">[60]Ardal_splatnosti!#REF!</definedName>
    <definedName name="kdec21" localSheetId="34">[60]Ardal_splatnosti!#REF!</definedName>
    <definedName name="kdec21" localSheetId="35">[60]Ardal_splatnosti!#REF!</definedName>
    <definedName name="kdec21" localSheetId="32">[60]Ardal_splatnosti!#REF!</definedName>
    <definedName name="kdec21">[60]Ardal_splatnosti!#REF!</definedName>
    <definedName name="kfeb16" localSheetId="18">[59]splatnosti!#REF!</definedName>
    <definedName name="kfeb16" localSheetId="25">[59]splatnosti!#REF!</definedName>
    <definedName name="kfeb16" localSheetId="34">[59]splatnosti!#REF!</definedName>
    <definedName name="kfeb16" localSheetId="35">[59]splatnosti!#REF!</definedName>
    <definedName name="kfeb16" localSheetId="32">[59]splatnosti!#REF!</definedName>
    <definedName name="kfeb16">[59]splatnosti!#REF!</definedName>
    <definedName name="kfeb17" localSheetId="18">[59]splatnosti!#REF!</definedName>
    <definedName name="kfeb17" localSheetId="25">[59]splatnosti!#REF!</definedName>
    <definedName name="kfeb17" localSheetId="34">[59]splatnosti!#REF!</definedName>
    <definedName name="kfeb17" localSheetId="35">[59]splatnosti!#REF!</definedName>
    <definedName name="kfeb17" localSheetId="32">[59]splatnosti!#REF!</definedName>
    <definedName name="kfeb17">[59]splatnosti!#REF!</definedName>
    <definedName name="kfeb18" localSheetId="18">[60]Ardal_splatnosti!#REF!</definedName>
    <definedName name="kfeb18" localSheetId="25">[60]Ardal_splatnosti!#REF!</definedName>
    <definedName name="kfeb18" localSheetId="34">[60]Ardal_splatnosti!#REF!</definedName>
    <definedName name="kfeb18" localSheetId="35">[60]Ardal_splatnosti!#REF!</definedName>
    <definedName name="kfeb18" localSheetId="32">[60]Ardal_splatnosti!#REF!</definedName>
    <definedName name="kfeb18">[60]Ardal_splatnosti!#REF!</definedName>
    <definedName name="kfeb19" localSheetId="18">[60]Ardal_splatnosti!#REF!</definedName>
    <definedName name="kfeb19" localSheetId="25">[60]Ardal_splatnosti!#REF!</definedName>
    <definedName name="kfeb19" localSheetId="34">[60]Ardal_splatnosti!#REF!</definedName>
    <definedName name="kfeb19" localSheetId="35">[60]Ardal_splatnosti!#REF!</definedName>
    <definedName name="kfeb19" localSheetId="32">[60]Ardal_splatnosti!#REF!</definedName>
    <definedName name="kfeb19">[60]Ardal_splatnosti!#REF!</definedName>
    <definedName name="kfeb20" localSheetId="18">[60]Ardal_splatnosti!#REF!</definedName>
    <definedName name="kfeb20" localSheetId="25">[60]Ardal_splatnosti!#REF!</definedName>
    <definedName name="kfeb20" localSheetId="34">[60]Ardal_splatnosti!#REF!</definedName>
    <definedName name="kfeb20" localSheetId="35">[60]Ardal_splatnosti!#REF!</definedName>
    <definedName name="kfeb20" localSheetId="32">[60]Ardal_splatnosti!#REF!</definedName>
    <definedName name="kfeb20">[60]Ardal_splatnosti!#REF!</definedName>
    <definedName name="kfeb21" localSheetId="18">[60]Ardal_splatnosti!#REF!</definedName>
    <definedName name="kfeb21" localSheetId="25">[60]Ardal_splatnosti!#REF!</definedName>
    <definedName name="kfeb21" localSheetId="34">[60]Ardal_splatnosti!#REF!</definedName>
    <definedName name="kfeb21" localSheetId="35">[60]Ardal_splatnosti!#REF!</definedName>
    <definedName name="kfeb21" localSheetId="32">[60]Ardal_splatnosti!#REF!</definedName>
    <definedName name="kfeb21">[60]Ardal_splatnosti!#REF!</definedName>
    <definedName name="kjan19" localSheetId="18">[60]Ardal_splatnosti!#REF!</definedName>
    <definedName name="kjan19" localSheetId="25">[60]Ardal_splatnosti!#REF!</definedName>
    <definedName name="kjan19" localSheetId="34">[60]Ardal_splatnosti!#REF!</definedName>
    <definedName name="kjan19" localSheetId="35">[60]Ardal_splatnosti!#REF!</definedName>
    <definedName name="kjan19" localSheetId="32">[60]Ardal_splatnosti!#REF!</definedName>
    <definedName name="kjan19">[60]Ardal_splatnosti!#REF!</definedName>
    <definedName name="kjan20" localSheetId="18">[60]Ardal_splatnosti!#REF!</definedName>
    <definedName name="kjan20" localSheetId="25">[60]Ardal_splatnosti!#REF!</definedName>
    <definedName name="kjan20" localSheetId="34">[60]Ardal_splatnosti!#REF!</definedName>
    <definedName name="kjan20" localSheetId="35">[60]Ardal_splatnosti!#REF!</definedName>
    <definedName name="kjan20" localSheetId="32">[60]Ardal_splatnosti!#REF!</definedName>
    <definedName name="kjan20">[60]Ardal_splatnosti!#REF!</definedName>
    <definedName name="kjan21" localSheetId="18">[60]Ardal_splatnosti!#REF!</definedName>
    <definedName name="kjan21" localSheetId="25">[60]Ardal_splatnosti!#REF!</definedName>
    <definedName name="kjan21" localSheetId="34">[60]Ardal_splatnosti!#REF!</definedName>
    <definedName name="kjan21" localSheetId="35">[60]Ardal_splatnosti!#REF!</definedName>
    <definedName name="kjan21" localSheetId="32">[60]Ardal_splatnosti!#REF!</definedName>
    <definedName name="kjan21">[60]Ardal_splatnosti!#REF!</definedName>
    <definedName name="kjg" localSheetId="13" hidden="1">{#N/A,#N/A,FALSE,"SimInp1";#N/A,#N/A,FALSE,"SimInp2";#N/A,#N/A,FALSE,"SimOut1";#N/A,#N/A,FALSE,"SimOut2";#N/A,#N/A,FALSE,"SimOut3";#N/A,#N/A,FALSE,"SimOut4";#N/A,#N/A,FALSE,"SimOut5"}</definedName>
    <definedName name="kjg" localSheetId="15" hidden="1">{#N/A,#N/A,FALSE,"SimInp1";#N/A,#N/A,FALSE,"SimInp2";#N/A,#N/A,FALSE,"SimOut1";#N/A,#N/A,FALSE,"SimOut2";#N/A,#N/A,FALSE,"SimOut3";#N/A,#N/A,FALSE,"SimOut4";#N/A,#N/A,FALSE,"SimOut5"}</definedName>
    <definedName name="kjg" localSheetId="17" hidden="1">{#N/A,#N/A,FALSE,"SimInp1";#N/A,#N/A,FALSE,"SimInp2";#N/A,#N/A,FALSE,"SimOut1";#N/A,#N/A,FALSE,"SimOut2";#N/A,#N/A,FALSE,"SimOut3";#N/A,#N/A,FALSE,"SimOut4";#N/A,#N/A,FALSE,"SimOut5"}</definedName>
    <definedName name="kjg" localSheetId="20" hidden="1">{#N/A,#N/A,FALSE,"SimInp1";#N/A,#N/A,FALSE,"SimInp2";#N/A,#N/A,FALSE,"SimOut1";#N/A,#N/A,FALSE,"SimOut2";#N/A,#N/A,FALSE,"SimOut3";#N/A,#N/A,FALSE,"SimOut4";#N/A,#N/A,FALSE,"SimOut5"}</definedName>
    <definedName name="kjg" localSheetId="30" hidden="1">{#N/A,#N/A,FALSE,"SimInp1";#N/A,#N/A,FALSE,"SimInp2";#N/A,#N/A,FALSE,"SimOut1";#N/A,#N/A,FALSE,"SimOut2";#N/A,#N/A,FALSE,"SimOut3";#N/A,#N/A,FALSE,"SimOut4";#N/A,#N/A,FALSE,"SimOut5"}</definedName>
    <definedName name="kjg" localSheetId="33" hidden="1">{#N/A,#N/A,FALSE,"SimInp1";#N/A,#N/A,FALSE,"SimInp2";#N/A,#N/A,FALSE,"SimOut1";#N/A,#N/A,FALSE,"SimOut2";#N/A,#N/A,FALSE,"SimOut3";#N/A,#N/A,FALSE,"SimOut4";#N/A,#N/A,FALSE,"SimOut5"}</definedName>
    <definedName name="kjg" localSheetId="34" hidden="1">{#N/A,#N/A,FALSE,"SimInp1";#N/A,#N/A,FALSE,"SimInp2";#N/A,#N/A,FALSE,"SimOut1";#N/A,#N/A,FALSE,"SimOut2";#N/A,#N/A,FALSE,"SimOut3";#N/A,#N/A,FALSE,"SimOut4";#N/A,#N/A,FALSE,"SimOut5"}</definedName>
    <definedName name="kjg" localSheetId="35" hidden="1">{#N/A,#N/A,FALSE,"SimInp1";#N/A,#N/A,FALSE,"SimInp2";#N/A,#N/A,FALSE,"SimOut1";#N/A,#N/A,FALSE,"SimOut2";#N/A,#N/A,FALSE,"SimOut3";#N/A,#N/A,FALSE,"SimOut4";#N/A,#N/A,FALSE,"SimOut5"}</definedName>
    <definedName name="kjg" localSheetId="46" hidden="1">{#N/A,#N/A,FALSE,"SimInp1";#N/A,#N/A,FALSE,"SimInp2";#N/A,#N/A,FALSE,"SimOut1";#N/A,#N/A,FALSE,"SimOut2";#N/A,#N/A,FALSE,"SimOut3";#N/A,#N/A,FALSE,"SimOut4";#N/A,#N/A,FALSE,"SimOut5"}</definedName>
    <definedName name="kjg" localSheetId="37" hidden="1">{#N/A,#N/A,FALSE,"SimInp1";#N/A,#N/A,FALSE,"SimInp2";#N/A,#N/A,FALSE,"SimOut1";#N/A,#N/A,FALSE,"SimOut2";#N/A,#N/A,FALSE,"SimOut3";#N/A,#N/A,FALSE,"SimOut4";#N/A,#N/A,FALSE,"SimOut5"}</definedName>
    <definedName name="kjg" localSheetId="42" hidden="1">{#N/A,#N/A,FALSE,"SimInp1";#N/A,#N/A,FALSE,"SimInp2";#N/A,#N/A,FALSE,"SimOut1";#N/A,#N/A,FALSE,"SimOut2";#N/A,#N/A,FALSE,"SimOut3";#N/A,#N/A,FALSE,"SimOut4";#N/A,#N/A,FALSE,"SimOut5"}</definedName>
    <definedName name="kjg" localSheetId="43"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13" hidden="1">{"BOP_TAB",#N/A,FALSE,"N";"MIDTERM_TAB",#N/A,FALSE,"O";"FUND_CRED",#N/A,FALSE,"P";"DEBT_TAB1",#N/A,FALSE,"Q";"DEBT_TAB2",#N/A,FALSE,"Q";"FORFIN_TAB1",#N/A,FALSE,"R";"FORFIN_TAB2",#N/A,FALSE,"R";"BOP_ANALY",#N/A,FALSE,"U"}</definedName>
    <definedName name="kjhg" localSheetId="15" hidden="1">{"BOP_TAB",#N/A,FALSE,"N";"MIDTERM_TAB",#N/A,FALSE,"O";"FUND_CRED",#N/A,FALSE,"P";"DEBT_TAB1",#N/A,FALSE,"Q";"DEBT_TAB2",#N/A,FALSE,"Q";"FORFIN_TAB1",#N/A,FALSE,"R";"FORFIN_TAB2",#N/A,FALSE,"R";"BOP_ANALY",#N/A,FALSE,"U"}</definedName>
    <definedName name="kjhg" localSheetId="17" hidden="1">{"BOP_TAB",#N/A,FALSE,"N";"MIDTERM_TAB",#N/A,FALSE,"O";"FUND_CRED",#N/A,FALSE,"P";"DEBT_TAB1",#N/A,FALSE,"Q";"DEBT_TAB2",#N/A,FALSE,"Q";"FORFIN_TAB1",#N/A,FALSE,"R";"FORFIN_TAB2",#N/A,FALSE,"R";"BOP_ANALY",#N/A,FALSE,"U"}</definedName>
    <definedName name="kjhg" localSheetId="20" hidden="1">{"BOP_TAB",#N/A,FALSE,"N";"MIDTERM_TAB",#N/A,FALSE,"O";"FUND_CRED",#N/A,FALSE,"P";"DEBT_TAB1",#N/A,FALSE,"Q";"DEBT_TAB2",#N/A,FALSE,"Q";"FORFIN_TAB1",#N/A,FALSE,"R";"FORFIN_TAB2",#N/A,FALSE,"R";"BOP_ANALY",#N/A,FALSE,"U"}</definedName>
    <definedName name="kjhg" localSheetId="30" hidden="1">{"BOP_TAB",#N/A,FALSE,"N";"MIDTERM_TAB",#N/A,FALSE,"O";"FUND_CRED",#N/A,FALSE,"P";"DEBT_TAB1",#N/A,FALSE,"Q";"DEBT_TAB2",#N/A,FALSE,"Q";"FORFIN_TAB1",#N/A,FALSE,"R";"FORFIN_TAB2",#N/A,FALSE,"R";"BOP_ANALY",#N/A,FALSE,"U"}</definedName>
    <definedName name="kjhg" localSheetId="33" hidden="1">{"BOP_TAB",#N/A,FALSE,"N";"MIDTERM_TAB",#N/A,FALSE,"O";"FUND_CRED",#N/A,FALSE,"P";"DEBT_TAB1",#N/A,FALSE,"Q";"DEBT_TAB2",#N/A,FALSE,"Q";"FORFIN_TAB1",#N/A,FALSE,"R";"FORFIN_TAB2",#N/A,FALSE,"R";"BOP_ANALY",#N/A,FALSE,"U"}</definedName>
    <definedName name="kjhg" localSheetId="34" hidden="1">{"BOP_TAB",#N/A,FALSE,"N";"MIDTERM_TAB",#N/A,FALSE,"O";"FUND_CRED",#N/A,FALSE,"P";"DEBT_TAB1",#N/A,FALSE,"Q";"DEBT_TAB2",#N/A,FALSE,"Q";"FORFIN_TAB1",#N/A,FALSE,"R";"FORFIN_TAB2",#N/A,FALSE,"R";"BOP_ANALY",#N/A,FALSE,"U"}</definedName>
    <definedName name="kjhg" localSheetId="35" hidden="1">{"BOP_TAB",#N/A,FALSE,"N";"MIDTERM_TAB",#N/A,FALSE,"O";"FUND_CRED",#N/A,FALSE,"P";"DEBT_TAB1",#N/A,FALSE,"Q";"DEBT_TAB2",#N/A,FALSE,"Q";"FORFIN_TAB1",#N/A,FALSE,"R";"FORFIN_TAB2",#N/A,FALSE,"R";"BOP_ANALY",#N/A,FALSE,"U"}</definedName>
    <definedName name="kjhg" localSheetId="46" hidden="1">{"BOP_TAB",#N/A,FALSE,"N";"MIDTERM_TAB",#N/A,FALSE,"O";"FUND_CRED",#N/A,FALSE,"P";"DEBT_TAB1",#N/A,FALSE,"Q";"DEBT_TAB2",#N/A,FALSE,"Q";"FORFIN_TAB1",#N/A,FALSE,"R";"FORFIN_TAB2",#N/A,FALSE,"R";"BOP_ANALY",#N/A,FALSE,"U"}</definedName>
    <definedName name="kjhg" localSheetId="37" hidden="1">{"BOP_TAB",#N/A,FALSE,"N";"MIDTERM_TAB",#N/A,FALSE,"O";"FUND_CRED",#N/A,FALSE,"P";"DEBT_TAB1",#N/A,FALSE,"Q";"DEBT_TAB2",#N/A,FALSE,"Q";"FORFIN_TAB1",#N/A,FALSE,"R";"FORFIN_TAB2",#N/A,FALSE,"R";"BOP_ANALY",#N/A,FALSE,"U"}</definedName>
    <definedName name="kjhg" localSheetId="42" hidden="1">{"BOP_TAB",#N/A,FALSE,"N";"MIDTERM_TAB",#N/A,FALSE,"O";"FUND_CRED",#N/A,FALSE,"P";"DEBT_TAB1",#N/A,FALSE,"Q";"DEBT_TAB2",#N/A,FALSE,"Q";"FORFIN_TAB1",#N/A,FALSE,"R";"FORFIN_TAB2",#N/A,FALSE,"R";"BOP_ANALY",#N/A,FALSE,"U"}</definedName>
    <definedName name="kjhg" localSheetId="43"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 localSheetId="18">[59]splatnosti!#REF!</definedName>
    <definedName name="kjul16" localSheetId="25">[59]splatnosti!#REF!</definedName>
    <definedName name="kjul16" localSheetId="34">[59]splatnosti!#REF!</definedName>
    <definedName name="kjul16" localSheetId="35">[59]splatnosti!#REF!</definedName>
    <definedName name="kjul16" localSheetId="32">[59]splatnosti!#REF!</definedName>
    <definedName name="kjul16">[59]splatnosti!#REF!</definedName>
    <definedName name="kjul17" localSheetId="18">[59]splatnosti!#REF!</definedName>
    <definedName name="kjul17" localSheetId="25">[59]splatnosti!#REF!</definedName>
    <definedName name="kjul17" localSheetId="34">[59]splatnosti!#REF!</definedName>
    <definedName name="kjul17" localSheetId="35">[59]splatnosti!#REF!</definedName>
    <definedName name="kjul17" localSheetId="32">[59]splatnosti!#REF!</definedName>
    <definedName name="kjul17">[59]splatnosti!#REF!</definedName>
    <definedName name="kjul18" localSheetId="18">[60]Ardal_splatnosti!#REF!</definedName>
    <definedName name="kjul18" localSheetId="25">[60]Ardal_splatnosti!#REF!</definedName>
    <definedName name="kjul18" localSheetId="34">[60]Ardal_splatnosti!#REF!</definedName>
    <definedName name="kjul18" localSheetId="35">[60]Ardal_splatnosti!#REF!</definedName>
    <definedName name="kjul18" localSheetId="32">[60]Ardal_splatnosti!#REF!</definedName>
    <definedName name="kjul18">[60]Ardal_splatnosti!#REF!</definedName>
    <definedName name="kjul19" localSheetId="18">[60]Ardal_splatnosti!#REF!</definedName>
    <definedName name="kjul19" localSheetId="25">[60]Ardal_splatnosti!#REF!</definedName>
    <definedName name="kjul19" localSheetId="34">[60]Ardal_splatnosti!#REF!</definedName>
    <definedName name="kjul19" localSheetId="35">[60]Ardal_splatnosti!#REF!</definedName>
    <definedName name="kjul19" localSheetId="32">[60]Ardal_splatnosti!#REF!</definedName>
    <definedName name="kjul19">[60]Ardal_splatnosti!#REF!</definedName>
    <definedName name="kjul20" localSheetId="18">[60]Ardal_splatnosti!#REF!</definedName>
    <definedName name="kjul20" localSheetId="25">[60]Ardal_splatnosti!#REF!</definedName>
    <definedName name="kjul20" localSheetId="34">[60]Ardal_splatnosti!#REF!</definedName>
    <definedName name="kjul20" localSheetId="35">[60]Ardal_splatnosti!#REF!</definedName>
    <definedName name="kjul20" localSheetId="32">[60]Ardal_splatnosti!#REF!</definedName>
    <definedName name="kjul20">[60]Ardal_splatnosti!#REF!</definedName>
    <definedName name="kjul21" localSheetId="18">[60]Ardal_splatnosti!#REF!</definedName>
    <definedName name="kjul21" localSheetId="25">[60]Ardal_splatnosti!#REF!</definedName>
    <definedName name="kjul21" localSheetId="34">[60]Ardal_splatnosti!#REF!</definedName>
    <definedName name="kjul21" localSheetId="35">[60]Ardal_splatnosti!#REF!</definedName>
    <definedName name="kjul21" localSheetId="32">[60]Ardal_splatnosti!#REF!</definedName>
    <definedName name="kjul21">[60]Ardal_splatnosti!#REF!</definedName>
    <definedName name="kjun16" localSheetId="18">[59]splatnosti!#REF!</definedName>
    <definedName name="kjun16" localSheetId="25">[59]splatnosti!#REF!</definedName>
    <definedName name="kjun16" localSheetId="34">[59]splatnosti!#REF!</definedName>
    <definedName name="kjun16" localSheetId="35">[59]splatnosti!#REF!</definedName>
    <definedName name="kjun16" localSheetId="32">[59]splatnosti!#REF!</definedName>
    <definedName name="kjun16">[59]splatnosti!#REF!</definedName>
    <definedName name="kjun17" localSheetId="18">[59]splatnosti!#REF!</definedName>
    <definedName name="kjun17" localSheetId="25">[59]splatnosti!#REF!</definedName>
    <definedName name="kjun17" localSheetId="34">[59]splatnosti!#REF!</definedName>
    <definedName name="kjun17" localSheetId="35">[59]splatnosti!#REF!</definedName>
    <definedName name="kjun17" localSheetId="32">[59]splatnosti!#REF!</definedName>
    <definedName name="kjun17">[59]splatnosti!#REF!</definedName>
    <definedName name="kjun18" localSheetId="18">[60]Ardal_splatnosti!#REF!</definedName>
    <definedName name="kjun18" localSheetId="25">[60]Ardal_splatnosti!#REF!</definedName>
    <definedName name="kjun18" localSheetId="34">[60]Ardal_splatnosti!#REF!</definedName>
    <definedName name="kjun18" localSheetId="35">[60]Ardal_splatnosti!#REF!</definedName>
    <definedName name="kjun18" localSheetId="32">[60]Ardal_splatnosti!#REF!</definedName>
    <definedName name="kjun18">[60]Ardal_splatnosti!#REF!</definedName>
    <definedName name="kjun19" localSheetId="18">[60]Ardal_splatnosti!#REF!</definedName>
    <definedName name="kjun19" localSheetId="25">[60]Ardal_splatnosti!#REF!</definedName>
    <definedName name="kjun19" localSheetId="34">[60]Ardal_splatnosti!#REF!</definedName>
    <definedName name="kjun19" localSheetId="35">[60]Ardal_splatnosti!#REF!</definedName>
    <definedName name="kjun19" localSheetId="32">[60]Ardal_splatnosti!#REF!</definedName>
    <definedName name="kjun19">[60]Ardal_splatnosti!#REF!</definedName>
    <definedName name="kjun20" localSheetId="18">[60]Ardal_splatnosti!#REF!</definedName>
    <definedName name="kjun20" localSheetId="25">[60]Ardal_splatnosti!#REF!</definedName>
    <definedName name="kjun20" localSheetId="34">[60]Ardal_splatnosti!#REF!</definedName>
    <definedName name="kjun20" localSheetId="35">[60]Ardal_splatnosti!#REF!</definedName>
    <definedName name="kjun20" localSheetId="32">[60]Ardal_splatnosti!#REF!</definedName>
    <definedName name="kjun20">[60]Ardal_splatnosti!#REF!</definedName>
    <definedName name="kjun21" localSheetId="18">[60]Ardal_splatnosti!#REF!</definedName>
    <definedName name="kjun21" localSheetId="25">[60]Ardal_splatnosti!#REF!</definedName>
    <definedName name="kjun21" localSheetId="34">[60]Ardal_splatnosti!#REF!</definedName>
    <definedName name="kjun21" localSheetId="35">[60]Ardal_splatnosti!#REF!</definedName>
    <definedName name="kjun21" localSheetId="32">[60]Ardal_splatnosti!#REF!</definedName>
    <definedName name="kjun21">[60]Ardal_splatnosti!#REF!</definedName>
    <definedName name="kk" localSheetId="13" hidden="1">{"Tab1",#N/A,FALSE,"P";"Tab2",#N/A,FALSE,"P"}</definedName>
    <definedName name="kk" localSheetId="15" hidden="1">{"Tab1",#N/A,FALSE,"P";"Tab2",#N/A,FALSE,"P"}</definedName>
    <definedName name="kk" localSheetId="17" hidden="1">{"Tab1",#N/A,FALSE,"P";"Tab2",#N/A,FALSE,"P"}</definedName>
    <definedName name="kk" localSheetId="20" hidden="1">{"Tab1",#N/A,FALSE,"P";"Tab2",#N/A,FALSE,"P"}</definedName>
    <definedName name="kk" localSheetId="30" hidden="1">{"Tab1",#N/A,FALSE,"P";"Tab2",#N/A,FALSE,"P"}</definedName>
    <definedName name="kk" localSheetId="33" hidden="1">{"Tab1",#N/A,FALSE,"P";"Tab2",#N/A,FALSE,"P"}</definedName>
    <definedName name="kk" localSheetId="34" hidden="1">{"Tab1",#N/A,FALSE,"P";"Tab2",#N/A,FALSE,"P"}</definedName>
    <definedName name="kk" localSheetId="35" hidden="1">{"Tab1",#N/A,FALSE,"P";"Tab2",#N/A,FALSE,"P"}</definedName>
    <definedName name="kk" localSheetId="46" hidden="1">{"Tab1",#N/A,FALSE,"P";"Tab2",#N/A,FALSE,"P"}</definedName>
    <definedName name="kk" localSheetId="37" hidden="1">{"Tab1",#N/A,FALSE,"P";"Tab2",#N/A,FALSE,"P"}</definedName>
    <definedName name="kk" localSheetId="39" hidden="1">{"Tab1",#N/A,FALSE,"P";"Tab2",#N/A,FALSE,"P"}</definedName>
    <definedName name="kk" localSheetId="42" hidden="1">{"Tab1",#N/A,FALSE,"P";"Tab2",#N/A,FALSE,"P"}</definedName>
    <definedName name="kk" localSheetId="43" hidden="1">{"Tab1",#N/A,FALSE,"P";"Tab2",#N/A,FALSE,"P"}</definedName>
    <definedName name="kk" hidden="1">{"Tab1",#N/A,FALSE,"P";"Tab2",#N/A,FALSE,"P"}</definedName>
    <definedName name="kkk" localSheetId="13" hidden="1">{"Tab1",#N/A,FALSE,"P";"Tab2",#N/A,FALSE,"P"}</definedName>
    <definedName name="kkk" localSheetId="15" hidden="1">{"Tab1",#N/A,FALSE,"P";"Tab2",#N/A,FALSE,"P"}</definedName>
    <definedName name="kkk" localSheetId="17" hidden="1">{"Tab1",#N/A,FALSE,"P";"Tab2",#N/A,FALSE,"P"}</definedName>
    <definedName name="kkk" localSheetId="20" hidden="1">{"Tab1",#N/A,FALSE,"P";"Tab2",#N/A,FALSE,"P"}</definedName>
    <definedName name="kkk" localSheetId="30" hidden="1">{"Tab1",#N/A,FALSE,"P";"Tab2",#N/A,FALSE,"P"}</definedName>
    <definedName name="kkk" localSheetId="33" hidden="1">{"Tab1",#N/A,FALSE,"P";"Tab2",#N/A,FALSE,"P"}</definedName>
    <definedName name="kkk" localSheetId="34" hidden="1">{"Tab1",#N/A,FALSE,"P";"Tab2",#N/A,FALSE,"P"}</definedName>
    <definedName name="kkk" localSheetId="35" hidden="1">{"Tab1",#N/A,FALSE,"P";"Tab2",#N/A,FALSE,"P"}</definedName>
    <definedName name="kkk" localSheetId="46" hidden="1">{"Tab1",#N/A,FALSE,"P";"Tab2",#N/A,FALSE,"P"}</definedName>
    <definedName name="kkk" localSheetId="37" hidden="1">{"Tab1",#N/A,FALSE,"P";"Tab2",#N/A,FALSE,"P"}</definedName>
    <definedName name="kkk" localSheetId="39" hidden="1">{"Tab1",#N/A,FALSE,"P";"Tab2",#N/A,FALSE,"P"}</definedName>
    <definedName name="kkk" localSheetId="42" hidden="1">{"Tab1",#N/A,FALSE,"P";"Tab2",#N/A,FALSE,"P"}</definedName>
    <definedName name="kkk" localSheetId="43" hidden="1">{"Tab1",#N/A,FALSE,"P";"Tab2",#N/A,FALSE,"P"}</definedName>
    <definedName name="kkk" hidden="1">{"Tab1",#N/A,FALSE,"P";"Tab2",#N/A,FALSE,"P"}</definedName>
    <definedName name="kkkk" localSheetId="17" hidden="1">[44]M!#REF!</definedName>
    <definedName name="kkkk" localSheetId="18" hidden="1">[44]M!#REF!</definedName>
    <definedName name="kkkk" localSheetId="20" hidden="1">[44]M!#REF!</definedName>
    <definedName name="kkkk" localSheetId="25" hidden="1">[44]M!#REF!</definedName>
    <definedName name="kkkk" localSheetId="34" hidden="1">[44]M!#REF!</definedName>
    <definedName name="kkkk" localSheetId="35" hidden="1">[44]M!#REF!</definedName>
    <definedName name="kkkk" localSheetId="46" hidden="1">[44]M!#REF!</definedName>
    <definedName name="kkkk" localSheetId="23" hidden="1">[44]M!#REF!</definedName>
    <definedName name="kkkk" localSheetId="24" hidden="1">[44]M!#REF!</definedName>
    <definedName name="kkkk" localSheetId="29" hidden="1">[44]M!#REF!</definedName>
    <definedName name="kkkk" localSheetId="32" hidden="1">[44]M!#REF!</definedName>
    <definedName name="kkkk" localSheetId="5" hidden="1">[44]M!#REF!</definedName>
    <definedName name="kkkk" localSheetId="39" hidden="1">[44]M!#REF!</definedName>
    <definedName name="kkkk" hidden="1">[44]M!#REF!</definedName>
    <definedName name="kmaj16" localSheetId="18">[59]splatnosti!#REF!</definedName>
    <definedName name="kmaj16" localSheetId="25">[59]splatnosti!#REF!</definedName>
    <definedName name="kmaj16" localSheetId="34">[59]splatnosti!#REF!</definedName>
    <definedName name="kmaj16" localSheetId="35">[59]splatnosti!#REF!</definedName>
    <definedName name="kmaj16" localSheetId="32">[59]splatnosti!#REF!</definedName>
    <definedName name="kmaj16">[59]splatnosti!#REF!</definedName>
    <definedName name="kmaj17" localSheetId="18">[59]splatnosti!#REF!</definedName>
    <definedName name="kmaj17" localSheetId="25">[59]splatnosti!#REF!</definedName>
    <definedName name="kmaj17" localSheetId="34">[59]splatnosti!#REF!</definedName>
    <definedName name="kmaj17" localSheetId="35">[59]splatnosti!#REF!</definedName>
    <definedName name="kmaj17" localSheetId="32">[59]splatnosti!#REF!</definedName>
    <definedName name="kmaj17">[59]splatnosti!#REF!</definedName>
    <definedName name="kmaj18" localSheetId="18">[60]Ardal_splatnosti!#REF!</definedName>
    <definedName name="kmaj18" localSheetId="25">[60]Ardal_splatnosti!#REF!</definedName>
    <definedName name="kmaj18" localSheetId="34">[60]Ardal_splatnosti!#REF!</definedName>
    <definedName name="kmaj18" localSheetId="35">[60]Ardal_splatnosti!#REF!</definedName>
    <definedName name="kmaj18" localSheetId="32">[60]Ardal_splatnosti!#REF!</definedName>
    <definedName name="kmaj18">[60]Ardal_splatnosti!#REF!</definedName>
    <definedName name="kmaj19" localSheetId="18">[60]Ardal_splatnosti!#REF!</definedName>
    <definedName name="kmaj19" localSheetId="25">[60]Ardal_splatnosti!#REF!</definedName>
    <definedName name="kmaj19" localSheetId="34">[60]Ardal_splatnosti!#REF!</definedName>
    <definedName name="kmaj19" localSheetId="35">[60]Ardal_splatnosti!#REF!</definedName>
    <definedName name="kmaj19" localSheetId="32">[60]Ardal_splatnosti!#REF!</definedName>
    <definedName name="kmaj19">[60]Ardal_splatnosti!#REF!</definedName>
    <definedName name="kmaj20" localSheetId="18">[60]Ardal_splatnosti!#REF!</definedName>
    <definedName name="kmaj20" localSheetId="25">[60]Ardal_splatnosti!#REF!</definedName>
    <definedName name="kmaj20" localSheetId="34">[60]Ardal_splatnosti!#REF!</definedName>
    <definedName name="kmaj20" localSheetId="35">[60]Ardal_splatnosti!#REF!</definedName>
    <definedName name="kmaj20" localSheetId="32">[60]Ardal_splatnosti!#REF!</definedName>
    <definedName name="kmaj20">[60]Ardal_splatnosti!#REF!</definedName>
    <definedName name="kmaj21" localSheetId="18">[60]Ardal_splatnosti!#REF!</definedName>
    <definedName name="kmaj21" localSheetId="25">[60]Ardal_splatnosti!#REF!</definedName>
    <definedName name="kmaj21" localSheetId="34">[60]Ardal_splatnosti!#REF!</definedName>
    <definedName name="kmaj21" localSheetId="35">[60]Ardal_splatnosti!#REF!</definedName>
    <definedName name="kmaj21" localSheetId="32">[60]Ardal_splatnosti!#REF!</definedName>
    <definedName name="kmaj21">[60]Ardal_splatnosti!#REF!</definedName>
    <definedName name="kmar16" localSheetId="18">[59]splatnosti!#REF!</definedName>
    <definedName name="kmar16" localSheetId="25">[59]splatnosti!#REF!</definedName>
    <definedName name="kmar16" localSheetId="34">[59]splatnosti!#REF!</definedName>
    <definedName name="kmar16" localSheetId="35">[59]splatnosti!#REF!</definedName>
    <definedName name="kmar16" localSheetId="32">[59]splatnosti!#REF!</definedName>
    <definedName name="kmar16">[59]splatnosti!#REF!</definedName>
    <definedName name="kmar17" localSheetId="18">[59]splatnosti!#REF!</definedName>
    <definedName name="kmar17" localSheetId="25">[59]splatnosti!#REF!</definedName>
    <definedName name="kmar17" localSheetId="34">[59]splatnosti!#REF!</definedName>
    <definedName name="kmar17" localSheetId="35">[59]splatnosti!#REF!</definedName>
    <definedName name="kmar17" localSheetId="32">[59]splatnosti!#REF!</definedName>
    <definedName name="kmar17">[59]splatnosti!#REF!</definedName>
    <definedName name="kmar18" localSheetId="18">[60]Ardal_splatnosti!#REF!</definedName>
    <definedName name="kmar18" localSheetId="25">[60]Ardal_splatnosti!#REF!</definedName>
    <definedName name="kmar18" localSheetId="34">[60]Ardal_splatnosti!#REF!</definedName>
    <definedName name="kmar18" localSheetId="35">[60]Ardal_splatnosti!#REF!</definedName>
    <definedName name="kmar18" localSheetId="32">[60]Ardal_splatnosti!#REF!</definedName>
    <definedName name="kmar18">[60]Ardal_splatnosti!#REF!</definedName>
    <definedName name="kmar19" localSheetId="18">[60]Ardal_splatnosti!#REF!</definedName>
    <definedName name="kmar19" localSheetId="25">[60]Ardal_splatnosti!#REF!</definedName>
    <definedName name="kmar19" localSheetId="34">[60]Ardal_splatnosti!#REF!</definedName>
    <definedName name="kmar19" localSheetId="35">[60]Ardal_splatnosti!#REF!</definedName>
    <definedName name="kmar19" localSheetId="32">[60]Ardal_splatnosti!#REF!</definedName>
    <definedName name="kmar19">[60]Ardal_splatnosti!#REF!</definedName>
    <definedName name="kmar20" localSheetId="18">[60]Ardal_splatnosti!#REF!</definedName>
    <definedName name="kmar20" localSheetId="25">[60]Ardal_splatnosti!#REF!</definedName>
    <definedName name="kmar20" localSheetId="34">[60]Ardal_splatnosti!#REF!</definedName>
    <definedName name="kmar20" localSheetId="35">[60]Ardal_splatnosti!#REF!</definedName>
    <definedName name="kmar20" localSheetId="32">[60]Ardal_splatnosti!#REF!</definedName>
    <definedName name="kmar20">[60]Ardal_splatnosti!#REF!</definedName>
    <definedName name="kmar21" localSheetId="18">[60]Ardal_splatnosti!#REF!</definedName>
    <definedName name="kmar21" localSheetId="25">[60]Ardal_splatnosti!#REF!</definedName>
    <definedName name="kmar21" localSheetId="34">[60]Ardal_splatnosti!#REF!</definedName>
    <definedName name="kmar21" localSheetId="35">[60]Ardal_splatnosti!#REF!</definedName>
    <definedName name="kmar21" localSheetId="32">[60]Ardal_splatnosti!#REF!</definedName>
    <definedName name="kmar21">[60]Ardal_splatnosti!#REF!</definedName>
    <definedName name="knov16" localSheetId="18">[59]splatnosti!#REF!</definedName>
    <definedName name="knov16" localSheetId="25">[59]splatnosti!#REF!</definedName>
    <definedName name="knov16" localSheetId="34">[59]splatnosti!#REF!</definedName>
    <definedName name="knov16" localSheetId="35">[59]splatnosti!#REF!</definedName>
    <definedName name="knov16" localSheetId="32">[59]splatnosti!#REF!</definedName>
    <definedName name="knov16">[59]splatnosti!#REF!</definedName>
    <definedName name="knov17" localSheetId="18">[59]splatnosti!#REF!</definedName>
    <definedName name="knov17" localSheetId="25">[59]splatnosti!#REF!</definedName>
    <definedName name="knov17" localSheetId="34">[59]splatnosti!#REF!</definedName>
    <definedName name="knov17" localSheetId="35">[59]splatnosti!#REF!</definedName>
    <definedName name="knov17" localSheetId="32">[59]splatnosti!#REF!</definedName>
    <definedName name="knov17">[59]splatnosti!#REF!</definedName>
    <definedName name="knov18" localSheetId="18">[60]Ardal_splatnosti!#REF!</definedName>
    <definedName name="knov18" localSheetId="25">[60]Ardal_splatnosti!#REF!</definedName>
    <definedName name="knov18" localSheetId="34">[60]Ardal_splatnosti!#REF!</definedName>
    <definedName name="knov18" localSheetId="35">[60]Ardal_splatnosti!#REF!</definedName>
    <definedName name="knov18" localSheetId="32">[60]Ardal_splatnosti!#REF!</definedName>
    <definedName name="knov18">[60]Ardal_splatnosti!#REF!</definedName>
    <definedName name="knov19" localSheetId="18">[60]Ardal_splatnosti!#REF!</definedName>
    <definedName name="knov19" localSheetId="25">[60]Ardal_splatnosti!#REF!</definedName>
    <definedName name="knov19" localSheetId="34">[60]Ardal_splatnosti!#REF!</definedName>
    <definedName name="knov19" localSheetId="35">[60]Ardal_splatnosti!#REF!</definedName>
    <definedName name="knov19" localSheetId="32">[60]Ardal_splatnosti!#REF!</definedName>
    <definedName name="knov19">[60]Ardal_splatnosti!#REF!</definedName>
    <definedName name="knov20" localSheetId="18">[60]Ardal_splatnosti!#REF!</definedName>
    <definedName name="knov20" localSheetId="25">[60]Ardal_splatnosti!#REF!</definedName>
    <definedName name="knov20" localSheetId="34">[60]Ardal_splatnosti!#REF!</definedName>
    <definedName name="knov20" localSheetId="35">[60]Ardal_splatnosti!#REF!</definedName>
    <definedName name="knov20" localSheetId="32">[60]Ardal_splatnosti!#REF!</definedName>
    <definedName name="knov20">[60]Ardal_splatnosti!#REF!</definedName>
    <definedName name="knov21" localSheetId="18">[60]Ardal_splatnosti!#REF!</definedName>
    <definedName name="knov21" localSheetId="25">[60]Ardal_splatnosti!#REF!</definedName>
    <definedName name="knov21" localSheetId="34">[60]Ardal_splatnosti!#REF!</definedName>
    <definedName name="knov21" localSheetId="35">[60]Ardal_splatnosti!#REF!</definedName>
    <definedName name="knov21" localSheetId="32">[60]Ardal_splatnosti!#REF!</definedName>
    <definedName name="knov21">[60]Ardal_splatnosti!#REF!</definedName>
    <definedName name="kokt16" localSheetId="18">[59]splatnosti!#REF!</definedName>
    <definedName name="kokt16" localSheetId="25">[59]splatnosti!#REF!</definedName>
    <definedName name="kokt16" localSheetId="34">[59]splatnosti!#REF!</definedName>
    <definedName name="kokt16" localSheetId="35">[59]splatnosti!#REF!</definedName>
    <definedName name="kokt16" localSheetId="32">[59]splatnosti!#REF!</definedName>
    <definedName name="kokt16">[59]splatnosti!#REF!</definedName>
    <definedName name="kokt17" localSheetId="18">[59]splatnosti!#REF!</definedName>
    <definedName name="kokt17" localSheetId="25">[59]splatnosti!#REF!</definedName>
    <definedName name="kokt17" localSheetId="34">[59]splatnosti!#REF!</definedName>
    <definedName name="kokt17" localSheetId="35">[59]splatnosti!#REF!</definedName>
    <definedName name="kokt17" localSheetId="32">[59]splatnosti!#REF!</definedName>
    <definedName name="kokt17">[59]splatnosti!#REF!</definedName>
    <definedName name="kokt18" localSheetId="18">[60]Ardal_splatnosti!#REF!</definedName>
    <definedName name="kokt18" localSheetId="25">[60]Ardal_splatnosti!#REF!</definedName>
    <definedName name="kokt18" localSheetId="34">[60]Ardal_splatnosti!#REF!</definedName>
    <definedName name="kokt18" localSheetId="35">[60]Ardal_splatnosti!#REF!</definedName>
    <definedName name="kokt18" localSheetId="32">[60]Ardal_splatnosti!#REF!</definedName>
    <definedName name="kokt18">[60]Ardal_splatnosti!#REF!</definedName>
    <definedName name="kokt19" localSheetId="18">[60]Ardal_splatnosti!#REF!</definedName>
    <definedName name="kokt19" localSheetId="25">[60]Ardal_splatnosti!#REF!</definedName>
    <definedName name="kokt19" localSheetId="34">[60]Ardal_splatnosti!#REF!</definedName>
    <definedName name="kokt19" localSheetId="35">[60]Ardal_splatnosti!#REF!</definedName>
    <definedName name="kokt19" localSheetId="32">[60]Ardal_splatnosti!#REF!</definedName>
    <definedName name="kokt19">[60]Ardal_splatnosti!#REF!</definedName>
    <definedName name="kokt20" localSheetId="18">[60]Ardal_splatnosti!#REF!</definedName>
    <definedName name="kokt20" localSheetId="25">[60]Ardal_splatnosti!#REF!</definedName>
    <definedName name="kokt20" localSheetId="34">[60]Ardal_splatnosti!#REF!</definedName>
    <definedName name="kokt20" localSheetId="35">[60]Ardal_splatnosti!#REF!</definedName>
    <definedName name="kokt20" localSheetId="32">[60]Ardal_splatnosti!#REF!</definedName>
    <definedName name="kokt20">[60]Ardal_splatnosti!#REF!</definedName>
    <definedName name="kokt21" localSheetId="18">[60]Ardal_splatnosti!#REF!</definedName>
    <definedName name="kokt21" localSheetId="25">[60]Ardal_splatnosti!#REF!</definedName>
    <definedName name="kokt21" localSheetId="34">[60]Ardal_splatnosti!#REF!</definedName>
    <definedName name="kokt21" localSheetId="35">[60]Ardal_splatnosti!#REF!</definedName>
    <definedName name="kokt21" localSheetId="32">[60]Ardal_splatnosti!#REF!</definedName>
    <definedName name="kokt21">[60]Ardal_splatnosti!#REF!</definedName>
    <definedName name="Konto" localSheetId="17">#REF!</definedName>
    <definedName name="Konto" localSheetId="18">#REF!</definedName>
    <definedName name="Konto" localSheetId="20">#REF!</definedName>
    <definedName name="Konto" localSheetId="25">#REF!</definedName>
    <definedName name="Konto" localSheetId="30">#REF!</definedName>
    <definedName name="Konto" localSheetId="34">#REF!</definedName>
    <definedName name="Konto" localSheetId="35">#REF!</definedName>
    <definedName name="Konto" localSheetId="23">#REF!</definedName>
    <definedName name="Konto" localSheetId="24">#REF!</definedName>
    <definedName name="Konto" localSheetId="29">#REF!</definedName>
    <definedName name="Konto" localSheetId="32">#REF!</definedName>
    <definedName name="Konto" localSheetId="5">#REF!</definedName>
    <definedName name="Konto" localSheetId="37">#REF!</definedName>
    <definedName name="Konto" localSheetId="39">#REF!</definedName>
    <definedName name="Konto">#REF!</definedName>
    <definedName name="KSDn_2">[54]makro!$C$7</definedName>
    <definedName name="KSDn_2_up">[54]makro!$C$8</definedName>
    <definedName name="KSDn_2n">[54]makro!$C$29</definedName>
    <definedName name="KSDn_2n_up">[54]makro!$C$30</definedName>
    <definedName name="KSDn_3">[54]makro!$D$7</definedName>
    <definedName name="KSDn_3_up">[54]makro!$D$8</definedName>
    <definedName name="KSDn_3n">[54]makro!$D$29</definedName>
    <definedName name="KSDn_3n_up">[54]makro!$D$30</definedName>
    <definedName name="KSDn_4">[54]makro!$E$7</definedName>
    <definedName name="KSDn_4_up">[54]makro!$E$8</definedName>
    <definedName name="KSDn_4n">[54]makro!$E$29</definedName>
    <definedName name="KSDn_4n_up">[54]makro!$E$30</definedName>
    <definedName name="KSDn_5">[54]makro!$F$7</definedName>
    <definedName name="KSDn_5_up">[54]makro!$F$8</definedName>
    <definedName name="KSDn_5n">[54]makro!$F$29</definedName>
    <definedName name="KSDn_5n_up">[54]makro!$F$30</definedName>
    <definedName name="KSDn_6">[54]makro!$G$7</definedName>
    <definedName name="KSDn_6_up">[54]makro!$G$8</definedName>
    <definedName name="KSDn_6n">[54]makro!$G$29</definedName>
    <definedName name="KSDn_6n_up">[54]makro!$G$30</definedName>
    <definedName name="KSDr_2">[54]makro!$C$6</definedName>
    <definedName name="KSDr_2n">[54]makro!$C$28</definedName>
    <definedName name="KSDr_3">[54]makro!$D$6</definedName>
    <definedName name="KSDr_3n">[54]makro!$D$28</definedName>
    <definedName name="KSDr_4">[54]makro!$E$6</definedName>
    <definedName name="KSDr_4n">[54]makro!$E$28</definedName>
    <definedName name="KSDr_5">[54]makro!$F$6</definedName>
    <definedName name="KSDr_5n">[54]makro!$F$28</definedName>
    <definedName name="KSDr_6">[54]makro!$G$6</definedName>
    <definedName name="KSDr_6n">[54]makro!$G$28</definedName>
    <definedName name="ksep16" localSheetId="15">[59]splatnosti!#REF!</definedName>
    <definedName name="ksep16" localSheetId="18">[59]splatnosti!#REF!</definedName>
    <definedName name="ksep16" localSheetId="25">[59]splatnosti!#REF!</definedName>
    <definedName name="ksep16" localSheetId="34">[59]splatnosti!#REF!</definedName>
    <definedName name="ksep16" localSheetId="35">[59]splatnosti!#REF!</definedName>
    <definedName name="ksep16" localSheetId="32">[59]splatnosti!#REF!</definedName>
    <definedName name="ksep16">[59]splatnosti!#REF!</definedName>
    <definedName name="ksep17" localSheetId="15">[59]splatnosti!#REF!</definedName>
    <definedName name="ksep17" localSheetId="18">[59]splatnosti!#REF!</definedName>
    <definedName name="ksep17" localSheetId="25">[59]splatnosti!#REF!</definedName>
    <definedName name="ksep17" localSheetId="34">[59]splatnosti!#REF!</definedName>
    <definedName name="ksep17" localSheetId="35">[59]splatnosti!#REF!</definedName>
    <definedName name="ksep17" localSheetId="32">[59]splatnosti!#REF!</definedName>
    <definedName name="ksep17">[59]splatnosti!#REF!</definedName>
    <definedName name="ksep18" localSheetId="15">[60]Ardal_splatnosti!#REF!</definedName>
    <definedName name="ksep18" localSheetId="18">[60]Ardal_splatnosti!#REF!</definedName>
    <definedName name="ksep18" localSheetId="25">[60]Ardal_splatnosti!#REF!</definedName>
    <definedName name="ksep18" localSheetId="34">[60]Ardal_splatnosti!#REF!</definedName>
    <definedName name="ksep18" localSheetId="35">[60]Ardal_splatnosti!#REF!</definedName>
    <definedName name="ksep18" localSheetId="32">[60]Ardal_splatnosti!#REF!</definedName>
    <definedName name="ksep18">[60]Ardal_splatnosti!#REF!</definedName>
    <definedName name="ksep19" localSheetId="15">[60]Ardal_splatnosti!#REF!</definedName>
    <definedName name="ksep19" localSheetId="18">[60]Ardal_splatnosti!#REF!</definedName>
    <definedName name="ksep19" localSheetId="25">[60]Ardal_splatnosti!#REF!</definedName>
    <definedName name="ksep19" localSheetId="34">[60]Ardal_splatnosti!#REF!</definedName>
    <definedName name="ksep19" localSheetId="35">[60]Ardal_splatnosti!#REF!</definedName>
    <definedName name="ksep19" localSheetId="32">[60]Ardal_splatnosti!#REF!</definedName>
    <definedName name="ksep19">[60]Ardal_splatnosti!#REF!</definedName>
    <definedName name="ksep20" localSheetId="18">[60]Ardal_splatnosti!#REF!</definedName>
    <definedName name="ksep20" localSheetId="25">[60]Ardal_splatnosti!#REF!</definedName>
    <definedName name="ksep20" localSheetId="34">[60]Ardal_splatnosti!#REF!</definedName>
    <definedName name="ksep20" localSheetId="35">[60]Ardal_splatnosti!#REF!</definedName>
    <definedName name="ksep20" localSheetId="32">[60]Ardal_splatnosti!#REF!</definedName>
    <definedName name="ksep20">[60]Ardal_splatnosti!#REF!</definedName>
    <definedName name="ksep21" localSheetId="18">[60]Ardal_splatnosti!#REF!</definedName>
    <definedName name="ksep21" localSheetId="25">[60]Ardal_splatnosti!#REF!</definedName>
    <definedName name="ksep21" localSheetId="34">[60]Ardal_splatnosti!#REF!</definedName>
    <definedName name="ksep21" localSheetId="35">[60]Ardal_splatnosti!#REF!</definedName>
    <definedName name="ksep21" localSheetId="32">[60]Ardal_splatnosti!#REF!</definedName>
    <definedName name="ksep21">[60]Ardal_splatnosti!#REF!</definedName>
    <definedName name="kumul1" localSheetId="17">#REF!</definedName>
    <definedName name="kumul1" localSheetId="18">#REF!</definedName>
    <definedName name="kumul1" localSheetId="20">#REF!</definedName>
    <definedName name="kumul1" localSheetId="25">#REF!</definedName>
    <definedName name="kumul1" localSheetId="30">#REF!</definedName>
    <definedName name="kumul1" localSheetId="34">#REF!</definedName>
    <definedName name="kumul1" localSheetId="35">#REF!</definedName>
    <definedName name="kumul1" localSheetId="23">#REF!</definedName>
    <definedName name="kumul1" localSheetId="24">#REF!</definedName>
    <definedName name="kumul1" localSheetId="29">#REF!</definedName>
    <definedName name="kumul1" localSheetId="32">#REF!</definedName>
    <definedName name="kumul1" localSheetId="5">#REF!</definedName>
    <definedName name="kumul1" localSheetId="37">#REF!</definedName>
    <definedName name="kumul1" localSheetId="39">#REF!</definedName>
    <definedName name="kumul1">#REF!</definedName>
    <definedName name="kumul2" localSheetId="17">#REF!</definedName>
    <definedName name="kumul2" localSheetId="18">#REF!</definedName>
    <definedName name="kumul2" localSheetId="20">#REF!</definedName>
    <definedName name="kumul2" localSheetId="25">#REF!</definedName>
    <definedName name="kumul2" localSheetId="30">#REF!</definedName>
    <definedName name="kumul2" localSheetId="34">#REF!</definedName>
    <definedName name="kumul2" localSheetId="35">#REF!</definedName>
    <definedName name="kumul2" localSheetId="23">#REF!</definedName>
    <definedName name="kumul2" localSheetId="24">#REF!</definedName>
    <definedName name="kumul2" localSheetId="29">#REF!</definedName>
    <definedName name="kumul2" localSheetId="32">#REF!</definedName>
    <definedName name="kumul2" localSheetId="5">#REF!</definedName>
    <definedName name="kumul2" localSheetId="39">#REF!</definedName>
    <definedName name="kumul2">#REF!</definedName>
    <definedName name="kvart1" localSheetId="15">#REF!</definedName>
    <definedName name="kvart1" localSheetId="17">#REF!</definedName>
    <definedName name="kvart1" localSheetId="18">#REF!</definedName>
    <definedName name="kvart1" localSheetId="20">#REF!</definedName>
    <definedName name="kvart1" localSheetId="25">#REF!</definedName>
    <definedName name="kvart1" localSheetId="30">#REF!</definedName>
    <definedName name="kvart1" localSheetId="34">#REF!</definedName>
    <definedName name="kvart1" localSheetId="35">#REF!</definedName>
    <definedName name="kvart1" localSheetId="23">#REF!</definedName>
    <definedName name="kvart1" localSheetId="24">#REF!</definedName>
    <definedName name="kvart1" localSheetId="29">#REF!</definedName>
    <definedName name="kvart1" localSheetId="32">#REF!</definedName>
    <definedName name="kvart1" localSheetId="5">#REF!</definedName>
    <definedName name="kvart1" localSheetId="39">#REF!</definedName>
    <definedName name="kvart1">#REF!</definedName>
    <definedName name="kvart2" localSheetId="17">#REF!</definedName>
    <definedName name="kvart2" localSheetId="18">#REF!</definedName>
    <definedName name="kvart2" localSheetId="20">#REF!</definedName>
    <definedName name="kvart2" localSheetId="25">#REF!</definedName>
    <definedName name="kvart2" localSheetId="30">#REF!</definedName>
    <definedName name="kvart2" localSheetId="34">#REF!</definedName>
    <definedName name="kvart2" localSheetId="35">#REF!</definedName>
    <definedName name="kvart2" localSheetId="23">#REF!</definedName>
    <definedName name="kvart2" localSheetId="24">#REF!</definedName>
    <definedName name="kvart2" localSheetId="29">#REF!</definedName>
    <definedName name="kvart2" localSheetId="32">#REF!</definedName>
    <definedName name="kvart2" localSheetId="5">#REF!</definedName>
    <definedName name="kvart2" localSheetId="39">#REF!</definedName>
    <definedName name="kvart2">#REF!</definedName>
    <definedName name="kvart3" localSheetId="17">#REF!</definedName>
    <definedName name="kvart3" localSheetId="18">#REF!</definedName>
    <definedName name="kvart3" localSheetId="20">#REF!</definedName>
    <definedName name="kvart3" localSheetId="25">#REF!</definedName>
    <definedName name="kvart3" localSheetId="30">#REF!</definedName>
    <definedName name="kvart3" localSheetId="34">#REF!</definedName>
    <definedName name="kvart3" localSheetId="35">#REF!</definedName>
    <definedName name="kvart3" localSheetId="23">#REF!</definedName>
    <definedName name="kvart3" localSheetId="24">#REF!</definedName>
    <definedName name="kvart3" localSheetId="29">#REF!</definedName>
    <definedName name="kvart3" localSheetId="32">#REF!</definedName>
    <definedName name="kvart3" localSheetId="5">#REF!</definedName>
    <definedName name="kvart3" localSheetId="39">#REF!</definedName>
    <definedName name="kvart3">#REF!</definedName>
    <definedName name="kvart4" localSheetId="17">#REF!</definedName>
    <definedName name="kvart4" localSheetId="18">#REF!</definedName>
    <definedName name="kvart4" localSheetId="20">#REF!</definedName>
    <definedName name="kvart4" localSheetId="25">#REF!</definedName>
    <definedName name="kvart4" localSheetId="30">#REF!</definedName>
    <definedName name="kvart4" localSheetId="34">#REF!</definedName>
    <definedName name="kvart4" localSheetId="35">#REF!</definedName>
    <definedName name="kvart4" localSheetId="23">#REF!</definedName>
    <definedName name="kvart4" localSheetId="24">#REF!</definedName>
    <definedName name="kvart4" localSheetId="29">#REF!</definedName>
    <definedName name="kvart4" localSheetId="32">#REF!</definedName>
    <definedName name="kvart4" localSheetId="5">#REF!</definedName>
    <definedName name="kvart4" localSheetId="39">#REF!</definedName>
    <definedName name="kvart4">#REF!</definedName>
    <definedName name="ll" localSheetId="13" hidden="1">{"Tab1",#N/A,FALSE,"P";"Tab2",#N/A,FALSE,"P"}</definedName>
    <definedName name="ll" localSheetId="15" hidden="1">{"Tab1",#N/A,FALSE,"P";"Tab2",#N/A,FALSE,"P"}</definedName>
    <definedName name="ll" localSheetId="17" hidden="1">{"Tab1",#N/A,FALSE,"P";"Tab2",#N/A,FALSE,"P"}</definedName>
    <definedName name="ll" localSheetId="20" hidden="1">{"Tab1",#N/A,FALSE,"P";"Tab2",#N/A,FALSE,"P"}</definedName>
    <definedName name="ll" localSheetId="30" hidden="1">{"Tab1",#N/A,FALSE,"P";"Tab2",#N/A,FALSE,"P"}</definedName>
    <definedName name="ll" localSheetId="33" hidden="1">{"Tab1",#N/A,FALSE,"P";"Tab2",#N/A,FALSE,"P"}</definedName>
    <definedName name="ll" localSheetId="34" hidden="1">{"Tab1",#N/A,FALSE,"P";"Tab2",#N/A,FALSE,"P"}</definedName>
    <definedName name="ll" localSheetId="35" hidden="1">{"Tab1",#N/A,FALSE,"P";"Tab2",#N/A,FALSE,"P"}</definedName>
    <definedName name="ll" localSheetId="46" hidden="1">{"Tab1",#N/A,FALSE,"P";"Tab2",#N/A,FALSE,"P"}</definedName>
    <definedName name="ll" localSheetId="37" hidden="1">{"Tab1",#N/A,FALSE,"P";"Tab2",#N/A,FALSE,"P"}</definedName>
    <definedName name="ll" localSheetId="39" hidden="1">{"Tab1",#N/A,FALSE,"P";"Tab2",#N/A,FALSE,"P"}</definedName>
    <definedName name="ll" localSheetId="42" hidden="1">{"Tab1",#N/A,FALSE,"P";"Tab2",#N/A,FALSE,"P"}</definedName>
    <definedName name="ll" localSheetId="43" hidden="1">{"Tab1",#N/A,FALSE,"P";"Tab2",#N/A,FALSE,"P"}</definedName>
    <definedName name="ll" hidden="1">{"Tab1",#N/A,FALSE,"P";"Tab2",#N/A,FALSE,"P"}</definedName>
    <definedName name="lll" localSheetId="13" hidden="1">{"Riqfin97",#N/A,FALSE,"Tran";"Riqfinpro",#N/A,FALSE,"Tran"}</definedName>
    <definedName name="lll" localSheetId="15" hidden="1">{"Riqfin97",#N/A,FALSE,"Tran";"Riqfinpro",#N/A,FALSE,"Tran"}</definedName>
    <definedName name="lll" localSheetId="17" hidden="1">{"Riqfin97",#N/A,FALSE,"Tran";"Riqfinpro",#N/A,FALSE,"Tran"}</definedName>
    <definedName name="lll" localSheetId="20" hidden="1">{"Riqfin97",#N/A,FALSE,"Tran";"Riqfinpro",#N/A,FALSE,"Tran"}</definedName>
    <definedName name="lll" localSheetId="30" hidden="1">{"Riqfin97",#N/A,FALSE,"Tran";"Riqfinpro",#N/A,FALSE,"Tran"}</definedName>
    <definedName name="lll" localSheetId="33" hidden="1">{"Riqfin97",#N/A,FALSE,"Tran";"Riqfinpro",#N/A,FALSE,"Tran"}</definedName>
    <definedName name="lll" localSheetId="34" hidden="1">{"Riqfin97",#N/A,FALSE,"Tran";"Riqfinpro",#N/A,FALSE,"Tran"}</definedName>
    <definedName name="lll" localSheetId="35" hidden="1">{"Riqfin97",#N/A,FALSE,"Tran";"Riqfinpro",#N/A,FALSE,"Tran"}</definedName>
    <definedName name="lll" localSheetId="46" hidden="1">{"Riqfin97",#N/A,FALSE,"Tran";"Riqfinpro",#N/A,FALSE,"Tran"}</definedName>
    <definedName name="lll" localSheetId="37" hidden="1">{"Riqfin97",#N/A,FALSE,"Tran";"Riqfinpro",#N/A,FALSE,"Tran"}</definedName>
    <definedName name="lll" localSheetId="39" hidden="1">{"Riqfin97",#N/A,FALSE,"Tran";"Riqfinpro",#N/A,FALSE,"Tran"}</definedName>
    <definedName name="lll" localSheetId="42" hidden="1">{"Riqfin97",#N/A,FALSE,"Tran";"Riqfinpro",#N/A,FALSE,"Tran"}</definedName>
    <definedName name="lll" localSheetId="43" hidden="1">{"Riqfin97",#N/A,FALSE,"Tran";"Riqfinpro",#N/A,FALSE,"Tran"}</definedName>
    <definedName name="lll" hidden="1">{"Riqfin97",#N/A,FALSE,"Tran";"Riqfinpro",#N/A,FALSE,"Tran"}</definedName>
    <definedName name="llll" localSheetId="17" hidden="1">[58]M!#REF!</definedName>
    <definedName name="llll" localSheetId="18" hidden="1">[58]M!#REF!</definedName>
    <definedName name="llll" localSheetId="20" hidden="1">[58]M!#REF!</definedName>
    <definedName name="llll" localSheetId="25" hidden="1">[58]M!#REF!</definedName>
    <definedName name="llll" localSheetId="34" hidden="1">[58]M!#REF!</definedName>
    <definedName name="llll" localSheetId="35" hidden="1">[58]M!#REF!</definedName>
    <definedName name="llll" localSheetId="46" hidden="1">[58]M!#REF!</definedName>
    <definedName name="llll" localSheetId="23" hidden="1">[58]M!#REF!</definedName>
    <definedName name="llll" localSheetId="24" hidden="1">[58]M!#REF!</definedName>
    <definedName name="llll" localSheetId="29" hidden="1">[58]M!#REF!</definedName>
    <definedName name="llll" localSheetId="32" hidden="1">[58]M!#REF!</definedName>
    <definedName name="llll" localSheetId="5" hidden="1">[58]M!#REF!</definedName>
    <definedName name="llll" localSheetId="39" hidden="1">[58]M!#REF!</definedName>
    <definedName name="llll" hidden="1">[58]M!#REF!</definedName>
    <definedName name="ls" localSheetId="39">[43]LS!$A:$E</definedName>
    <definedName name="ls">[43]LS!$A$1:$E$65536</definedName>
    <definedName name="LUR">#N/A</definedName>
    <definedName name="Macrobond_Object1" localSheetId="9">'Graf 7'!$A$3:$F$37</definedName>
    <definedName name="Macrobond_Object2" localSheetId="9">'Graf 7'!$A$3:$F$39</definedName>
    <definedName name="Macrobond_Object3" localSheetId="9">'Graf 7'!$A$3:$F$39</definedName>
    <definedName name="Malaysia" localSheetId="17">#REF!</definedName>
    <definedName name="Malaysia" localSheetId="18">#REF!</definedName>
    <definedName name="Malaysia" localSheetId="20">#REF!</definedName>
    <definedName name="Malaysia" localSheetId="25">#REF!</definedName>
    <definedName name="Malaysia" localSheetId="30">#REF!</definedName>
    <definedName name="Malaysia" localSheetId="34">#REF!</definedName>
    <definedName name="Malaysia" localSheetId="35">#REF!</definedName>
    <definedName name="Malaysia" localSheetId="23">#REF!</definedName>
    <definedName name="Malaysia" localSheetId="24">#REF!</definedName>
    <definedName name="Malaysia" localSheetId="29">#REF!</definedName>
    <definedName name="Malaysia" localSheetId="32">#REF!</definedName>
    <definedName name="Malaysia" localSheetId="5">#REF!</definedName>
    <definedName name="Malaysia" localSheetId="37">#REF!</definedName>
    <definedName name="Malaysia" localSheetId="39">#REF!</definedName>
    <definedName name="Malaysia">#REF!</definedName>
    <definedName name="MB_2">[54]makro!$C$11</definedName>
    <definedName name="MB_2n">[54]makro!$C$33</definedName>
    <definedName name="MB_3">[54]makro!$D$11</definedName>
    <definedName name="MB_3n">[54]makro!$D$33</definedName>
    <definedName name="MB_4">[54]makro!$E$11</definedName>
    <definedName name="MB_4n">[54]makro!$E$33</definedName>
    <definedName name="MB_5">[54]makro!$F$11</definedName>
    <definedName name="MB_5n">[54]makro!$F$33</definedName>
    <definedName name="MB_6">[54]makro!$G$11</definedName>
    <definedName name="MB_6n">[54]makro!$G$33</definedName>
    <definedName name="MCV">#N/A</definedName>
    <definedName name="MCV_B">#N/A</definedName>
    <definedName name="MCV_B1" localSheetId="15">'[25]WEO-BOP'!#REF!</definedName>
    <definedName name="MCV_B1" localSheetId="17">'[25]WEO-BOP'!#REF!</definedName>
    <definedName name="MCV_B1" localSheetId="18">'[25]WEO-BOP'!#REF!</definedName>
    <definedName name="MCV_B1" localSheetId="20">'[25]WEO-BOP'!#REF!</definedName>
    <definedName name="MCV_B1" localSheetId="25">'[25]WEO-BOP'!#REF!</definedName>
    <definedName name="MCV_B1" localSheetId="34">'[25]WEO-BOP'!#REF!</definedName>
    <definedName name="MCV_B1" localSheetId="35">'[25]WEO-BOP'!#REF!</definedName>
    <definedName name="MCV_B1" localSheetId="23">'[25]WEO-BOP'!#REF!</definedName>
    <definedName name="MCV_B1" localSheetId="24">'[25]WEO-BOP'!#REF!</definedName>
    <definedName name="MCV_B1" localSheetId="29">'[25]WEO-BOP'!#REF!</definedName>
    <definedName name="MCV_B1" localSheetId="32">'[25]WEO-BOP'!#REF!</definedName>
    <definedName name="MCV_B1" localSheetId="5">'[25]WEO-BOP'!#REF!</definedName>
    <definedName name="MCV_B1" localSheetId="37">'[25]WEO-BOP'!#REF!</definedName>
    <definedName name="MCV_B1" localSheetId="39">'[25]WEO-BOP'!#REF!</definedName>
    <definedName name="MCV_B1">'[25]WEO-BOP'!#REF!</definedName>
    <definedName name="MCV_D">#N/A</definedName>
    <definedName name="MCV_N">#N/A</definedName>
    <definedName name="MCV_T">#N/A</definedName>
    <definedName name="MENORES" localSheetId="17">#REF!</definedName>
    <definedName name="MENORES" localSheetId="18">#REF!</definedName>
    <definedName name="MENORES" localSheetId="20">#REF!</definedName>
    <definedName name="MENORES" localSheetId="25">#REF!</definedName>
    <definedName name="MENORES" localSheetId="30">#REF!</definedName>
    <definedName name="MENORES" localSheetId="34">#REF!</definedName>
    <definedName name="MENORES" localSheetId="35">#REF!</definedName>
    <definedName name="MENORES" localSheetId="23">#REF!</definedName>
    <definedName name="MENORES" localSheetId="24">#REF!</definedName>
    <definedName name="MENORES" localSheetId="29">#REF!</definedName>
    <definedName name="MENORES" localSheetId="32">#REF!</definedName>
    <definedName name="MENORES" localSheetId="5">#REF!</definedName>
    <definedName name="MENORES" localSheetId="37">#REF!</definedName>
    <definedName name="MENORES" localSheetId="39">#REF!</definedName>
    <definedName name="MENORES">#REF!</definedName>
    <definedName name="mesec1" localSheetId="17">#REF!</definedName>
    <definedName name="mesec1" localSheetId="18">#REF!</definedName>
    <definedName name="mesec1" localSheetId="20">#REF!</definedName>
    <definedName name="mesec1" localSheetId="25">#REF!</definedName>
    <definedName name="mesec1" localSheetId="30">#REF!</definedName>
    <definedName name="mesec1" localSheetId="34">#REF!</definedName>
    <definedName name="mesec1" localSheetId="35">#REF!</definedName>
    <definedName name="mesec1" localSheetId="23">#REF!</definedName>
    <definedName name="mesec1" localSheetId="24">#REF!</definedName>
    <definedName name="mesec1" localSheetId="29">#REF!</definedName>
    <definedName name="mesec1" localSheetId="32">#REF!</definedName>
    <definedName name="mesec1" localSheetId="5">#REF!</definedName>
    <definedName name="mesec1" localSheetId="39">#REF!</definedName>
    <definedName name="mesec1">#REF!</definedName>
    <definedName name="mesec2" localSheetId="17">#REF!</definedName>
    <definedName name="mesec2" localSheetId="18">#REF!</definedName>
    <definedName name="mesec2" localSheetId="20">#REF!</definedName>
    <definedName name="mesec2" localSheetId="25">#REF!</definedName>
    <definedName name="mesec2" localSheetId="30">#REF!</definedName>
    <definedName name="mesec2" localSheetId="34">#REF!</definedName>
    <definedName name="mesec2" localSheetId="35">#REF!</definedName>
    <definedName name="mesec2" localSheetId="23">#REF!</definedName>
    <definedName name="mesec2" localSheetId="24">#REF!</definedName>
    <definedName name="mesec2" localSheetId="29">#REF!</definedName>
    <definedName name="mesec2" localSheetId="32">#REF!</definedName>
    <definedName name="mesec2" localSheetId="5">#REF!</definedName>
    <definedName name="mesec2" localSheetId="39">#REF!</definedName>
    <definedName name="mesec2">#REF!</definedName>
    <definedName name="mf" localSheetId="13" hidden="1">{"Tab1",#N/A,FALSE,"P";"Tab2",#N/A,FALSE,"P"}</definedName>
    <definedName name="mf" localSheetId="15" hidden="1">{"Tab1",#N/A,FALSE,"P";"Tab2",#N/A,FALSE,"P"}</definedName>
    <definedName name="mf" localSheetId="17" hidden="1">{"Tab1",#N/A,FALSE,"P";"Tab2",#N/A,FALSE,"P"}</definedName>
    <definedName name="mf" localSheetId="20" hidden="1">{"Tab1",#N/A,FALSE,"P";"Tab2",#N/A,FALSE,"P"}</definedName>
    <definedName name="mf" localSheetId="30" hidden="1">{"Tab1",#N/A,FALSE,"P";"Tab2",#N/A,FALSE,"P"}</definedName>
    <definedName name="mf" localSheetId="33" hidden="1">{"Tab1",#N/A,FALSE,"P";"Tab2",#N/A,FALSE,"P"}</definedName>
    <definedName name="mf" localSheetId="34" hidden="1">{"Tab1",#N/A,FALSE,"P";"Tab2",#N/A,FALSE,"P"}</definedName>
    <definedName name="mf" localSheetId="35" hidden="1">{"Tab1",#N/A,FALSE,"P";"Tab2",#N/A,FALSE,"P"}</definedName>
    <definedName name="mf" localSheetId="46" hidden="1">{"Tab1",#N/A,FALSE,"P";"Tab2",#N/A,FALSE,"P"}</definedName>
    <definedName name="mf" localSheetId="37" hidden="1">{"Tab1",#N/A,FALSE,"P";"Tab2",#N/A,FALSE,"P"}</definedName>
    <definedName name="mf" localSheetId="39" hidden="1">{"Tab1",#N/A,FALSE,"P";"Tab2",#N/A,FALSE,"P"}</definedName>
    <definedName name="mf" localSheetId="42" hidden="1">{"Tab1",#N/A,FALSE,"P";"Tab2",#N/A,FALSE,"P"}</definedName>
    <definedName name="mf" localSheetId="43" hidden="1">{"Tab1",#N/A,FALSE,"P";"Tab2",#N/A,FALSE,"P"}</definedName>
    <definedName name="mf" hidden="1">{"Tab1",#N/A,FALSE,"P";"Tab2",#N/A,FALSE,"P"}</definedName>
    <definedName name="MFISCAL" localSheetId="17">'[3]Annual Raw Data'!#REF!</definedName>
    <definedName name="MFISCAL" localSheetId="18">'[3]Annual Raw Data'!#REF!</definedName>
    <definedName name="MFISCAL" localSheetId="20">'[3]Annual Raw Data'!#REF!</definedName>
    <definedName name="MFISCAL" localSheetId="25">'[3]Annual Raw Data'!#REF!</definedName>
    <definedName name="MFISCAL" localSheetId="34">'[3]Annual Raw Data'!#REF!</definedName>
    <definedName name="MFISCAL" localSheetId="35">'[3]Annual Raw Data'!#REF!</definedName>
    <definedName name="MFISCAL" localSheetId="23">'[3]Annual Raw Data'!#REF!</definedName>
    <definedName name="MFISCAL" localSheetId="24">'[3]Annual Raw Data'!#REF!</definedName>
    <definedName name="MFISCAL" localSheetId="29">'[3]Annual Raw Data'!#REF!</definedName>
    <definedName name="MFISCAL" localSheetId="32">'[3]Annual Raw Data'!#REF!</definedName>
    <definedName name="MFISCAL" localSheetId="5">'[3]Annual Raw Data'!#REF!</definedName>
    <definedName name="MFISCAL" localSheetId="39">'[3]Annual Raw Data'!#REF!</definedName>
    <definedName name="MFISCAL">'[3]Annual Raw Data'!#REF!</definedName>
    <definedName name="mflowsa" localSheetId="17">[17]!mflowsa</definedName>
    <definedName name="mflowsa" localSheetId="18">[17]!mflowsa</definedName>
    <definedName name="mflowsa" localSheetId="20">[17]!mflowsa</definedName>
    <definedName name="mflowsa" localSheetId="25">[17]!mflowsa</definedName>
    <definedName name="mflowsa" localSheetId="34">[17]!mflowsa</definedName>
    <definedName name="mflowsa" localSheetId="35">[17]!mflowsa</definedName>
    <definedName name="mflowsa" localSheetId="23">[17]!mflowsa</definedName>
    <definedName name="mflowsa" localSheetId="24">[17]!mflowsa</definedName>
    <definedName name="mflowsa" localSheetId="29">[17]!mflowsa</definedName>
    <definedName name="mflowsa" localSheetId="32">[17]!mflowsa</definedName>
    <definedName name="mflowsa" localSheetId="5">[17]!mflowsa</definedName>
    <definedName name="mflowsa" localSheetId="39">[17]!mflowsa</definedName>
    <definedName name="mflowsa">[17]!mflowsa</definedName>
    <definedName name="mflowsq" localSheetId="17">[17]!mflowsq</definedName>
    <definedName name="mflowsq" localSheetId="18">[17]!mflowsq</definedName>
    <definedName name="mflowsq" localSheetId="20">[17]!mflowsq</definedName>
    <definedName name="mflowsq" localSheetId="25">[17]!mflowsq</definedName>
    <definedName name="mflowsq" localSheetId="34">[17]!mflowsq</definedName>
    <definedName name="mflowsq" localSheetId="35">[17]!mflowsq</definedName>
    <definedName name="mflowsq" localSheetId="23">[17]!mflowsq</definedName>
    <definedName name="mflowsq" localSheetId="24">[17]!mflowsq</definedName>
    <definedName name="mflowsq" localSheetId="29">[17]!mflowsq</definedName>
    <definedName name="mflowsq" localSheetId="32">[17]!mflowsq</definedName>
    <definedName name="mflowsq" localSheetId="5">[17]!mflowsq</definedName>
    <definedName name="mflowsq" localSheetId="39">[17]!mflowsq</definedName>
    <definedName name="mflowsq">[17]!mflowsq</definedName>
    <definedName name="MICRO" localSheetId="17">#REF!</definedName>
    <definedName name="MICRO" localSheetId="18">#REF!</definedName>
    <definedName name="MICRO" localSheetId="20">#REF!</definedName>
    <definedName name="MICRO" localSheetId="25">#REF!</definedName>
    <definedName name="MICRO" localSheetId="30">#REF!</definedName>
    <definedName name="MICRO" localSheetId="34">#REF!</definedName>
    <definedName name="MICRO" localSheetId="35">#REF!</definedName>
    <definedName name="MICRO" localSheetId="23">#REF!</definedName>
    <definedName name="MICRO" localSheetId="24">#REF!</definedName>
    <definedName name="MICRO" localSheetId="29">#REF!</definedName>
    <definedName name="MICRO" localSheetId="32">#REF!</definedName>
    <definedName name="MICRO" localSheetId="5">#REF!</definedName>
    <definedName name="MICRO" localSheetId="37">#REF!</definedName>
    <definedName name="MICRO" localSheetId="39">#REF!</definedName>
    <definedName name="MICRO">#REF!</definedName>
    <definedName name="min_VZ" localSheetId="17">[27]Graf14_Graf15!#REF!</definedName>
    <definedName name="min_VZ" localSheetId="18">[27]Graf14_Graf15!#REF!</definedName>
    <definedName name="min_VZ" localSheetId="20">[27]Graf14_Graf15!#REF!</definedName>
    <definedName name="min_VZ" localSheetId="25">[27]Graf14_Graf15!#REF!</definedName>
    <definedName name="min_VZ" localSheetId="30">[27]Graf14_Graf15!#REF!</definedName>
    <definedName name="min_VZ" localSheetId="34">[27]Graf14_Graf15!#REF!</definedName>
    <definedName name="min_VZ" localSheetId="35">[27]Graf14_Graf15!#REF!</definedName>
    <definedName name="min_VZ" localSheetId="23">[27]Graf14_Graf15!#REF!</definedName>
    <definedName name="min_VZ" localSheetId="24">[27]Graf14_Graf15!#REF!</definedName>
    <definedName name="min_VZ" localSheetId="29">[27]Graf14_Graf15!#REF!</definedName>
    <definedName name="min_VZ" localSheetId="32">[27]Graf14_Graf15!#REF!</definedName>
    <definedName name="min_VZ" localSheetId="5">[27]Graf14_Graf15!#REF!</definedName>
    <definedName name="min_VZ" localSheetId="37">[27]Graf14_Graf15!#REF!</definedName>
    <definedName name="min_VZ" localSheetId="39">[27]Graf14_Graf15!#REF!</definedName>
    <definedName name="min_VZ">[27]Graf14_Graf15!#REF!</definedName>
    <definedName name="MISC3" localSheetId="17">#REF!</definedName>
    <definedName name="MISC3" localSheetId="18">#REF!</definedName>
    <definedName name="MISC3" localSheetId="20">#REF!</definedName>
    <definedName name="MISC3" localSheetId="25">#REF!</definedName>
    <definedName name="MISC3" localSheetId="30">#REF!</definedName>
    <definedName name="MISC3" localSheetId="34">#REF!</definedName>
    <definedName name="MISC3" localSheetId="35">#REF!</definedName>
    <definedName name="MISC3" localSheetId="23">#REF!</definedName>
    <definedName name="MISC3" localSheetId="24">#REF!</definedName>
    <definedName name="MISC3" localSheetId="29">#REF!</definedName>
    <definedName name="MISC3" localSheetId="32">#REF!</definedName>
    <definedName name="MISC3" localSheetId="5">#REF!</definedName>
    <definedName name="MISC3" localSheetId="37">#REF!</definedName>
    <definedName name="MISC3" localSheetId="39">#REF!</definedName>
    <definedName name="MISC3">#REF!</definedName>
    <definedName name="MISC4" localSheetId="17">[1]OUTPUT!#REF!</definedName>
    <definedName name="MISC4" localSheetId="18">[1]OUTPUT!#REF!</definedName>
    <definedName name="MISC4" localSheetId="20">[1]OUTPUT!#REF!</definedName>
    <definedName name="MISC4" localSheetId="25">[1]OUTPUT!#REF!</definedName>
    <definedName name="MISC4" localSheetId="30">[1]OUTPUT!#REF!</definedName>
    <definedName name="MISC4" localSheetId="34">[1]OUTPUT!#REF!</definedName>
    <definedName name="MISC4" localSheetId="35">[1]OUTPUT!#REF!</definedName>
    <definedName name="MISC4" localSheetId="23">[1]OUTPUT!#REF!</definedName>
    <definedName name="MISC4" localSheetId="24">[1]OUTPUT!#REF!</definedName>
    <definedName name="MISC4" localSheetId="29">[1]OUTPUT!#REF!</definedName>
    <definedName name="MISC4" localSheetId="32">[1]OUTPUT!#REF!</definedName>
    <definedName name="MISC4" localSheetId="5">[1]OUTPUT!#REF!</definedName>
    <definedName name="MISC4" localSheetId="37">[1]OUTPUT!#REF!</definedName>
    <definedName name="MISC4" localSheetId="39">[1]OUTPUT!#REF!</definedName>
    <definedName name="MISC4">[1]OUTPUT!#REF!</definedName>
    <definedName name="mmm" localSheetId="13" hidden="1">{"Riqfin97",#N/A,FALSE,"Tran";"Riqfinpro",#N/A,FALSE,"Tran"}</definedName>
    <definedName name="mmm" localSheetId="15" hidden="1">{"Riqfin97",#N/A,FALSE,"Tran";"Riqfinpro",#N/A,FALSE,"Tran"}</definedName>
    <definedName name="mmm" localSheetId="17" hidden="1">{"Riqfin97",#N/A,FALSE,"Tran";"Riqfinpro",#N/A,FALSE,"Tran"}</definedName>
    <definedName name="mmm" localSheetId="20" hidden="1">{"Riqfin97",#N/A,FALSE,"Tran";"Riqfinpro",#N/A,FALSE,"Tran"}</definedName>
    <definedName name="mmm" localSheetId="30" hidden="1">{"Riqfin97",#N/A,FALSE,"Tran";"Riqfinpro",#N/A,FALSE,"Tran"}</definedName>
    <definedName name="mmm" localSheetId="33" hidden="1">{"Riqfin97",#N/A,FALSE,"Tran";"Riqfinpro",#N/A,FALSE,"Tran"}</definedName>
    <definedName name="mmm" localSheetId="34" hidden="1">{"Riqfin97",#N/A,FALSE,"Tran";"Riqfinpro",#N/A,FALSE,"Tran"}</definedName>
    <definedName name="mmm" localSheetId="35" hidden="1">{"Riqfin97",#N/A,FALSE,"Tran";"Riqfinpro",#N/A,FALSE,"Tran"}</definedName>
    <definedName name="mmm" localSheetId="46" hidden="1">{"Riqfin97",#N/A,FALSE,"Tran";"Riqfinpro",#N/A,FALSE,"Tran"}</definedName>
    <definedName name="mmm" localSheetId="37" hidden="1">{"Riqfin97",#N/A,FALSE,"Tran";"Riqfinpro",#N/A,FALSE,"Tran"}</definedName>
    <definedName name="mmm" localSheetId="39" hidden="1">{"Riqfin97",#N/A,FALSE,"Tran";"Riqfinpro",#N/A,FALSE,"Tran"}</definedName>
    <definedName name="mmm" localSheetId="42" hidden="1">{"Riqfin97",#N/A,FALSE,"Tran";"Riqfinpro",#N/A,FALSE,"Tran"}</definedName>
    <definedName name="mmm" localSheetId="43" hidden="1">{"Riqfin97",#N/A,FALSE,"Tran";"Riqfinpro",#N/A,FALSE,"Tran"}</definedName>
    <definedName name="mmm" hidden="1">{"Riqfin97",#N/A,FALSE,"Tran";"Riqfinpro",#N/A,FALSE,"Tran"}</definedName>
    <definedName name="mmmm" localSheetId="13" hidden="1">{"Tab1",#N/A,FALSE,"P";"Tab2",#N/A,FALSE,"P"}</definedName>
    <definedName name="mmmm" localSheetId="15" hidden="1">{"Tab1",#N/A,FALSE,"P";"Tab2",#N/A,FALSE,"P"}</definedName>
    <definedName name="mmmm" localSheetId="17" hidden="1">{"Tab1",#N/A,FALSE,"P";"Tab2",#N/A,FALSE,"P"}</definedName>
    <definedName name="mmmm" localSheetId="20" hidden="1">{"Tab1",#N/A,FALSE,"P";"Tab2",#N/A,FALSE,"P"}</definedName>
    <definedName name="mmmm" localSheetId="30" hidden="1">{"Tab1",#N/A,FALSE,"P";"Tab2",#N/A,FALSE,"P"}</definedName>
    <definedName name="mmmm" localSheetId="33" hidden="1">{"Tab1",#N/A,FALSE,"P";"Tab2",#N/A,FALSE,"P"}</definedName>
    <definedName name="mmmm" localSheetId="34" hidden="1">{"Tab1",#N/A,FALSE,"P";"Tab2",#N/A,FALSE,"P"}</definedName>
    <definedName name="mmmm" localSheetId="35" hidden="1">{"Tab1",#N/A,FALSE,"P";"Tab2",#N/A,FALSE,"P"}</definedName>
    <definedName name="mmmm" localSheetId="46" hidden="1">{"Tab1",#N/A,FALSE,"P";"Tab2",#N/A,FALSE,"P"}</definedName>
    <definedName name="mmmm" localSheetId="37" hidden="1">{"Tab1",#N/A,FALSE,"P";"Tab2",#N/A,FALSE,"P"}</definedName>
    <definedName name="mmmm" localSheetId="39" hidden="1">{"Tab1",#N/A,FALSE,"P";"Tab2",#N/A,FALSE,"P"}</definedName>
    <definedName name="mmmm" localSheetId="42" hidden="1">{"Tab1",#N/A,FALSE,"P";"Tab2",#N/A,FALSE,"P"}</definedName>
    <definedName name="mmmm" localSheetId="43" hidden="1">{"Tab1",#N/A,FALSE,"P";"Tab2",#N/A,FALSE,"P"}</definedName>
    <definedName name="mmmm" hidden="1">{"Tab1",#N/A,FALSE,"P";"Tab2",#N/A,FALSE,"P"}</definedName>
    <definedName name="MON_SM" localSheetId="17">#REF!</definedName>
    <definedName name="MON_SM" localSheetId="18">#REF!</definedName>
    <definedName name="MON_SM" localSheetId="20">#REF!</definedName>
    <definedName name="MON_SM" localSheetId="25">#REF!</definedName>
    <definedName name="MON_SM" localSheetId="30">#REF!</definedName>
    <definedName name="MON_SM" localSheetId="34">#REF!</definedName>
    <definedName name="MON_SM" localSheetId="35">#REF!</definedName>
    <definedName name="MON_SM" localSheetId="23">#REF!</definedName>
    <definedName name="MON_SM" localSheetId="24">#REF!</definedName>
    <definedName name="MON_SM" localSheetId="29">#REF!</definedName>
    <definedName name="MON_SM" localSheetId="32">#REF!</definedName>
    <definedName name="MON_SM" localSheetId="5">#REF!</definedName>
    <definedName name="MON_SM" localSheetId="37">#REF!</definedName>
    <definedName name="MON_SM" localSheetId="39">#REF!</definedName>
    <definedName name="MON_SM">#REF!</definedName>
    <definedName name="MONF_SM" localSheetId="17">#REF!</definedName>
    <definedName name="MONF_SM" localSheetId="18">#REF!</definedName>
    <definedName name="MONF_SM" localSheetId="20">#REF!</definedName>
    <definedName name="MONF_SM" localSheetId="25">#REF!</definedName>
    <definedName name="MONF_SM" localSheetId="30">#REF!</definedName>
    <definedName name="MONF_SM" localSheetId="34">#REF!</definedName>
    <definedName name="MONF_SM" localSheetId="35">#REF!</definedName>
    <definedName name="MONF_SM" localSheetId="23">#REF!</definedName>
    <definedName name="MONF_SM" localSheetId="24">#REF!</definedName>
    <definedName name="MONF_SM" localSheetId="29">#REF!</definedName>
    <definedName name="MONF_SM" localSheetId="32">#REF!</definedName>
    <definedName name="MONF_SM" localSheetId="5">#REF!</definedName>
    <definedName name="MONF_SM" localSheetId="39">#REF!</definedName>
    <definedName name="MONF_SM">#REF!</definedName>
    <definedName name="MONTH" localSheetId="39">[6]REER!$D$140:$E$199</definedName>
    <definedName name="MONTH">[20]REER!$D$140:$E$199</definedName>
    <definedName name="mstocksa" localSheetId="17">[17]!mstocksa</definedName>
    <definedName name="mstocksa" localSheetId="18">[17]!mstocksa</definedName>
    <definedName name="mstocksa" localSheetId="20">[17]!mstocksa</definedName>
    <definedName name="mstocksa" localSheetId="25">[17]!mstocksa</definedName>
    <definedName name="mstocksa" localSheetId="34">[17]!mstocksa</definedName>
    <definedName name="mstocksa" localSheetId="35">[17]!mstocksa</definedName>
    <definedName name="mstocksa" localSheetId="23">[17]!mstocksa</definedName>
    <definedName name="mstocksa" localSheetId="24">[17]!mstocksa</definedName>
    <definedName name="mstocksa" localSheetId="29">[17]!mstocksa</definedName>
    <definedName name="mstocksa" localSheetId="32">[17]!mstocksa</definedName>
    <definedName name="mstocksa" localSheetId="5">[17]!mstocksa</definedName>
    <definedName name="mstocksa" localSheetId="39">[17]!mstocksa</definedName>
    <definedName name="mstocksa">[17]!mstocksa</definedName>
    <definedName name="mstocksq" localSheetId="17">[17]!mstocksq</definedName>
    <definedName name="mstocksq" localSheetId="18">[17]!mstocksq</definedName>
    <definedName name="mstocksq" localSheetId="20">[17]!mstocksq</definedName>
    <definedName name="mstocksq" localSheetId="25">[17]!mstocksq</definedName>
    <definedName name="mstocksq" localSheetId="34">[17]!mstocksq</definedName>
    <definedName name="mstocksq" localSheetId="35">[17]!mstocksq</definedName>
    <definedName name="mstocksq" localSheetId="23">[17]!mstocksq</definedName>
    <definedName name="mstocksq" localSheetId="24">[17]!mstocksq</definedName>
    <definedName name="mstocksq" localSheetId="29">[17]!mstocksq</definedName>
    <definedName name="mstocksq" localSheetId="32">[17]!mstocksq</definedName>
    <definedName name="mstocksq" localSheetId="5">[17]!mstocksq</definedName>
    <definedName name="mstocksq" localSheetId="39">[17]!mstocksq</definedName>
    <definedName name="mstocksq">[17]!mstocksq</definedName>
    <definedName name="MTO" localSheetId="17">#REF!</definedName>
    <definedName name="MTO" localSheetId="18">#REF!</definedName>
    <definedName name="MTO" localSheetId="20">#REF!</definedName>
    <definedName name="MTO" localSheetId="25">#REF!</definedName>
    <definedName name="MTO" localSheetId="30">#REF!</definedName>
    <definedName name="MTO" localSheetId="34">#REF!</definedName>
    <definedName name="MTO" localSheetId="35">#REF!</definedName>
    <definedName name="MTO" localSheetId="10">#REF!</definedName>
    <definedName name="MTO" localSheetId="11">#REF!</definedName>
    <definedName name="MTO" localSheetId="23">#REF!</definedName>
    <definedName name="MTO" localSheetId="24">#REF!</definedName>
    <definedName name="MTO" localSheetId="29">#REF!</definedName>
    <definedName name="MTO" localSheetId="32">#REF!</definedName>
    <definedName name="MTO" localSheetId="5">#REF!</definedName>
    <definedName name="MTO" localSheetId="37">#REF!</definedName>
    <definedName name="MTO">#REF!</definedName>
    <definedName name="Municipios" localSheetId="17">#REF!</definedName>
    <definedName name="Municipios" localSheetId="18">#REF!</definedName>
    <definedName name="Municipios" localSheetId="20">#REF!</definedName>
    <definedName name="Municipios" localSheetId="25">#REF!</definedName>
    <definedName name="Municipios" localSheetId="30">#REF!</definedName>
    <definedName name="Municipios" localSheetId="34">#REF!</definedName>
    <definedName name="Municipios" localSheetId="35">#REF!</definedName>
    <definedName name="Municipios" localSheetId="23">#REF!</definedName>
    <definedName name="Municipios" localSheetId="24">#REF!</definedName>
    <definedName name="Municipios" localSheetId="29">#REF!</definedName>
    <definedName name="Municipios" localSheetId="32">#REF!</definedName>
    <definedName name="Municipios" localSheetId="5">#REF!</definedName>
    <definedName name="Municipios" localSheetId="39">#REF!</definedName>
    <definedName name="Municipios">#REF!</definedName>
    <definedName name="MVZ_1.5x" localSheetId="17">[27]Graf14_Graf15!#REF!</definedName>
    <definedName name="MVZ_1.5x" localSheetId="18">[27]Graf14_Graf15!#REF!</definedName>
    <definedName name="MVZ_1.5x" localSheetId="20">[27]Graf14_Graf15!#REF!</definedName>
    <definedName name="MVZ_1.5x" localSheetId="25">[27]Graf14_Graf15!#REF!</definedName>
    <definedName name="MVZ_1.5x" localSheetId="30">[27]Graf14_Graf15!#REF!</definedName>
    <definedName name="MVZ_1.5x" localSheetId="34">[27]Graf14_Graf15!#REF!</definedName>
    <definedName name="MVZ_1.5x" localSheetId="35">[27]Graf14_Graf15!#REF!</definedName>
    <definedName name="MVZ_1.5x" localSheetId="23">[27]Graf14_Graf15!#REF!</definedName>
    <definedName name="MVZ_1.5x" localSheetId="24">[27]Graf14_Graf15!#REF!</definedName>
    <definedName name="MVZ_1.5x" localSheetId="29">[27]Graf14_Graf15!#REF!</definedName>
    <definedName name="MVZ_1.5x" localSheetId="32">[27]Graf14_Graf15!#REF!</definedName>
    <definedName name="MVZ_1.5x" localSheetId="5">[27]Graf14_Graf15!#REF!</definedName>
    <definedName name="MVZ_1.5x" localSheetId="39">[27]Graf14_Graf15!#REF!</definedName>
    <definedName name="MVZ_1.5x">[27]Graf14_Graf15!#REF!</definedName>
    <definedName name="MVZ_4x" localSheetId="17">[27]Graf14_Graf15!#REF!</definedName>
    <definedName name="MVZ_4x" localSheetId="18">[27]Graf14_Graf15!#REF!</definedName>
    <definedName name="MVZ_4x" localSheetId="20">[27]Graf14_Graf15!#REF!</definedName>
    <definedName name="MVZ_4x" localSheetId="25">[27]Graf14_Graf15!#REF!</definedName>
    <definedName name="MVZ_4x" localSheetId="34">[27]Graf14_Graf15!#REF!</definedName>
    <definedName name="MVZ_4x" localSheetId="35">[27]Graf14_Graf15!#REF!</definedName>
    <definedName name="MVZ_4x" localSheetId="23">[27]Graf14_Graf15!#REF!</definedName>
    <definedName name="MVZ_4x" localSheetId="24">[27]Graf14_Graf15!#REF!</definedName>
    <definedName name="MVZ_4x" localSheetId="29">[27]Graf14_Graf15!#REF!</definedName>
    <definedName name="MVZ_4x" localSheetId="32">[27]Graf14_Graf15!#REF!</definedName>
    <definedName name="MVZ_4x" localSheetId="5">[27]Graf14_Graf15!#REF!</definedName>
    <definedName name="MVZ_4x" localSheetId="39">[27]Graf14_Graf15!#REF!</definedName>
    <definedName name="MVZ_4x">[27]Graf14_Graf15!#REF!</definedName>
    <definedName name="MVZ_5x" localSheetId="17">[27]Graf14_Graf15!#REF!</definedName>
    <definedName name="MVZ_5x" localSheetId="18">[27]Graf14_Graf15!#REF!</definedName>
    <definedName name="MVZ_5x" localSheetId="20">[27]Graf14_Graf15!#REF!</definedName>
    <definedName name="MVZ_5x" localSheetId="25">[27]Graf14_Graf15!#REF!</definedName>
    <definedName name="MVZ_5x" localSheetId="34">[27]Graf14_Graf15!#REF!</definedName>
    <definedName name="MVZ_5x" localSheetId="35">[27]Graf14_Graf15!#REF!</definedName>
    <definedName name="MVZ_5x" localSheetId="23">[27]Graf14_Graf15!#REF!</definedName>
    <definedName name="MVZ_5x" localSheetId="24">[27]Graf14_Graf15!#REF!</definedName>
    <definedName name="MVZ_5x" localSheetId="29">[27]Graf14_Graf15!#REF!</definedName>
    <definedName name="MVZ_5x" localSheetId="32">[27]Graf14_Graf15!#REF!</definedName>
    <definedName name="MVZ_5x" localSheetId="5">[27]Graf14_Graf15!#REF!</definedName>
    <definedName name="MVZ_5x" localSheetId="39">[27]Graf14_Graf15!#REF!</definedName>
    <definedName name="MVZ_5x">[27]Graf14_Graf15!#REF!</definedName>
    <definedName name="MW" localSheetId="17">[27]Graf14_Graf15!#REF!</definedName>
    <definedName name="MW" localSheetId="18">[27]Graf14_Graf15!#REF!</definedName>
    <definedName name="MW" localSheetId="20">[27]Graf14_Graf15!#REF!</definedName>
    <definedName name="MW" localSheetId="25">[27]Graf14_Graf15!#REF!</definedName>
    <definedName name="MW" localSheetId="34">[27]Graf14_Graf15!#REF!</definedName>
    <definedName name="MW" localSheetId="35">[27]Graf14_Graf15!#REF!</definedName>
    <definedName name="MW" localSheetId="23">[27]Graf14_Graf15!#REF!</definedName>
    <definedName name="MW" localSheetId="24">[27]Graf14_Graf15!#REF!</definedName>
    <definedName name="MW" localSheetId="29">[27]Graf14_Graf15!#REF!</definedName>
    <definedName name="MW" localSheetId="32">[27]Graf14_Graf15!#REF!</definedName>
    <definedName name="MW" localSheetId="5">[27]Graf14_Graf15!#REF!</definedName>
    <definedName name="MW" localSheetId="39">[27]Graf14_Graf15!#REF!</definedName>
    <definedName name="MW">[27]Graf14_Graf15!#REF!</definedName>
    <definedName name="MW_2" localSheetId="17">[27]Graf14_Graf15!#REF!</definedName>
    <definedName name="MW_2" localSheetId="18">[27]Graf14_Graf15!#REF!</definedName>
    <definedName name="MW_2" localSheetId="20">[27]Graf14_Graf15!#REF!</definedName>
    <definedName name="MW_2" localSheetId="25">[27]Graf14_Graf15!#REF!</definedName>
    <definedName name="MW_2" localSheetId="34">[27]Graf14_Graf15!#REF!</definedName>
    <definedName name="MW_2" localSheetId="35">[27]Graf14_Graf15!#REF!</definedName>
    <definedName name="MW_2" localSheetId="23">[27]Graf14_Graf15!#REF!</definedName>
    <definedName name="MW_2" localSheetId="24">[27]Graf14_Graf15!#REF!</definedName>
    <definedName name="MW_2" localSheetId="29">[27]Graf14_Graf15!#REF!</definedName>
    <definedName name="MW_2" localSheetId="32">[27]Graf14_Graf15!#REF!</definedName>
    <definedName name="MW_2" localSheetId="5">[27]Graf14_Graf15!#REF!</definedName>
    <definedName name="MW_2" localSheetId="39">[27]Graf14_Graf15!#REF!</definedName>
    <definedName name="MW_2">[27]Graf14_Graf15!#REF!</definedName>
    <definedName name="NACTCURRENT" localSheetId="17">#REF!</definedName>
    <definedName name="NACTCURRENT" localSheetId="18">#REF!</definedName>
    <definedName name="NACTCURRENT" localSheetId="20">#REF!</definedName>
    <definedName name="NACTCURRENT" localSheetId="25">#REF!</definedName>
    <definedName name="NACTCURRENT" localSheetId="30">#REF!</definedName>
    <definedName name="NACTCURRENT" localSheetId="34">#REF!</definedName>
    <definedName name="NACTCURRENT" localSheetId="35">#REF!</definedName>
    <definedName name="NACTCURRENT" localSheetId="23">#REF!</definedName>
    <definedName name="NACTCURRENT" localSheetId="24">#REF!</definedName>
    <definedName name="NACTCURRENT" localSheetId="29">#REF!</definedName>
    <definedName name="NACTCURRENT" localSheetId="32">#REF!</definedName>
    <definedName name="NACTCURRENT" localSheetId="5">#REF!</definedName>
    <definedName name="NACTCURRENT" localSheetId="37">#REF!</definedName>
    <definedName name="NACTCURRENT" localSheetId="39">#REF!</definedName>
    <definedName name="NACTCURRENT">#REF!</definedName>
    <definedName name="nam1out" localSheetId="17">#REF!</definedName>
    <definedName name="nam1out" localSheetId="18">#REF!</definedName>
    <definedName name="nam1out" localSheetId="20">#REF!</definedName>
    <definedName name="nam1out" localSheetId="25">#REF!</definedName>
    <definedName name="nam1out" localSheetId="30">#REF!</definedName>
    <definedName name="nam1out" localSheetId="34">#REF!</definedName>
    <definedName name="nam1out" localSheetId="35">#REF!</definedName>
    <definedName name="nam1out" localSheetId="23">#REF!</definedName>
    <definedName name="nam1out" localSheetId="24">#REF!</definedName>
    <definedName name="nam1out" localSheetId="29">#REF!</definedName>
    <definedName name="nam1out" localSheetId="32">#REF!</definedName>
    <definedName name="nam1out" localSheetId="5">#REF!</definedName>
    <definedName name="nam1out" localSheetId="39">#REF!</definedName>
    <definedName name="nam1out">#REF!</definedName>
    <definedName name="nam2in" localSheetId="17">#REF!</definedName>
    <definedName name="nam2in" localSheetId="18">#REF!</definedName>
    <definedName name="nam2in" localSheetId="20">#REF!</definedName>
    <definedName name="nam2in" localSheetId="25">#REF!</definedName>
    <definedName name="nam2in" localSheetId="30">#REF!</definedName>
    <definedName name="nam2in" localSheetId="34">#REF!</definedName>
    <definedName name="nam2in" localSheetId="35">#REF!</definedName>
    <definedName name="nam2in" localSheetId="23">#REF!</definedName>
    <definedName name="nam2in" localSheetId="24">#REF!</definedName>
    <definedName name="nam2in" localSheetId="29">#REF!</definedName>
    <definedName name="nam2in" localSheetId="32">#REF!</definedName>
    <definedName name="nam2in" localSheetId="5">#REF!</definedName>
    <definedName name="nam2in" localSheetId="39">#REF!</definedName>
    <definedName name="nam2in">#REF!</definedName>
    <definedName name="nam2out" localSheetId="17">#REF!</definedName>
    <definedName name="nam2out" localSheetId="18">#REF!</definedName>
    <definedName name="nam2out" localSheetId="20">#REF!</definedName>
    <definedName name="nam2out" localSheetId="25">#REF!</definedName>
    <definedName name="nam2out" localSheetId="30">#REF!</definedName>
    <definedName name="nam2out" localSheetId="34">#REF!</definedName>
    <definedName name="nam2out" localSheetId="35">#REF!</definedName>
    <definedName name="nam2out" localSheetId="23">#REF!</definedName>
    <definedName name="nam2out" localSheetId="24">#REF!</definedName>
    <definedName name="nam2out" localSheetId="29">#REF!</definedName>
    <definedName name="nam2out" localSheetId="32">#REF!</definedName>
    <definedName name="nam2out" localSheetId="5">#REF!</definedName>
    <definedName name="nam2out" localSheetId="39">#REF!</definedName>
    <definedName name="nam2out">#REF!</definedName>
    <definedName name="NAMB" localSheetId="39">[6]REER!$AY$143:$BB$143</definedName>
    <definedName name="NAMB">[20]REER!$AY$143:$BB$143</definedName>
    <definedName name="namcr" localSheetId="17">'[2]Tab ann curr'!#REF!</definedName>
    <definedName name="namcr" localSheetId="18">'[2]Tab ann curr'!#REF!</definedName>
    <definedName name="namcr" localSheetId="20">'[2]Tab ann curr'!#REF!</definedName>
    <definedName name="namcr" localSheetId="25">'[2]Tab ann curr'!#REF!</definedName>
    <definedName name="namcr" localSheetId="34">'[2]Tab ann curr'!#REF!</definedName>
    <definedName name="namcr" localSheetId="35">'[2]Tab ann curr'!#REF!</definedName>
    <definedName name="namcr" localSheetId="23">'[2]Tab ann curr'!#REF!</definedName>
    <definedName name="namcr" localSheetId="24">'[2]Tab ann curr'!#REF!</definedName>
    <definedName name="namcr" localSheetId="29">'[2]Tab ann curr'!#REF!</definedName>
    <definedName name="namcr" localSheetId="32">'[2]Tab ann curr'!#REF!</definedName>
    <definedName name="namcr" localSheetId="5">'[2]Tab ann curr'!#REF!</definedName>
    <definedName name="namcr" localSheetId="37">'[2]Tab ann curr'!#REF!</definedName>
    <definedName name="namcr" localSheetId="39">'[2]Tab ann curr'!#REF!</definedName>
    <definedName name="namcr">'[2]Tab ann curr'!#REF!</definedName>
    <definedName name="namcs" localSheetId="17">'[2]Tab ann cst'!#REF!</definedName>
    <definedName name="namcs" localSheetId="18">'[2]Tab ann cst'!#REF!</definedName>
    <definedName name="namcs" localSheetId="20">'[2]Tab ann cst'!#REF!</definedName>
    <definedName name="namcs" localSheetId="25">'[2]Tab ann cst'!#REF!</definedName>
    <definedName name="namcs" localSheetId="34">'[2]Tab ann cst'!#REF!</definedName>
    <definedName name="namcs" localSheetId="35">'[2]Tab ann cst'!#REF!</definedName>
    <definedName name="namcs" localSheetId="23">'[2]Tab ann cst'!#REF!</definedName>
    <definedName name="namcs" localSheetId="24">'[2]Tab ann cst'!#REF!</definedName>
    <definedName name="namcs" localSheetId="29">'[2]Tab ann cst'!#REF!</definedName>
    <definedName name="namcs" localSheetId="32">'[2]Tab ann cst'!#REF!</definedName>
    <definedName name="namcs" localSheetId="5">'[2]Tab ann cst'!#REF!</definedName>
    <definedName name="namcs" localSheetId="37">'[2]Tab ann cst'!#REF!</definedName>
    <definedName name="namcs" localSheetId="39">'[2]Tab ann cst'!#REF!</definedName>
    <definedName name="namcs">'[2]Tab ann cst'!#REF!</definedName>
    <definedName name="name_AD">[35]Sheet1!$A$20</definedName>
    <definedName name="name_EXP">[35]Sheet1!$N$54:$N$71</definedName>
    <definedName name="name_FISC" localSheetId="17">#REF!</definedName>
    <definedName name="name_FISC" localSheetId="18">#REF!</definedName>
    <definedName name="name_FISC" localSheetId="20">#REF!</definedName>
    <definedName name="name_FISC" localSheetId="25">#REF!</definedName>
    <definedName name="name_FISC" localSheetId="30">#REF!</definedName>
    <definedName name="name_FISC" localSheetId="34">#REF!</definedName>
    <definedName name="name_FISC" localSheetId="35">#REF!</definedName>
    <definedName name="name_FISC" localSheetId="23">#REF!</definedName>
    <definedName name="name_FISC" localSheetId="24">#REF!</definedName>
    <definedName name="name_FISC" localSheetId="29">#REF!</definedName>
    <definedName name="name_FISC" localSheetId="32">#REF!</definedName>
    <definedName name="name_FISC" localSheetId="5">#REF!</definedName>
    <definedName name="name_FISC" localSheetId="37">#REF!</definedName>
    <definedName name="name_FISC" localSheetId="39">#REF!</definedName>
    <definedName name="name_FISC">#REF!</definedName>
    <definedName name="nameIntLiq" localSheetId="17">#REF!</definedName>
    <definedName name="nameIntLiq" localSheetId="18">#REF!</definedName>
    <definedName name="nameIntLiq" localSheetId="20">#REF!</definedName>
    <definedName name="nameIntLiq" localSheetId="25">#REF!</definedName>
    <definedName name="nameIntLiq" localSheetId="30">#REF!</definedName>
    <definedName name="nameIntLiq" localSheetId="34">#REF!</definedName>
    <definedName name="nameIntLiq" localSheetId="35">#REF!</definedName>
    <definedName name="nameIntLiq" localSheetId="23">#REF!</definedName>
    <definedName name="nameIntLiq" localSheetId="24">#REF!</definedName>
    <definedName name="nameIntLiq" localSheetId="29">#REF!</definedName>
    <definedName name="nameIntLiq" localSheetId="32">#REF!</definedName>
    <definedName name="nameIntLiq" localSheetId="5">#REF!</definedName>
    <definedName name="nameIntLiq" localSheetId="39">#REF!</definedName>
    <definedName name="nameIntLiq">#REF!</definedName>
    <definedName name="nameMoney" localSheetId="17">#REF!</definedName>
    <definedName name="nameMoney" localSheetId="18">#REF!</definedName>
    <definedName name="nameMoney" localSheetId="20">#REF!</definedName>
    <definedName name="nameMoney" localSheetId="25">#REF!</definedName>
    <definedName name="nameMoney" localSheetId="30">#REF!</definedName>
    <definedName name="nameMoney" localSheetId="34">#REF!</definedName>
    <definedName name="nameMoney" localSheetId="35">#REF!</definedName>
    <definedName name="nameMoney" localSheetId="23">#REF!</definedName>
    <definedName name="nameMoney" localSheetId="24">#REF!</definedName>
    <definedName name="nameMoney" localSheetId="29">#REF!</definedName>
    <definedName name="nameMoney" localSheetId="32">#REF!</definedName>
    <definedName name="nameMoney" localSheetId="5">#REF!</definedName>
    <definedName name="nameMoney" localSheetId="39">#REF!</definedName>
    <definedName name="nameMoney">#REF!</definedName>
    <definedName name="nameRATES" localSheetId="17">#REF!</definedName>
    <definedName name="nameRATES" localSheetId="18">#REF!</definedName>
    <definedName name="nameRATES" localSheetId="20">#REF!</definedName>
    <definedName name="nameRATES" localSheetId="25">#REF!</definedName>
    <definedName name="nameRATES" localSheetId="30">#REF!</definedName>
    <definedName name="nameRATES" localSheetId="34">#REF!</definedName>
    <definedName name="nameRATES" localSheetId="35">#REF!</definedName>
    <definedName name="nameRATES" localSheetId="23">#REF!</definedName>
    <definedName name="nameRATES" localSheetId="24">#REF!</definedName>
    <definedName name="nameRATES" localSheetId="29">#REF!</definedName>
    <definedName name="nameRATES" localSheetId="32">#REF!</definedName>
    <definedName name="nameRATES" localSheetId="5">#REF!</definedName>
    <definedName name="nameRATES" localSheetId="39">#REF!</definedName>
    <definedName name="nameRATES">#REF!</definedName>
    <definedName name="nameRAWQ" localSheetId="17">'[36]Raw Data'!#REF!</definedName>
    <definedName name="nameRAWQ" localSheetId="18">'[36]Raw Data'!#REF!</definedName>
    <definedName name="nameRAWQ" localSheetId="20">'[36]Raw Data'!#REF!</definedName>
    <definedName name="nameRAWQ" localSheetId="25">'[36]Raw Data'!#REF!</definedName>
    <definedName name="nameRAWQ" localSheetId="30">'[36]Raw Data'!#REF!</definedName>
    <definedName name="nameRAWQ" localSheetId="34">'[36]Raw Data'!#REF!</definedName>
    <definedName name="nameRAWQ" localSheetId="35">'[36]Raw Data'!#REF!</definedName>
    <definedName name="nameRAWQ" localSheetId="23">'[36]Raw Data'!#REF!</definedName>
    <definedName name="nameRAWQ" localSheetId="24">'[36]Raw Data'!#REF!</definedName>
    <definedName name="nameRAWQ" localSheetId="29">'[36]Raw Data'!#REF!</definedName>
    <definedName name="nameRAWQ" localSheetId="32">'[36]Raw Data'!#REF!</definedName>
    <definedName name="nameRAWQ" localSheetId="5">'[36]Raw Data'!#REF!</definedName>
    <definedName name="nameRAWQ" localSheetId="39">'[36]Raw Data'!#REF!</definedName>
    <definedName name="nameRAWQ">'[36]Raw Data'!#REF!</definedName>
    <definedName name="nameReal" localSheetId="17">#REF!</definedName>
    <definedName name="nameReal" localSheetId="18">#REF!</definedName>
    <definedName name="nameReal" localSheetId="20">#REF!</definedName>
    <definedName name="nameReal" localSheetId="25">#REF!</definedName>
    <definedName name="nameReal" localSheetId="30">#REF!</definedName>
    <definedName name="nameReal" localSheetId="34">#REF!</definedName>
    <definedName name="nameReal" localSheetId="35">#REF!</definedName>
    <definedName name="nameReal" localSheetId="23">#REF!</definedName>
    <definedName name="nameReal" localSheetId="24">#REF!</definedName>
    <definedName name="nameReal" localSheetId="29">#REF!</definedName>
    <definedName name="nameReal" localSheetId="32">#REF!</definedName>
    <definedName name="nameReal" localSheetId="5">#REF!</definedName>
    <definedName name="nameReal" localSheetId="37">#REF!</definedName>
    <definedName name="nameReal" localSheetId="39">#REF!</definedName>
    <definedName name="nameReal">#REF!</definedName>
    <definedName name="names" localSheetId="17">#REF!</definedName>
    <definedName name="names" localSheetId="18">#REF!</definedName>
    <definedName name="names" localSheetId="20">#REF!</definedName>
    <definedName name="names" localSheetId="25">#REF!</definedName>
    <definedName name="names" localSheetId="30">#REF!</definedName>
    <definedName name="names" localSheetId="34">#REF!</definedName>
    <definedName name="names" localSheetId="35">#REF!</definedName>
    <definedName name="names" localSheetId="23">#REF!</definedName>
    <definedName name="names" localSheetId="24">#REF!</definedName>
    <definedName name="names" localSheetId="29">#REF!</definedName>
    <definedName name="names" localSheetId="32">#REF!</definedName>
    <definedName name="names" localSheetId="5">#REF!</definedName>
    <definedName name="names" localSheetId="39">#REF!</definedName>
    <definedName name="names">#REF!</definedName>
    <definedName name="NAMES_fidr_r" localSheetId="17">[33]monthly!#REF!</definedName>
    <definedName name="NAMES_fidr_r" localSheetId="18">[33]monthly!#REF!</definedName>
    <definedName name="NAMES_fidr_r" localSheetId="20">[33]monthly!#REF!</definedName>
    <definedName name="NAMES_fidr_r" localSheetId="25">[33]monthly!#REF!</definedName>
    <definedName name="NAMES_fidr_r" localSheetId="30">[33]monthly!#REF!</definedName>
    <definedName name="NAMES_fidr_r" localSheetId="34">[33]monthly!#REF!</definedName>
    <definedName name="NAMES_fidr_r" localSheetId="35">[33]monthly!#REF!</definedName>
    <definedName name="NAMES_fidr_r" localSheetId="23">[33]monthly!#REF!</definedName>
    <definedName name="NAMES_fidr_r" localSheetId="24">[33]monthly!#REF!</definedName>
    <definedName name="NAMES_fidr_r" localSheetId="29">[33]monthly!#REF!</definedName>
    <definedName name="NAMES_fidr_r" localSheetId="32">[33]monthly!#REF!</definedName>
    <definedName name="NAMES_fidr_r" localSheetId="5">[33]monthly!#REF!</definedName>
    <definedName name="NAMES_fidr_r" localSheetId="39">[34]monthly!#REF!</definedName>
    <definedName name="NAMES_fidr_r">[33]monthly!#REF!</definedName>
    <definedName name="names_figb_r" localSheetId="17">[33]monthly!#REF!</definedName>
    <definedName name="names_figb_r" localSheetId="18">[33]monthly!#REF!</definedName>
    <definedName name="names_figb_r" localSheetId="20">[33]monthly!#REF!</definedName>
    <definedName name="names_figb_r" localSheetId="25">[33]monthly!#REF!</definedName>
    <definedName name="names_figb_r" localSheetId="34">[33]monthly!#REF!</definedName>
    <definedName name="names_figb_r" localSheetId="35">[33]monthly!#REF!</definedName>
    <definedName name="names_figb_r" localSheetId="23">[33]monthly!#REF!</definedName>
    <definedName name="names_figb_r" localSheetId="24">[33]monthly!#REF!</definedName>
    <definedName name="names_figb_r" localSheetId="29">[33]monthly!#REF!</definedName>
    <definedName name="names_figb_r" localSheetId="32">[33]monthly!#REF!</definedName>
    <definedName name="names_figb_r" localSheetId="5">[33]monthly!#REF!</definedName>
    <definedName name="names_figb_r" localSheetId="39">[34]monthly!#REF!</definedName>
    <definedName name="names_figb_r">[33]monthly!#REF!</definedName>
    <definedName name="names_w" localSheetId="17">#REF!</definedName>
    <definedName name="names_w" localSheetId="18">#REF!</definedName>
    <definedName name="names_w" localSheetId="20">#REF!</definedName>
    <definedName name="names_w" localSheetId="25">#REF!</definedName>
    <definedName name="names_w" localSheetId="30">#REF!</definedName>
    <definedName name="names_w" localSheetId="34">#REF!</definedName>
    <definedName name="names_w" localSheetId="35">#REF!</definedName>
    <definedName name="names_w" localSheetId="23">#REF!</definedName>
    <definedName name="names_w" localSheetId="24">#REF!</definedName>
    <definedName name="names_w" localSheetId="29">#REF!</definedName>
    <definedName name="names_w" localSheetId="32">#REF!</definedName>
    <definedName name="names_w" localSheetId="5">#REF!</definedName>
    <definedName name="names_w" localSheetId="37">#REF!</definedName>
    <definedName name="names_w" localSheetId="39">#REF!</definedName>
    <definedName name="names_w">#REF!</definedName>
    <definedName name="names1in" localSheetId="17">#REF!</definedName>
    <definedName name="names1in" localSheetId="18">#REF!</definedName>
    <definedName name="names1in" localSheetId="20">#REF!</definedName>
    <definedName name="names1in" localSheetId="25">#REF!</definedName>
    <definedName name="names1in" localSheetId="30">#REF!</definedName>
    <definedName name="names1in" localSheetId="34">#REF!</definedName>
    <definedName name="names1in" localSheetId="35">#REF!</definedName>
    <definedName name="names1in" localSheetId="23">#REF!</definedName>
    <definedName name="names1in" localSheetId="24">#REF!</definedName>
    <definedName name="names1in" localSheetId="29">#REF!</definedName>
    <definedName name="names1in" localSheetId="32">#REF!</definedName>
    <definedName name="names1in" localSheetId="5">#REF!</definedName>
    <definedName name="names1in" localSheetId="39">#REF!</definedName>
    <definedName name="names1in">#REF!</definedName>
    <definedName name="NAMESB" localSheetId="17">#REF!</definedName>
    <definedName name="NAMESB" localSheetId="18">#REF!</definedName>
    <definedName name="NAMESB" localSheetId="20">#REF!</definedName>
    <definedName name="NAMESB" localSheetId="25">#REF!</definedName>
    <definedName name="NAMESB" localSheetId="30">#REF!</definedName>
    <definedName name="NAMESB" localSheetId="34">#REF!</definedName>
    <definedName name="NAMESB" localSheetId="35">#REF!</definedName>
    <definedName name="NAMESB" localSheetId="23">#REF!</definedName>
    <definedName name="NAMESB" localSheetId="24">#REF!</definedName>
    <definedName name="NAMESB" localSheetId="29">#REF!</definedName>
    <definedName name="NAMESB" localSheetId="32">#REF!</definedName>
    <definedName name="NAMESB" localSheetId="5">#REF!</definedName>
    <definedName name="NAMESB" localSheetId="39">#REF!</definedName>
    <definedName name="NAMESB">#REF!</definedName>
    <definedName name="namesc" localSheetId="17">#REF!</definedName>
    <definedName name="namesc" localSheetId="18">#REF!</definedName>
    <definedName name="namesc" localSheetId="20">#REF!</definedName>
    <definedName name="namesc" localSheetId="25">#REF!</definedName>
    <definedName name="namesc" localSheetId="30">#REF!</definedName>
    <definedName name="namesc" localSheetId="34">#REF!</definedName>
    <definedName name="namesc" localSheetId="35">#REF!</definedName>
    <definedName name="namesc" localSheetId="23">#REF!</definedName>
    <definedName name="namesc" localSheetId="24">#REF!</definedName>
    <definedName name="namesc" localSheetId="29">#REF!</definedName>
    <definedName name="namesc" localSheetId="32">#REF!</definedName>
    <definedName name="namesc" localSheetId="5">#REF!</definedName>
    <definedName name="namesc" localSheetId="39">#REF!</definedName>
    <definedName name="namesc">#REF!</definedName>
    <definedName name="NAMESG" localSheetId="17">#REF!</definedName>
    <definedName name="NAMESG" localSheetId="18">#REF!</definedName>
    <definedName name="NAMESG" localSheetId="20">#REF!</definedName>
    <definedName name="NAMESG" localSheetId="25">#REF!</definedName>
    <definedName name="NAMESG" localSheetId="30">#REF!</definedName>
    <definedName name="NAMESG" localSheetId="34">#REF!</definedName>
    <definedName name="NAMESG" localSheetId="35">#REF!</definedName>
    <definedName name="NAMESG" localSheetId="23">#REF!</definedName>
    <definedName name="NAMESG" localSheetId="24">#REF!</definedName>
    <definedName name="NAMESG" localSheetId="29">#REF!</definedName>
    <definedName name="NAMESG" localSheetId="32">#REF!</definedName>
    <definedName name="NAMESG" localSheetId="5">#REF!</definedName>
    <definedName name="NAMESG" localSheetId="39">#REF!</definedName>
    <definedName name="NAMESG">#REF!</definedName>
    <definedName name="namesm" localSheetId="17">#REF!</definedName>
    <definedName name="namesm" localSheetId="18">#REF!</definedName>
    <definedName name="namesm" localSheetId="20">#REF!</definedName>
    <definedName name="namesm" localSheetId="25">#REF!</definedName>
    <definedName name="namesm" localSheetId="30">#REF!</definedName>
    <definedName name="namesm" localSheetId="34">#REF!</definedName>
    <definedName name="namesm" localSheetId="35">#REF!</definedName>
    <definedName name="namesm" localSheetId="23">#REF!</definedName>
    <definedName name="namesm" localSheetId="24">#REF!</definedName>
    <definedName name="namesm" localSheetId="29">#REF!</definedName>
    <definedName name="namesm" localSheetId="32">#REF!</definedName>
    <definedName name="namesm" localSheetId="5">#REF!</definedName>
    <definedName name="namesm" localSheetId="39">#REF!</definedName>
    <definedName name="namesm">#REF!</definedName>
    <definedName name="NAMESQ" localSheetId="17">#REF!</definedName>
    <definedName name="NAMESQ" localSheetId="18">#REF!</definedName>
    <definedName name="NAMESQ" localSheetId="20">#REF!</definedName>
    <definedName name="NAMESQ" localSheetId="25">#REF!</definedName>
    <definedName name="NAMESQ" localSheetId="30">#REF!</definedName>
    <definedName name="NAMESQ" localSheetId="34">#REF!</definedName>
    <definedName name="NAMESQ" localSheetId="35">#REF!</definedName>
    <definedName name="NAMESQ" localSheetId="23">#REF!</definedName>
    <definedName name="NAMESQ" localSheetId="24">#REF!</definedName>
    <definedName name="NAMESQ" localSheetId="29">#REF!</definedName>
    <definedName name="NAMESQ" localSheetId="32">#REF!</definedName>
    <definedName name="NAMESQ" localSheetId="5">#REF!</definedName>
    <definedName name="NAMESQ" localSheetId="39">#REF!</definedName>
    <definedName name="NAMESQ">#REF!</definedName>
    <definedName name="namesr" localSheetId="17">#REF!</definedName>
    <definedName name="namesr" localSheetId="18">#REF!</definedName>
    <definedName name="namesr" localSheetId="20">#REF!</definedName>
    <definedName name="namesr" localSheetId="25">#REF!</definedName>
    <definedName name="namesr" localSheetId="30">#REF!</definedName>
    <definedName name="namesr" localSheetId="34">#REF!</definedName>
    <definedName name="namesr" localSheetId="35">#REF!</definedName>
    <definedName name="namesr" localSheetId="23">#REF!</definedName>
    <definedName name="namesr" localSheetId="24">#REF!</definedName>
    <definedName name="namesr" localSheetId="29">#REF!</definedName>
    <definedName name="namesr" localSheetId="32">#REF!</definedName>
    <definedName name="namesr" localSheetId="5">#REF!</definedName>
    <definedName name="namesr" localSheetId="39">#REF!</definedName>
    <definedName name="namesr">#REF!</definedName>
    <definedName name="namestran" localSheetId="39">[28]transfer!$C$1:$O$1</definedName>
    <definedName name="namestran">[29]transfer!$C$1:$O$1</definedName>
    <definedName name="namgdp" localSheetId="17">#REF!</definedName>
    <definedName name="namgdp" localSheetId="18">#REF!</definedName>
    <definedName name="namgdp" localSheetId="20">#REF!</definedName>
    <definedName name="namgdp" localSheetId="25">#REF!</definedName>
    <definedName name="namgdp" localSheetId="30">#REF!</definedName>
    <definedName name="namgdp" localSheetId="34">#REF!</definedName>
    <definedName name="namgdp" localSheetId="35">#REF!</definedName>
    <definedName name="namgdp" localSheetId="23">#REF!</definedName>
    <definedName name="namgdp" localSheetId="24">#REF!</definedName>
    <definedName name="namgdp" localSheetId="29">#REF!</definedName>
    <definedName name="namgdp" localSheetId="32">#REF!</definedName>
    <definedName name="namgdp" localSheetId="5">#REF!</definedName>
    <definedName name="namgdp" localSheetId="37">#REF!</definedName>
    <definedName name="namgdp" localSheetId="39">#REF!</definedName>
    <definedName name="namgdp">#REF!</definedName>
    <definedName name="NAMIN" localSheetId="17">#REF!</definedName>
    <definedName name="NAMIN" localSheetId="18">#REF!</definedName>
    <definedName name="NAMIN" localSheetId="20">#REF!</definedName>
    <definedName name="NAMIN" localSheetId="25">#REF!</definedName>
    <definedName name="NAMIN" localSheetId="30">#REF!</definedName>
    <definedName name="NAMIN" localSheetId="34">#REF!</definedName>
    <definedName name="NAMIN" localSheetId="35">#REF!</definedName>
    <definedName name="NAMIN" localSheetId="23">#REF!</definedName>
    <definedName name="NAMIN" localSheetId="24">#REF!</definedName>
    <definedName name="NAMIN" localSheetId="29">#REF!</definedName>
    <definedName name="NAMIN" localSheetId="32">#REF!</definedName>
    <definedName name="NAMIN" localSheetId="5">#REF!</definedName>
    <definedName name="NAMIN" localSheetId="39">#REF!</definedName>
    <definedName name="NAMIN">#REF!</definedName>
    <definedName name="namin1" localSheetId="39">[6]REER!$F$1:$BP$1</definedName>
    <definedName name="namin1">[20]REER!$F$1:$BP$1</definedName>
    <definedName name="namin2" localSheetId="39">[6]REER!$F$138:$AA$138</definedName>
    <definedName name="namin2">[20]REER!$F$138:$AA$138</definedName>
    <definedName name="namind" localSheetId="17">'[2]work Q real'!#REF!</definedName>
    <definedName name="namind" localSheetId="18">'[2]work Q real'!#REF!</definedName>
    <definedName name="namind" localSheetId="20">'[2]work Q real'!#REF!</definedName>
    <definedName name="namind" localSheetId="25">'[2]work Q real'!#REF!</definedName>
    <definedName name="namind" localSheetId="34">'[2]work Q real'!#REF!</definedName>
    <definedName name="namind" localSheetId="35">'[2]work Q real'!#REF!</definedName>
    <definedName name="namind" localSheetId="23">'[2]work Q real'!#REF!</definedName>
    <definedName name="namind" localSheetId="24">'[2]work Q real'!#REF!</definedName>
    <definedName name="namind" localSheetId="29">'[2]work Q real'!#REF!</definedName>
    <definedName name="namind" localSheetId="32">'[2]work Q real'!#REF!</definedName>
    <definedName name="namind" localSheetId="5">'[2]work Q real'!#REF!</definedName>
    <definedName name="namind" localSheetId="37">'[2]work Q real'!#REF!</definedName>
    <definedName name="namind" localSheetId="39">'[2]work Q real'!#REF!</definedName>
    <definedName name="namind">'[2]work Q real'!#REF!</definedName>
    <definedName name="naminm" localSheetId="17">#REF!</definedName>
    <definedName name="naminm" localSheetId="18">#REF!</definedName>
    <definedName name="naminm" localSheetId="20">#REF!</definedName>
    <definedName name="naminm" localSheetId="25">#REF!</definedName>
    <definedName name="naminm" localSheetId="30">#REF!</definedName>
    <definedName name="naminm" localSheetId="34">#REF!</definedName>
    <definedName name="naminm" localSheetId="35">#REF!</definedName>
    <definedName name="naminm" localSheetId="23">#REF!</definedName>
    <definedName name="naminm" localSheetId="24">#REF!</definedName>
    <definedName name="naminm" localSheetId="29">#REF!</definedName>
    <definedName name="naminm" localSheetId="32">#REF!</definedName>
    <definedName name="naminm" localSheetId="5">#REF!</definedName>
    <definedName name="naminm" localSheetId="37">#REF!</definedName>
    <definedName name="naminm" localSheetId="39">#REF!</definedName>
    <definedName name="naminm">#REF!</definedName>
    <definedName name="naminq" localSheetId="17">#REF!</definedName>
    <definedName name="naminq" localSheetId="18">#REF!</definedName>
    <definedName name="naminq" localSheetId="20">#REF!</definedName>
    <definedName name="naminq" localSheetId="25">#REF!</definedName>
    <definedName name="naminq" localSheetId="30">#REF!</definedName>
    <definedName name="naminq" localSheetId="34">#REF!</definedName>
    <definedName name="naminq" localSheetId="35">#REF!</definedName>
    <definedName name="naminq" localSheetId="23">#REF!</definedName>
    <definedName name="naminq" localSheetId="24">#REF!</definedName>
    <definedName name="naminq" localSheetId="29">#REF!</definedName>
    <definedName name="naminq" localSheetId="32">#REF!</definedName>
    <definedName name="naminq" localSheetId="5">#REF!</definedName>
    <definedName name="naminq" localSheetId="39">#REF!</definedName>
    <definedName name="naminq">#REF!</definedName>
    <definedName name="namm" localSheetId="17">#REF!</definedName>
    <definedName name="namm" localSheetId="18">#REF!</definedName>
    <definedName name="namm" localSheetId="20">#REF!</definedName>
    <definedName name="namm" localSheetId="25">#REF!</definedName>
    <definedName name="namm" localSheetId="30">#REF!</definedName>
    <definedName name="namm" localSheetId="34">#REF!</definedName>
    <definedName name="namm" localSheetId="35">#REF!</definedName>
    <definedName name="namm" localSheetId="23">#REF!</definedName>
    <definedName name="namm" localSheetId="24">#REF!</definedName>
    <definedName name="namm" localSheetId="29">#REF!</definedName>
    <definedName name="namm" localSheetId="32">#REF!</definedName>
    <definedName name="namm" localSheetId="5">#REF!</definedName>
    <definedName name="namm" localSheetId="39">#REF!</definedName>
    <definedName name="namm">#REF!</definedName>
    <definedName name="NAMOUT" localSheetId="17">#REF!</definedName>
    <definedName name="NAMOUT" localSheetId="18">#REF!</definedName>
    <definedName name="NAMOUT" localSheetId="20">#REF!</definedName>
    <definedName name="NAMOUT" localSheetId="25">#REF!</definedName>
    <definedName name="NAMOUT" localSheetId="30">#REF!</definedName>
    <definedName name="NAMOUT" localSheetId="34">#REF!</definedName>
    <definedName name="NAMOUT" localSheetId="35">#REF!</definedName>
    <definedName name="NAMOUT" localSheetId="23">#REF!</definedName>
    <definedName name="NAMOUT" localSheetId="24">#REF!</definedName>
    <definedName name="NAMOUT" localSheetId="29">#REF!</definedName>
    <definedName name="NAMOUT" localSheetId="32">#REF!</definedName>
    <definedName name="NAMOUT" localSheetId="5">#REF!</definedName>
    <definedName name="NAMOUT" localSheetId="39">#REF!</definedName>
    <definedName name="NAMOUT">#REF!</definedName>
    <definedName name="namout1" localSheetId="39">[6]REER!$F$2:$AA$2</definedName>
    <definedName name="namout1">[20]REER!$F$2:$AA$2</definedName>
    <definedName name="namoutm" localSheetId="17">#REF!</definedName>
    <definedName name="namoutm" localSheetId="18">#REF!</definedName>
    <definedName name="namoutm" localSheetId="20">#REF!</definedName>
    <definedName name="namoutm" localSheetId="25">#REF!</definedName>
    <definedName name="namoutm" localSheetId="30">#REF!</definedName>
    <definedName name="namoutm" localSheetId="34">#REF!</definedName>
    <definedName name="namoutm" localSheetId="35">#REF!</definedName>
    <definedName name="namoutm" localSheetId="23">#REF!</definedName>
    <definedName name="namoutm" localSheetId="24">#REF!</definedName>
    <definedName name="namoutm" localSheetId="29">#REF!</definedName>
    <definedName name="namoutm" localSheetId="32">#REF!</definedName>
    <definedName name="namoutm" localSheetId="5">#REF!</definedName>
    <definedName name="namoutm" localSheetId="37">#REF!</definedName>
    <definedName name="namoutm" localSheetId="39">#REF!</definedName>
    <definedName name="namoutm">#REF!</definedName>
    <definedName name="namoutq" localSheetId="17">#REF!</definedName>
    <definedName name="namoutq" localSheetId="18">#REF!</definedName>
    <definedName name="namoutq" localSheetId="20">#REF!</definedName>
    <definedName name="namoutq" localSheetId="25">#REF!</definedName>
    <definedName name="namoutq" localSheetId="30">#REF!</definedName>
    <definedName name="namoutq" localSheetId="34">#REF!</definedName>
    <definedName name="namoutq" localSheetId="35">#REF!</definedName>
    <definedName name="namoutq" localSheetId="23">#REF!</definedName>
    <definedName name="namoutq" localSheetId="24">#REF!</definedName>
    <definedName name="namoutq" localSheetId="29">#REF!</definedName>
    <definedName name="namoutq" localSheetId="32">#REF!</definedName>
    <definedName name="namoutq" localSheetId="5">#REF!</definedName>
    <definedName name="namoutq" localSheetId="39">#REF!</definedName>
    <definedName name="namoutq">#REF!</definedName>
    <definedName name="namprofit" localSheetId="39">[6]C!$O$1:$Z$1</definedName>
    <definedName name="namprofit">[20]C!$O$1:$Z$1</definedName>
    <definedName name="namq" localSheetId="17">#REF!</definedName>
    <definedName name="namq" localSheetId="18">#REF!</definedName>
    <definedName name="namq" localSheetId="20">#REF!</definedName>
    <definedName name="namq" localSheetId="25">#REF!</definedName>
    <definedName name="namq" localSheetId="30">#REF!</definedName>
    <definedName name="namq" localSheetId="34">#REF!</definedName>
    <definedName name="namq" localSheetId="35">#REF!</definedName>
    <definedName name="namq" localSheetId="23">#REF!</definedName>
    <definedName name="namq" localSheetId="24">#REF!</definedName>
    <definedName name="namq" localSheetId="29">#REF!</definedName>
    <definedName name="namq" localSheetId="32">#REF!</definedName>
    <definedName name="namq" localSheetId="5">#REF!</definedName>
    <definedName name="namq" localSheetId="37">#REF!</definedName>
    <definedName name="namq" localSheetId="39">#REF!</definedName>
    <definedName name="namq">#REF!</definedName>
    <definedName name="namq1" localSheetId="17">#REF!</definedName>
    <definedName name="namq1" localSheetId="18">#REF!</definedName>
    <definedName name="namq1" localSheetId="20">#REF!</definedName>
    <definedName name="namq1" localSheetId="25">#REF!</definedName>
    <definedName name="namq1" localSheetId="30">#REF!</definedName>
    <definedName name="namq1" localSheetId="34">#REF!</definedName>
    <definedName name="namq1" localSheetId="35">#REF!</definedName>
    <definedName name="namq1" localSheetId="23">#REF!</definedName>
    <definedName name="namq1" localSheetId="24">#REF!</definedName>
    <definedName name="namq1" localSheetId="29">#REF!</definedName>
    <definedName name="namq1" localSheetId="32">#REF!</definedName>
    <definedName name="namq1" localSheetId="5">#REF!</definedName>
    <definedName name="namq1" localSheetId="39">#REF!</definedName>
    <definedName name="namq1">#REF!</definedName>
    <definedName name="namq2" localSheetId="17">#REF!</definedName>
    <definedName name="namq2" localSheetId="18">#REF!</definedName>
    <definedName name="namq2" localSheetId="20">#REF!</definedName>
    <definedName name="namq2" localSheetId="25">#REF!</definedName>
    <definedName name="namq2" localSheetId="30">#REF!</definedName>
    <definedName name="namq2" localSheetId="34">#REF!</definedName>
    <definedName name="namq2" localSheetId="35">#REF!</definedName>
    <definedName name="namq2" localSheetId="23">#REF!</definedName>
    <definedName name="namq2" localSheetId="24">#REF!</definedName>
    <definedName name="namq2" localSheetId="29">#REF!</definedName>
    <definedName name="namq2" localSheetId="32">#REF!</definedName>
    <definedName name="namq2" localSheetId="5">#REF!</definedName>
    <definedName name="namq2" localSheetId="39">#REF!</definedName>
    <definedName name="namq2">#REF!</definedName>
    <definedName name="namreer" localSheetId="39">[6]REER!$AY$143:$BF$143</definedName>
    <definedName name="namreer">[20]REER!$AY$143:$BF$143</definedName>
    <definedName name="namsgdp" localSheetId="17">#REF!</definedName>
    <definedName name="namsgdp" localSheetId="18">#REF!</definedName>
    <definedName name="namsgdp" localSheetId="20">#REF!</definedName>
    <definedName name="namsgdp" localSheetId="25">#REF!</definedName>
    <definedName name="namsgdp" localSheetId="30">#REF!</definedName>
    <definedName name="namsgdp" localSheetId="34">#REF!</definedName>
    <definedName name="namsgdp" localSheetId="35">#REF!</definedName>
    <definedName name="namsgdp" localSheetId="23">#REF!</definedName>
    <definedName name="namsgdp" localSheetId="24">#REF!</definedName>
    <definedName name="namsgdp" localSheetId="29">#REF!</definedName>
    <definedName name="namsgdp" localSheetId="32">#REF!</definedName>
    <definedName name="namsgdp" localSheetId="5">#REF!</definedName>
    <definedName name="namsgdp" localSheetId="37">#REF!</definedName>
    <definedName name="namsgdp" localSheetId="39">#REF!</definedName>
    <definedName name="namsgdp">#REF!</definedName>
    <definedName name="namtin" localSheetId="17">#REF!</definedName>
    <definedName name="namtin" localSheetId="18">#REF!</definedName>
    <definedName name="namtin" localSheetId="20">#REF!</definedName>
    <definedName name="namtin" localSheetId="25">#REF!</definedName>
    <definedName name="namtin" localSheetId="30">#REF!</definedName>
    <definedName name="namtin" localSheetId="34">#REF!</definedName>
    <definedName name="namtin" localSheetId="35">#REF!</definedName>
    <definedName name="namtin" localSheetId="23">#REF!</definedName>
    <definedName name="namtin" localSheetId="24">#REF!</definedName>
    <definedName name="namtin" localSheetId="29">#REF!</definedName>
    <definedName name="namtin" localSheetId="32">#REF!</definedName>
    <definedName name="namtin" localSheetId="5">#REF!</definedName>
    <definedName name="namtin" localSheetId="39">#REF!</definedName>
    <definedName name="namtin">#REF!</definedName>
    <definedName name="namtout" localSheetId="17">#REF!</definedName>
    <definedName name="namtout" localSheetId="18">#REF!</definedName>
    <definedName name="namtout" localSheetId="20">#REF!</definedName>
    <definedName name="namtout" localSheetId="25">#REF!</definedName>
    <definedName name="namtout" localSheetId="30">#REF!</definedName>
    <definedName name="namtout" localSheetId="34">#REF!</definedName>
    <definedName name="namtout" localSheetId="35">#REF!</definedName>
    <definedName name="namtout" localSheetId="23">#REF!</definedName>
    <definedName name="namtout" localSheetId="24">#REF!</definedName>
    <definedName name="namtout" localSheetId="29">#REF!</definedName>
    <definedName name="namtout" localSheetId="32">#REF!</definedName>
    <definedName name="namtout" localSheetId="5">#REF!</definedName>
    <definedName name="namtout" localSheetId="39">#REF!</definedName>
    <definedName name="namtout">#REF!</definedName>
    <definedName name="namulc" localSheetId="39">[6]REER!$BI$1:$BP$1</definedName>
    <definedName name="namulc">[20]REER!$BI$1:$BP$1</definedName>
    <definedName name="_xlnm.Print_Titles" localSheetId="15">#REF!,#REF!</definedName>
    <definedName name="_xlnm.Print_Titles" localSheetId="17">#REF!,#REF!</definedName>
    <definedName name="_xlnm.Print_Titles" localSheetId="18">#REF!,#REF!</definedName>
    <definedName name="_xlnm.Print_Titles" localSheetId="20">#REF!,#REF!</definedName>
    <definedName name="_xlnm.Print_Titles" localSheetId="25">#REF!,#REF!</definedName>
    <definedName name="_xlnm.Print_Titles" localSheetId="30">#REF!,#REF!</definedName>
    <definedName name="_xlnm.Print_Titles" localSheetId="34">#REF!,#REF!</definedName>
    <definedName name="_xlnm.Print_Titles" localSheetId="35">#REF!,#REF!</definedName>
    <definedName name="_xlnm.Print_Titles" localSheetId="23">#REF!,#REF!</definedName>
    <definedName name="_xlnm.Print_Titles" localSheetId="24">#REF!,#REF!</definedName>
    <definedName name="_xlnm.Print_Titles" localSheetId="29">#REF!,#REF!</definedName>
    <definedName name="_xlnm.Print_Titles" localSheetId="32">#REF!,#REF!</definedName>
    <definedName name="_xlnm.Print_Titles" localSheetId="5">#REF!,#REF!</definedName>
    <definedName name="_xlnm.Print_Titles" localSheetId="37">#REF!,#REF!</definedName>
    <definedName name="_xlnm.Print_Titles" localSheetId="39">#REF!,#REF!</definedName>
    <definedName name="_xlnm.Print_Titles">#REF!,#REF!</definedName>
    <definedName name="NCG">#N/A</definedName>
    <definedName name="NCG_R">#N/A</definedName>
    <definedName name="NCP">#N/A</definedName>
    <definedName name="NCP_R">#N/A</definedName>
    <definedName name="NCZD" localSheetId="17">[27]Graf14_Graf15!#REF!</definedName>
    <definedName name="NCZD" localSheetId="18">[27]Graf14_Graf15!#REF!</definedName>
    <definedName name="NCZD" localSheetId="20">[27]Graf14_Graf15!#REF!</definedName>
    <definedName name="NCZD" localSheetId="25">[27]Graf14_Graf15!#REF!</definedName>
    <definedName name="NCZD" localSheetId="30">[27]Graf14_Graf15!#REF!</definedName>
    <definedName name="NCZD" localSheetId="34">[27]Graf14_Graf15!#REF!</definedName>
    <definedName name="NCZD" localSheetId="35">[27]Graf14_Graf15!#REF!</definedName>
    <definedName name="NCZD" localSheetId="23">[27]Graf14_Graf15!#REF!</definedName>
    <definedName name="NCZD" localSheetId="24">[27]Graf14_Graf15!#REF!</definedName>
    <definedName name="NCZD" localSheetId="29">[27]Graf14_Graf15!#REF!</definedName>
    <definedName name="NCZD" localSheetId="32">[27]Graf14_Graf15!#REF!</definedName>
    <definedName name="NCZD" localSheetId="5">[27]Graf14_Graf15!#REF!</definedName>
    <definedName name="NCZD" localSheetId="37">[27]Graf14_Graf15!#REF!</definedName>
    <definedName name="NCZD" localSheetId="39">[27]Graf14_Graf15!#REF!</definedName>
    <definedName name="NCZD">[27]Graf14_Graf15!#REF!</definedName>
    <definedName name="NCZD_2" localSheetId="17">[27]Graf14_Graf15!#REF!</definedName>
    <definedName name="NCZD_2" localSheetId="18">[27]Graf14_Graf15!#REF!</definedName>
    <definedName name="NCZD_2" localSheetId="20">[27]Graf14_Graf15!#REF!</definedName>
    <definedName name="NCZD_2" localSheetId="25">[27]Graf14_Graf15!#REF!</definedName>
    <definedName name="NCZD_2" localSheetId="30">[27]Graf14_Graf15!#REF!</definedName>
    <definedName name="NCZD_2" localSheetId="34">[27]Graf14_Graf15!#REF!</definedName>
    <definedName name="NCZD_2" localSheetId="35">[27]Graf14_Graf15!#REF!</definedName>
    <definedName name="NCZD_2" localSheetId="23">[27]Graf14_Graf15!#REF!</definedName>
    <definedName name="NCZD_2" localSheetId="24">[27]Graf14_Graf15!#REF!</definedName>
    <definedName name="NCZD_2" localSheetId="29">[27]Graf14_Graf15!#REF!</definedName>
    <definedName name="NCZD_2" localSheetId="32">[27]Graf14_Graf15!#REF!</definedName>
    <definedName name="NCZD_2" localSheetId="5">[27]Graf14_Graf15!#REF!</definedName>
    <definedName name="NCZD_2" localSheetId="37">[27]Graf14_Graf15!#REF!</definedName>
    <definedName name="NCZD_2" localSheetId="39">[27]Graf14_Graf15!#REF!</definedName>
    <definedName name="NCZD_2">[27]Graf14_Graf15!#REF!</definedName>
    <definedName name="NEER" localSheetId="39">[6]REER!$AY$144:$AY$206</definedName>
    <definedName name="NEER">[20]REER!$AY$144:$AY$206</definedName>
    <definedName name="NFI">#N/A</definedName>
    <definedName name="NFI_R">#N/A</definedName>
    <definedName name="NGDP">#N/A</definedName>
    <definedName name="NGDP_DG">#N/A</definedName>
    <definedName name="NGDP_R">#N/A</definedName>
    <definedName name="NGDP_RG">#N/A</definedName>
    <definedName name="NGDPA" localSheetId="17">#REF!</definedName>
    <definedName name="NGDPA" localSheetId="18">#REF!</definedName>
    <definedName name="NGDPA" localSheetId="20">#REF!</definedName>
    <definedName name="NGDPA" localSheetId="25">#REF!</definedName>
    <definedName name="NGDPA" localSheetId="30">#REF!</definedName>
    <definedName name="NGDPA" localSheetId="34">#REF!</definedName>
    <definedName name="NGDPA" localSheetId="35">#REF!</definedName>
    <definedName name="NGDPA" localSheetId="23">#REF!</definedName>
    <definedName name="NGDPA" localSheetId="24">#REF!</definedName>
    <definedName name="NGDPA" localSheetId="29">#REF!</definedName>
    <definedName name="NGDPA" localSheetId="32">#REF!</definedName>
    <definedName name="NGDPA" localSheetId="5">#REF!</definedName>
    <definedName name="NGDPA" localSheetId="37">#REF!</definedName>
    <definedName name="NGDPA" localSheetId="39">#REF!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13" hidden="1">{"Riqfin97",#N/A,FALSE,"Tran";"Riqfinpro",#N/A,FALSE,"Tran"}</definedName>
    <definedName name="nn" localSheetId="15" hidden="1">{"Riqfin97",#N/A,FALSE,"Tran";"Riqfinpro",#N/A,FALSE,"Tran"}</definedName>
    <definedName name="nn" localSheetId="17" hidden="1">{"Riqfin97",#N/A,FALSE,"Tran";"Riqfinpro",#N/A,FALSE,"Tran"}</definedName>
    <definedName name="nn" localSheetId="20" hidden="1">{"Riqfin97",#N/A,FALSE,"Tran";"Riqfinpro",#N/A,FALSE,"Tran"}</definedName>
    <definedName name="nn" localSheetId="30" hidden="1">{"Riqfin97",#N/A,FALSE,"Tran";"Riqfinpro",#N/A,FALSE,"Tran"}</definedName>
    <definedName name="nn" localSheetId="33" hidden="1">{"Riqfin97",#N/A,FALSE,"Tran";"Riqfinpro",#N/A,FALSE,"Tran"}</definedName>
    <definedName name="nn" localSheetId="34" hidden="1">{"Riqfin97",#N/A,FALSE,"Tran";"Riqfinpro",#N/A,FALSE,"Tran"}</definedName>
    <definedName name="nn" localSheetId="35" hidden="1">{"Riqfin97",#N/A,FALSE,"Tran";"Riqfinpro",#N/A,FALSE,"Tran"}</definedName>
    <definedName name="nn" localSheetId="46" hidden="1">{"Riqfin97",#N/A,FALSE,"Tran";"Riqfinpro",#N/A,FALSE,"Tran"}</definedName>
    <definedName name="nn" localSheetId="37" hidden="1">{"Riqfin97",#N/A,FALSE,"Tran";"Riqfinpro",#N/A,FALSE,"Tran"}</definedName>
    <definedName name="nn" localSheetId="39" hidden="1">{"Riqfin97",#N/A,FALSE,"Tran";"Riqfinpro",#N/A,FALSE,"Tran"}</definedName>
    <definedName name="nn" localSheetId="42" hidden="1">{"Riqfin97",#N/A,FALSE,"Tran";"Riqfinpro",#N/A,FALSE,"Tran"}</definedName>
    <definedName name="nn" localSheetId="43" hidden="1">{"Riqfin97",#N/A,FALSE,"Tran";"Riqfinpro",#N/A,FALSE,"Tran"}</definedName>
    <definedName name="nn" hidden="1">{"Riqfin97",#N/A,FALSE,"Tran";"Riqfinpro",#N/A,FALSE,"Tran"}</definedName>
    <definedName name="nnn" localSheetId="13" hidden="1">{"Tab1",#N/A,FALSE,"P";"Tab2",#N/A,FALSE,"P"}</definedName>
    <definedName name="nnn" localSheetId="15" hidden="1">{"Tab1",#N/A,FALSE,"P";"Tab2",#N/A,FALSE,"P"}</definedName>
    <definedName name="nnn" localSheetId="17" hidden="1">{"Tab1",#N/A,FALSE,"P";"Tab2",#N/A,FALSE,"P"}</definedName>
    <definedName name="nnn" localSheetId="20" hidden="1">{"Tab1",#N/A,FALSE,"P";"Tab2",#N/A,FALSE,"P"}</definedName>
    <definedName name="nnn" localSheetId="30" hidden="1">{"Tab1",#N/A,FALSE,"P";"Tab2",#N/A,FALSE,"P"}</definedName>
    <definedName name="nnn" localSheetId="33" hidden="1">{"Tab1",#N/A,FALSE,"P";"Tab2",#N/A,FALSE,"P"}</definedName>
    <definedName name="nnn" localSheetId="34" hidden="1">{"Tab1",#N/A,FALSE,"P";"Tab2",#N/A,FALSE,"P"}</definedName>
    <definedName name="nnn" localSheetId="35" hidden="1">{"Tab1",#N/A,FALSE,"P";"Tab2",#N/A,FALSE,"P"}</definedName>
    <definedName name="nnn" localSheetId="46" hidden="1">{"Tab1",#N/A,FALSE,"P";"Tab2",#N/A,FALSE,"P"}</definedName>
    <definedName name="nnn" localSheetId="37" hidden="1">{"Tab1",#N/A,FALSE,"P";"Tab2",#N/A,FALSE,"P"}</definedName>
    <definedName name="nnn" localSheetId="39" hidden="1">{"Tab1",#N/A,FALSE,"P";"Tab2",#N/A,FALSE,"P"}</definedName>
    <definedName name="nnn" localSheetId="42" hidden="1">{"Tab1",#N/A,FALSE,"P";"Tab2",#N/A,FALSE,"P"}</definedName>
    <definedName name="nnn" localSheetId="43" hidden="1">{"Tab1",#N/A,FALSE,"P";"Tab2",#N/A,FALSE,"P"}</definedName>
    <definedName name="nnn" hidden="1">{"Tab1",#N/A,FALSE,"P";"Tab2",#N/A,FALSE,"P"}</definedName>
    <definedName name="NOMINAL" localSheetId="17">#REF!</definedName>
    <definedName name="NOMINAL" localSheetId="18">#REF!</definedName>
    <definedName name="NOMINAL" localSheetId="20">#REF!</definedName>
    <definedName name="NOMINAL" localSheetId="25">#REF!</definedName>
    <definedName name="NOMINAL" localSheetId="30">#REF!</definedName>
    <definedName name="NOMINAL" localSheetId="34">#REF!</definedName>
    <definedName name="NOMINAL" localSheetId="35">#REF!</definedName>
    <definedName name="NOMINAL" localSheetId="23">#REF!</definedName>
    <definedName name="NOMINAL" localSheetId="24">#REF!</definedName>
    <definedName name="NOMINAL" localSheetId="29">#REF!</definedName>
    <definedName name="NOMINAL" localSheetId="32">#REF!</definedName>
    <definedName name="NOMINAL" localSheetId="5">#REF!</definedName>
    <definedName name="NOMINAL" localSheetId="37">#REF!</definedName>
    <definedName name="NOMINAL" localSheetId="39">#REF!</definedName>
    <definedName name="NOMINAL">#REF!</definedName>
    <definedName name="NPee_2" localSheetId="17">[27]Graf14_Graf15!#REF!</definedName>
    <definedName name="NPee_2" localSheetId="18">[27]Graf14_Graf15!#REF!</definedName>
    <definedName name="NPee_2" localSheetId="20">[27]Graf14_Graf15!#REF!</definedName>
    <definedName name="NPee_2" localSheetId="25">[27]Graf14_Graf15!#REF!</definedName>
    <definedName name="NPee_2" localSheetId="30">[27]Graf14_Graf15!#REF!</definedName>
    <definedName name="NPee_2" localSheetId="34">[27]Graf14_Graf15!#REF!</definedName>
    <definedName name="NPee_2" localSheetId="35">[27]Graf14_Graf15!#REF!</definedName>
    <definedName name="NPee_2" localSheetId="23">[27]Graf14_Graf15!#REF!</definedName>
    <definedName name="NPee_2" localSheetId="24">[27]Graf14_Graf15!#REF!</definedName>
    <definedName name="NPee_2" localSheetId="29">[27]Graf14_Graf15!#REF!</definedName>
    <definedName name="NPee_2" localSheetId="32">[27]Graf14_Graf15!#REF!</definedName>
    <definedName name="NPee_2" localSheetId="5">[27]Graf14_Graf15!#REF!</definedName>
    <definedName name="NPee_2" localSheetId="37">[27]Graf14_Graf15!#REF!</definedName>
    <definedName name="NPee_2" localSheetId="39">[27]Graf14_Graf15!#REF!</definedName>
    <definedName name="NPee_2">[27]Graf14_Graf15!#REF!</definedName>
    <definedName name="NPer_2" localSheetId="17">[27]Graf14_Graf15!#REF!</definedName>
    <definedName name="NPer_2" localSheetId="18">[27]Graf14_Graf15!#REF!</definedName>
    <definedName name="NPer_2" localSheetId="20">[27]Graf14_Graf15!#REF!</definedName>
    <definedName name="NPer_2" localSheetId="25">[27]Graf14_Graf15!#REF!</definedName>
    <definedName name="NPer_2" localSheetId="34">[27]Graf14_Graf15!#REF!</definedName>
    <definedName name="NPer_2" localSheetId="35">[27]Graf14_Graf15!#REF!</definedName>
    <definedName name="NPer_2" localSheetId="23">[27]Graf14_Graf15!#REF!</definedName>
    <definedName name="NPer_2" localSheetId="24">[27]Graf14_Graf15!#REF!</definedName>
    <definedName name="NPer_2" localSheetId="29">[27]Graf14_Graf15!#REF!</definedName>
    <definedName name="NPer_2" localSheetId="32">[27]Graf14_Graf15!#REF!</definedName>
    <definedName name="NPer_2" localSheetId="5">[27]Graf14_Graf15!#REF!</definedName>
    <definedName name="NPer_2" localSheetId="37">[27]Graf14_Graf15!#REF!</definedName>
    <definedName name="NPer_2" localSheetId="39">[27]Graf14_Graf15!#REF!</definedName>
    <definedName name="NPer_2">[27]Graf14_Graf15!#REF!</definedName>
    <definedName name="NTDD_RG" localSheetId="39">#N/A</definedName>
    <definedName name="NTDD_RG">[21]!NTDD_RG</definedName>
    <definedName name="NX">#N/A</definedName>
    <definedName name="NX_R">#N/A</definedName>
    <definedName name="NXG_RG">#N/A</definedName>
    <definedName name="_xlnm.Print_Area" localSheetId="24">'Tab 12'!#REF!</definedName>
    <definedName name="_xlnm.Print_Area">#N/A</definedName>
    <definedName name="Odh" localSheetId="17">#REF!</definedName>
    <definedName name="Odh" localSheetId="18">#REF!</definedName>
    <definedName name="Odh" localSheetId="20">#REF!</definedName>
    <definedName name="Odh" localSheetId="25">#REF!</definedName>
    <definedName name="Odh" localSheetId="30">#REF!</definedName>
    <definedName name="Odh" localSheetId="34">#REF!</definedName>
    <definedName name="Odh" localSheetId="35">#REF!</definedName>
    <definedName name="Odh" localSheetId="23">#REF!</definedName>
    <definedName name="Odh" localSheetId="24">#REF!</definedName>
    <definedName name="Odh" localSheetId="29">#REF!</definedName>
    <definedName name="Odh" localSheetId="32">#REF!</definedName>
    <definedName name="Odh" localSheetId="5">#REF!</definedName>
    <definedName name="Odh" localSheetId="37">#REF!</definedName>
    <definedName name="Odh" localSheetId="39">#REF!</definedName>
    <definedName name="Odh">#REF!</definedName>
    <definedName name="oliu" localSheetId="13" hidden="1">{"WEO",#N/A,FALSE,"T"}</definedName>
    <definedName name="oliu" localSheetId="15" hidden="1">{"WEO",#N/A,FALSE,"T"}</definedName>
    <definedName name="oliu" localSheetId="17" hidden="1">{"WEO",#N/A,FALSE,"T"}</definedName>
    <definedName name="oliu" localSheetId="20" hidden="1">{"WEO",#N/A,FALSE,"T"}</definedName>
    <definedName name="oliu" localSheetId="30" hidden="1">{"WEO",#N/A,FALSE,"T"}</definedName>
    <definedName name="oliu" localSheetId="33" hidden="1">{"WEO",#N/A,FALSE,"T"}</definedName>
    <definedName name="oliu" localSheetId="34" hidden="1">{"WEO",#N/A,FALSE,"T"}</definedName>
    <definedName name="oliu" localSheetId="35" hidden="1">{"WEO",#N/A,FALSE,"T"}</definedName>
    <definedName name="oliu" localSheetId="46" hidden="1">{"WEO",#N/A,FALSE,"T"}</definedName>
    <definedName name="oliu" localSheetId="37" hidden="1">{"WEO",#N/A,FALSE,"T"}</definedName>
    <definedName name="oliu" localSheetId="42" hidden="1">{"WEO",#N/A,FALSE,"T"}</definedName>
    <definedName name="oliu" localSheetId="43" hidden="1">{"WEO",#N/A,FALSE,"T"}</definedName>
    <definedName name="oliu" hidden="1">{"WEO",#N/A,FALSE,"T"}</definedName>
    <definedName name="oo" localSheetId="13" hidden="1">{"Riqfin97",#N/A,FALSE,"Tran";"Riqfinpro",#N/A,FALSE,"Tran"}</definedName>
    <definedName name="oo" localSheetId="15" hidden="1">{"Riqfin97",#N/A,FALSE,"Tran";"Riqfinpro",#N/A,FALSE,"Tran"}</definedName>
    <definedName name="oo" localSheetId="17" hidden="1">{"Riqfin97",#N/A,FALSE,"Tran";"Riqfinpro",#N/A,FALSE,"Tran"}</definedName>
    <definedName name="oo" localSheetId="20" hidden="1">{"Riqfin97",#N/A,FALSE,"Tran";"Riqfinpro",#N/A,FALSE,"Tran"}</definedName>
    <definedName name="oo" localSheetId="30" hidden="1">{"Riqfin97",#N/A,FALSE,"Tran";"Riqfinpro",#N/A,FALSE,"Tran"}</definedName>
    <definedName name="oo" localSheetId="33" hidden="1">{"Riqfin97",#N/A,FALSE,"Tran";"Riqfinpro",#N/A,FALSE,"Tran"}</definedName>
    <definedName name="oo" localSheetId="34" hidden="1">{"Riqfin97",#N/A,FALSE,"Tran";"Riqfinpro",#N/A,FALSE,"Tran"}</definedName>
    <definedName name="oo" localSheetId="35" hidden="1">{"Riqfin97",#N/A,FALSE,"Tran";"Riqfinpro",#N/A,FALSE,"Tran"}</definedName>
    <definedName name="oo" localSheetId="46" hidden="1">{"Riqfin97",#N/A,FALSE,"Tran";"Riqfinpro",#N/A,FALSE,"Tran"}</definedName>
    <definedName name="oo" localSheetId="37" hidden="1">{"Riqfin97",#N/A,FALSE,"Tran";"Riqfinpro",#N/A,FALSE,"Tran"}</definedName>
    <definedName name="oo" localSheetId="39" hidden="1">{"Riqfin97",#N/A,FALSE,"Tran";"Riqfinpro",#N/A,FALSE,"Tran"}</definedName>
    <definedName name="oo" localSheetId="42" hidden="1">{"Riqfin97",#N/A,FALSE,"Tran";"Riqfinpro",#N/A,FALSE,"Tran"}</definedName>
    <definedName name="oo" localSheetId="43" hidden="1">{"Riqfin97",#N/A,FALSE,"Tran";"Riqfinpro",#N/A,FALSE,"Tran"}</definedName>
    <definedName name="oo" hidden="1">{"Riqfin97",#N/A,FALSE,"Tran";"Riqfinpro",#N/A,FALSE,"Tran"}</definedName>
    <definedName name="ooo" localSheetId="13" hidden="1">{"Tab1",#N/A,FALSE,"P";"Tab2",#N/A,FALSE,"P"}</definedName>
    <definedName name="ooo" localSheetId="15" hidden="1">{"Tab1",#N/A,FALSE,"P";"Tab2",#N/A,FALSE,"P"}</definedName>
    <definedName name="ooo" localSheetId="17" hidden="1">{"Tab1",#N/A,FALSE,"P";"Tab2",#N/A,FALSE,"P"}</definedName>
    <definedName name="ooo" localSheetId="20" hidden="1">{"Tab1",#N/A,FALSE,"P";"Tab2",#N/A,FALSE,"P"}</definedName>
    <definedName name="ooo" localSheetId="30" hidden="1">{"Tab1",#N/A,FALSE,"P";"Tab2",#N/A,FALSE,"P"}</definedName>
    <definedName name="ooo" localSheetId="33" hidden="1">{"Tab1",#N/A,FALSE,"P";"Tab2",#N/A,FALSE,"P"}</definedName>
    <definedName name="ooo" localSheetId="34" hidden="1">{"Tab1",#N/A,FALSE,"P";"Tab2",#N/A,FALSE,"P"}</definedName>
    <definedName name="ooo" localSheetId="35" hidden="1">{"Tab1",#N/A,FALSE,"P";"Tab2",#N/A,FALSE,"P"}</definedName>
    <definedName name="ooo" localSheetId="46" hidden="1">{"Tab1",#N/A,FALSE,"P";"Tab2",#N/A,FALSE,"P"}</definedName>
    <definedName name="ooo" localSheetId="37" hidden="1">{"Tab1",#N/A,FALSE,"P";"Tab2",#N/A,FALSE,"P"}</definedName>
    <definedName name="ooo" localSheetId="39" hidden="1">{"Tab1",#N/A,FALSE,"P";"Tab2",#N/A,FALSE,"P"}</definedName>
    <definedName name="ooo" localSheetId="42" hidden="1">{"Tab1",#N/A,FALSE,"P";"Tab2",#N/A,FALSE,"P"}</definedName>
    <definedName name="ooo" localSheetId="43" hidden="1">{"Tab1",#N/A,FALSE,"P";"Tab2",#N/A,FALSE,"P"}</definedName>
    <definedName name="ooo" hidden="1">{"Tab1",#N/A,FALSE,"P";"Tab2",#N/A,FALSE,"P"}</definedName>
    <definedName name="OS2015_new" localSheetId="15">#REF!</definedName>
    <definedName name="OS2015_new" localSheetId="17">#REF!</definedName>
    <definedName name="OS2015_new" localSheetId="18">#REF!</definedName>
    <definedName name="OS2015_new" localSheetId="20">#REF!</definedName>
    <definedName name="OS2015_new" localSheetId="25">#REF!</definedName>
    <definedName name="OS2015_new" localSheetId="30">#REF!</definedName>
    <definedName name="OS2015_new" localSheetId="34">#REF!</definedName>
    <definedName name="OS2015_new" localSheetId="35">#REF!</definedName>
    <definedName name="OS2015_new" localSheetId="23">#REF!</definedName>
    <definedName name="OS2015_new" localSheetId="24">#REF!</definedName>
    <definedName name="OS2015_new" localSheetId="29">#REF!</definedName>
    <definedName name="OS2015_new" localSheetId="32">#REF!</definedName>
    <definedName name="OS2015_new" localSheetId="5">#REF!</definedName>
    <definedName name="OS2015_new" localSheetId="37">#REF!</definedName>
    <definedName name="OS2015_new" localSheetId="39">#REF!</definedName>
    <definedName name="OS2015_new">#REF!</definedName>
    <definedName name="other" localSheetId="17">#REF!</definedName>
    <definedName name="other" localSheetId="18">#REF!</definedName>
    <definedName name="other" localSheetId="20">#REF!</definedName>
    <definedName name="other" localSheetId="25">#REF!</definedName>
    <definedName name="other" localSheetId="30">#REF!</definedName>
    <definedName name="other" localSheetId="34">#REF!</definedName>
    <definedName name="other" localSheetId="35">#REF!</definedName>
    <definedName name="other" localSheetId="23">#REF!</definedName>
    <definedName name="other" localSheetId="24">#REF!</definedName>
    <definedName name="other" localSheetId="29">#REF!</definedName>
    <definedName name="other" localSheetId="32">#REF!</definedName>
    <definedName name="other" localSheetId="5">#REF!</definedName>
    <definedName name="other" localSheetId="39">#REF!</definedName>
    <definedName name="other">#REF!</definedName>
    <definedName name="Otras_Residuales" localSheetId="17">#REF!</definedName>
    <definedName name="Otras_Residuales" localSheetId="18">#REF!</definedName>
    <definedName name="Otras_Residuales" localSheetId="20">#REF!</definedName>
    <definedName name="Otras_Residuales" localSheetId="25">#REF!</definedName>
    <definedName name="Otras_Residuales" localSheetId="30">#REF!</definedName>
    <definedName name="Otras_Residuales" localSheetId="34">#REF!</definedName>
    <definedName name="Otras_Residuales" localSheetId="35">#REF!</definedName>
    <definedName name="Otras_Residuales" localSheetId="23">#REF!</definedName>
    <definedName name="Otras_Residuales" localSheetId="24">#REF!</definedName>
    <definedName name="Otras_Residuales" localSheetId="29">#REF!</definedName>
    <definedName name="Otras_Residuales" localSheetId="32">#REF!</definedName>
    <definedName name="Otras_Residuales" localSheetId="5">#REF!</definedName>
    <definedName name="Otras_Residuales" localSheetId="39">#REF!</definedName>
    <definedName name="Otras_Residuales">#REF!</definedName>
    <definedName name="out">[61]output!$A$3:$P$128</definedName>
    <definedName name="OUTB" localSheetId="39">[28]B!$D$6:$H$6</definedName>
    <definedName name="OUTB">[29]B!$D$6:$H$6</definedName>
    <definedName name="outc" localSheetId="39">[28]C!$C$6:$D$6</definedName>
    <definedName name="outc">[29]C!$C$6:$D$6</definedName>
    <definedName name="output" localSheetId="17">#REF!</definedName>
    <definedName name="output" localSheetId="18">#REF!</definedName>
    <definedName name="output" localSheetId="20">#REF!</definedName>
    <definedName name="output" localSheetId="25">#REF!</definedName>
    <definedName name="output" localSheetId="30">#REF!</definedName>
    <definedName name="output" localSheetId="34">#REF!</definedName>
    <definedName name="output" localSheetId="35">#REF!</definedName>
    <definedName name="output" localSheetId="23">#REF!</definedName>
    <definedName name="output" localSheetId="24">#REF!</definedName>
    <definedName name="output" localSheetId="29">#REF!</definedName>
    <definedName name="output" localSheetId="32">#REF!</definedName>
    <definedName name="output" localSheetId="5">#REF!</definedName>
    <definedName name="output" localSheetId="37">#REF!</definedName>
    <definedName name="output" localSheetId="39">#REF!</definedName>
    <definedName name="output">#REF!</definedName>
    <definedName name="output_projections">[62]projections!$A$3:$R$108</definedName>
    <definedName name="output1">[24]output!$A$1:$J$122</definedName>
    <definedName name="p" localSheetId="13" hidden="1">{"Riqfin97",#N/A,FALSE,"Tran";"Riqfinpro",#N/A,FALSE,"Tran"}</definedName>
    <definedName name="p" localSheetId="15" hidden="1">{"Riqfin97",#N/A,FALSE,"Tran";"Riqfinpro",#N/A,FALSE,"Tran"}</definedName>
    <definedName name="p" localSheetId="17" hidden="1">{"Riqfin97",#N/A,FALSE,"Tran";"Riqfinpro",#N/A,FALSE,"Tran"}</definedName>
    <definedName name="p" localSheetId="20" hidden="1">{"Riqfin97",#N/A,FALSE,"Tran";"Riqfinpro",#N/A,FALSE,"Tran"}</definedName>
    <definedName name="p" localSheetId="30" hidden="1">{"Riqfin97",#N/A,FALSE,"Tran";"Riqfinpro",#N/A,FALSE,"Tran"}</definedName>
    <definedName name="p" localSheetId="33" hidden="1">{"Riqfin97",#N/A,FALSE,"Tran";"Riqfinpro",#N/A,FALSE,"Tran"}</definedName>
    <definedName name="p" localSheetId="34" hidden="1">{"Riqfin97",#N/A,FALSE,"Tran";"Riqfinpro",#N/A,FALSE,"Tran"}</definedName>
    <definedName name="p" localSheetId="35" hidden="1">{"Riqfin97",#N/A,FALSE,"Tran";"Riqfinpro",#N/A,FALSE,"Tran"}</definedName>
    <definedName name="p" localSheetId="46" hidden="1">{"Riqfin97",#N/A,FALSE,"Tran";"Riqfinpro",#N/A,FALSE,"Tran"}</definedName>
    <definedName name="p" localSheetId="37" hidden="1">{"Riqfin97",#N/A,FALSE,"Tran";"Riqfinpro",#N/A,FALSE,"Tran"}</definedName>
    <definedName name="p" localSheetId="39" hidden="1">{"Riqfin97",#N/A,FALSE,"Tran";"Riqfinpro",#N/A,FALSE,"Tran"}</definedName>
    <definedName name="p" localSheetId="42" hidden="1">{"Riqfin97",#N/A,FALSE,"Tran";"Riqfinpro",#N/A,FALSE,"Tran"}</definedName>
    <definedName name="p" localSheetId="43" hidden="1">{"Riqfin97",#N/A,FALSE,"Tran";"Riqfinpro",#N/A,FALSE,"Tran"}</definedName>
    <definedName name="p" hidden="1">{"Riqfin97",#N/A,FALSE,"Tran";"Riqfinpro",#N/A,FALSE,"Tran"}</definedName>
    <definedName name="Page_4" localSheetId="17">#REF!</definedName>
    <definedName name="Page_4" localSheetId="18">#REF!</definedName>
    <definedName name="Page_4" localSheetId="20">#REF!</definedName>
    <definedName name="Page_4" localSheetId="25">#REF!</definedName>
    <definedName name="Page_4" localSheetId="30">#REF!</definedName>
    <definedName name="Page_4" localSheetId="34">#REF!</definedName>
    <definedName name="Page_4" localSheetId="35">#REF!</definedName>
    <definedName name="Page_4" localSheetId="23">#REF!</definedName>
    <definedName name="Page_4" localSheetId="24">#REF!</definedName>
    <definedName name="Page_4" localSheetId="29">#REF!</definedName>
    <definedName name="Page_4" localSheetId="32">#REF!</definedName>
    <definedName name="Page_4" localSheetId="5">#REF!</definedName>
    <definedName name="Page_4" localSheetId="37">#REF!</definedName>
    <definedName name="Page_4" localSheetId="39">#REF!</definedName>
    <definedName name="Page_4">#REF!</definedName>
    <definedName name="page2" localSheetId="17">#REF!</definedName>
    <definedName name="page2" localSheetId="18">#REF!</definedName>
    <definedName name="page2" localSheetId="20">#REF!</definedName>
    <definedName name="page2" localSheetId="25">#REF!</definedName>
    <definedName name="page2" localSheetId="30">#REF!</definedName>
    <definedName name="page2" localSheetId="34">#REF!</definedName>
    <definedName name="page2" localSheetId="35">#REF!</definedName>
    <definedName name="page2" localSheetId="23">#REF!</definedName>
    <definedName name="page2" localSheetId="24">#REF!</definedName>
    <definedName name="page2" localSheetId="29">#REF!</definedName>
    <definedName name="page2" localSheetId="32">#REF!</definedName>
    <definedName name="page2" localSheetId="5">#REF!</definedName>
    <definedName name="page2" localSheetId="39">#REF!</definedName>
    <definedName name="page2">#REF!</definedName>
    <definedName name="pata" localSheetId="13" hidden="1">{"Tab1",#N/A,FALSE,"P";"Tab2",#N/A,FALSE,"P"}</definedName>
    <definedName name="pata" localSheetId="15" hidden="1">{"Tab1",#N/A,FALSE,"P";"Tab2",#N/A,FALSE,"P"}</definedName>
    <definedName name="pata" localSheetId="17" hidden="1">{"Tab1",#N/A,FALSE,"P";"Tab2",#N/A,FALSE,"P"}</definedName>
    <definedName name="pata" localSheetId="20" hidden="1">{"Tab1",#N/A,FALSE,"P";"Tab2",#N/A,FALSE,"P"}</definedName>
    <definedName name="pata" localSheetId="30" hidden="1">{"Tab1",#N/A,FALSE,"P";"Tab2",#N/A,FALSE,"P"}</definedName>
    <definedName name="pata" localSheetId="33" hidden="1">{"Tab1",#N/A,FALSE,"P";"Tab2",#N/A,FALSE,"P"}</definedName>
    <definedName name="pata" localSheetId="34" hidden="1">{"Tab1",#N/A,FALSE,"P";"Tab2",#N/A,FALSE,"P"}</definedName>
    <definedName name="pata" localSheetId="35" hidden="1">{"Tab1",#N/A,FALSE,"P";"Tab2",#N/A,FALSE,"P"}</definedName>
    <definedName name="pata" localSheetId="46" hidden="1">{"Tab1",#N/A,FALSE,"P";"Tab2",#N/A,FALSE,"P"}</definedName>
    <definedName name="pata" localSheetId="37" hidden="1">{"Tab1",#N/A,FALSE,"P";"Tab2",#N/A,FALSE,"P"}</definedName>
    <definedName name="pata" localSheetId="39" hidden="1">{"Tab1",#N/A,FALSE,"P";"Tab2",#N/A,FALSE,"P"}</definedName>
    <definedName name="pata" localSheetId="42" hidden="1">{"Tab1",#N/A,FALSE,"P";"Tab2",#N/A,FALSE,"P"}</definedName>
    <definedName name="pata" localSheetId="43" hidden="1">{"Tab1",#N/A,FALSE,"P";"Tab2",#N/A,FALSE,"P"}</definedName>
    <definedName name="pata" hidden="1">{"Tab1",#N/A,FALSE,"P";"Tab2",#N/A,FALSE,"P"}</definedName>
    <definedName name="PCPIG">#N/A</definedName>
    <definedName name="Petroecuador" localSheetId="17">#REF!</definedName>
    <definedName name="Petroecuador" localSheetId="18">#REF!</definedName>
    <definedName name="Petroecuador" localSheetId="20">#REF!</definedName>
    <definedName name="Petroecuador" localSheetId="25">#REF!</definedName>
    <definedName name="Petroecuador" localSheetId="30">#REF!</definedName>
    <definedName name="Petroecuador" localSheetId="34">#REF!</definedName>
    <definedName name="Petroecuador" localSheetId="35">#REF!</definedName>
    <definedName name="Petroecuador" localSheetId="23">#REF!</definedName>
    <definedName name="Petroecuador" localSheetId="24">#REF!</definedName>
    <definedName name="Petroecuador" localSheetId="29">#REF!</definedName>
    <definedName name="Petroecuador" localSheetId="32">#REF!</definedName>
    <definedName name="Petroecuador" localSheetId="5">#REF!</definedName>
    <definedName name="Petroecuador" localSheetId="37">#REF!</definedName>
    <definedName name="Petroecuador" localSheetId="39">#REF!</definedName>
    <definedName name="Petroecuador">#REF!</definedName>
    <definedName name="pchar00memu.m" localSheetId="15">[33]monthly!#REF!</definedName>
    <definedName name="pchar00memu.m" localSheetId="17">[33]monthly!#REF!</definedName>
    <definedName name="pchar00memu.m" localSheetId="18">[33]monthly!#REF!</definedName>
    <definedName name="pchar00memu.m" localSheetId="20">[33]monthly!#REF!</definedName>
    <definedName name="pchar00memu.m" localSheetId="25">[33]monthly!#REF!</definedName>
    <definedName name="pchar00memu.m" localSheetId="30">[33]monthly!#REF!</definedName>
    <definedName name="pchar00memu.m" localSheetId="34">[33]monthly!#REF!</definedName>
    <definedName name="pchar00memu.m" localSheetId="35">[33]monthly!#REF!</definedName>
    <definedName name="pchar00memu.m" localSheetId="23">[33]monthly!#REF!</definedName>
    <definedName name="pchar00memu.m" localSheetId="24">[33]monthly!#REF!</definedName>
    <definedName name="pchar00memu.m" localSheetId="29">[33]monthly!#REF!</definedName>
    <definedName name="pchar00memu.m" localSheetId="32">[33]monthly!#REF!</definedName>
    <definedName name="pchar00memu.m" localSheetId="5">[33]monthly!#REF!</definedName>
    <definedName name="pchar00memu.m" localSheetId="37">[33]monthly!#REF!</definedName>
    <definedName name="pchar00memu.m" localSheetId="39">[34]monthly!#REF!</definedName>
    <definedName name="pchar00memu.m">[33]monthly!#REF!</definedName>
    <definedName name="podatki" localSheetId="17">#REF!</definedName>
    <definedName name="podatki" localSheetId="18">#REF!</definedName>
    <definedName name="podatki" localSheetId="20">#REF!</definedName>
    <definedName name="podatki" localSheetId="25">#REF!</definedName>
    <definedName name="podatki" localSheetId="30">#REF!</definedName>
    <definedName name="podatki" localSheetId="34">#REF!</definedName>
    <definedName name="podatki" localSheetId="35">#REF!</definedName>
    <definedName name="podatki" localSheetId="23">#REF!</definedName>
    <definedName name="podatki" localSheetId="24">#REF!</definedName>
    <definedName name="podatki" localSheetId="29">#REF!</definedName>
    <definedName name="podatki" localSheetId="32">#REF!</definedName>
    <definedName name="podatki" localSheetId="5">#REF!</definedName>
    <definedName name="podatki" localSheetId="37">#REF!</definedName>
    <definedName name="podatki" localSheetId="39">#REF!</definedName>
    <definedName name="podatki">#REF!</definedName>
    <definedName name="Ports" localSheetId="17">#REF!</definedName>
    <definedName name="Ports" localSheetId="18">#REF!</definedName>
    <definedName name="Ports" localSheetId="20">#REF!</definedName>
    <definedName name="Ports" localSheetId="25">#REF!</definedName>
    <definedName name="Ports" localSheetId="30">#REF!</definedName>
    <definedName name="Ports" localSheetId="34">#REF!</definedName>
    <definedName name="Ports" localSheetId="35">#REF!</definedName>
    <definedName name="Ports" localSheetId="23">#REF!</definedName>
    <definedName name="Ports" localSheetId="24">#REF!</definedName>
    <definedName name="Ports" localSheetId="29">#REF!</definedName>
    <definedName name="Ports" localSheetId="32">#REF!</definedName>
    <definedName name="Ports" localSheetId="5">#REF!</definedName>
    <definedName name="Ports" localSheetId="39">#REF!</definedName>
    <definedName name="Ports">#REF!</definedName>
    <definedName name="pp" localSheetId="13" hidden="1">{"Riqfin97",#N/A,FALSE,"Tran";"Riqfinpro",#N/A,FALSE,"Tran"}</definedName>
    <definedName name="pp" localSheetId="15" hidden="1">{"Riqfin97",#N/A,FALSE,"Tran";"Riqfinpro",#N/A,FALSE,"Tran"}</definedName>
    <definedName name="pp" localSheetId="17" hidden="1">{"Riqfin97",#N/A,FALSE,"Tran";"Riqfinpro",#N/A,FALSE,"Tran"}</definedName>
    <definedName name="pp" localSheetId="20" hidden="1">{"Riqfin97",#N/A,FALSE,"Tran";"Riqfinpro",#N/A,FALSE,"Tran"}</definedName>
    <definedName name="pp" localSheetId="30" hidden="1">{"Riqfin97",#N/A,FALSE,"Tran";"Riqfinpro",#N/A,FALSE,"Tran"}</definedName>
    <definedName name="pp" localSheetId="33" hidden="1">{"Riqfin97",#N/A,FALSE,"Tran";"Riqfinpro",#N/A,FALSE,"Tran"}</definedName>
    <definedName name="pp" localSheetId="34" hidden="1">{"Riqfin97",#N/A,FALSE,"Tran";"Riqfinpro",#N/A,FALSE,"Tran"}</definedName>
    <definedName name="pp" localSheetId="35" hidden="1">{"Riqfin97",#N/A,FALSE,"Tran";"Riqfinpro",#N/A,FALSE,"Tran"}</definedName>
    <definedName name="pp" localSheetId="46" hidden="1">{"Riqfin97",#N/A,FALSE,"Tran";"Riqfinpro",#N/A,FALSE,"Tran"}</definedName>
    <definedName name="pp" localSheetId="37" hidden="1">{"Riqfin97",#N/A,FALSE,"Tran";"Riqfinpro",#N/A,FALSE,"Tran"}</definedName>
    <definedName name="pp" localSheetId="39" hidden="1">{"Riqfin97",#N/A,FALSE,"Tran";"Riqfinpro",#N/A,FALSE,"Tran"}</definedName>
    <definedName name="pp" localSheetId="42" hidden="1">{"Riqfin97",#N/A,FALSE,"Tran";"Riqfinpro",#N/A,FALSE,"Tran"}</definedName>
    <definedName name="pp" localSheetId="43" hidden="1">{"Riqfin97",#N/A,FALSE,"Tran";"Riqfinpro",#N/A,FALSE,"Tran"}</definedName>
    <definedName name="pp" hidden="1">{"Riqfin97",#N/A,FALSE,"Tran";"Riqfinpro",#N/A,FALSE,"Tran"}</definedName>
    <definedName name="ppp" localSheetId="13" hidden="1">{"Riqfin97",#N/A,FALSE,"Tran";"Riqfinpro",#N/A,FALSE,"Tran"}</definedName>
    <definedName name="ppp" localSheetId="15" hidden="1">{"Riqfin97",#N/A,FALSE,"Tran";"Riqfinpro",#N/A,FALSE,"Tran"}</definedName>
    <definedName name="ppp" localSheetId="17" hidden="1">{"Riqfin97",#N/A,FALSE,"Tran";"Riqfinpro",#N/A,FALSE,"Tran"}</definedName>
    <definedName name="ppp" localSheetId="20" hidden="1">{"Riqfin97",#N/A,FALSE,"Tran";"Riqfinpro",#N/A,FALSE,"Tran"}</definedName>
    <definedName name="ppp" localSheetId="30" hidden="1">{"Riqfin97",#N/A,FALSE,"Tran";"Riqfinpro",#N/A,FALSE,"Tran"}</definedName>
    <definedName name="ppp" localSheetId="33" hidden="1">{"Riqfin97",#N/A,FALSE,"Tran";"Riqfinpro",#N/A,FALSE,"Tran"}</definedName>
    <definedName name="ppp" localSheetId="34" hidden="1">{"Riqfin97",#N/A,FALSE,"Tran";"Riqfinpro",#N/A,FALSE,"Tran"}</definedName>
    <definedName name="ppp" localSheetId="35" hidden="1">{"Riqfin97",#N/A,FALSE,"Tran";"Riqfinpro",#N/A,FALSE,"Tran"}</definedName>
    <definedName name="ppp" localSheetId="46" hidden="1">{"Riqfin97",#N/A,FALSE,"Tran";"Riqfinpro",#N/A,FALSE,"Tran"}</definedName>
    <definedName name="ppp" localSheetId="37" hidden="1">{"Riqfin97",#N/A,FALSE,"Tran";"Riqfinpro",#N/A,FALSE,"Tran"}</definedName>
    <definedName name="ppp" localSheetId="39" hidden="1">{"Riqfin97",#N/A,FALSE,"Tran";"Riqfinpro",#N/A,FALSE,"Tran"}</definedName>
    <definedName name="ppp" localSheetId="42" hidden="1">{"Riqfin97",#N/A,FALSE,"Tran";"Riqfinpro",#N/A,FALSE,"Tran"}</definedName>
    <definedName name="ppp" localSheetId="43" hidden="1">{"Riqfin97",#N/A,FALSE,"Tran";"Riqfinpro",#N/A,FALSE,"Tran"}</definedName>
    <definedName name="ppp" hidden="1">{"Riqfin97",#N/A,FALSE,"Tran";"Riqfinpro",#N/A,FALSE,"Tran"}</definedName>
    <definedName name="PPPWGT">#N/A</definedName>
    <definedName name="pri" localSheetId="17">#REF!</definedName>
    <definedName name="pri" localSheetId="18">#REF!</definedName>
    <definedName name="pri" localSheetId="20">#REF!</definedName>
    <definedName name="pri" localSheetId="25">#REF!</definedName>
    <definedName name="pri" localSheetId="30">#REF!</definedName>
    <definedName name="pri" localSheetId="34">#REF!</definedName>
    <definedName name="pri" localSheetId="35">#REF!</definedName>
    <definedName name="pri" localSheetId="23">#REF!</definedName>
    <definedName name="pri" localSheetId="24">#REF!</definedName>
    <definedName name="pri" localSheetId="29">#REF!</definedName>
    <definedName name="pri" localSheetId="32">#REF!</definedName>
    <definedName name="pri" localSheetId="5">#REF!</definedName>
    <definedName name="pri" localSheetId="37">#REF!</definedName>
    <definedName name="pri" localSheetId="39">#REF!</definedName>
    <definedName name="pri">#REF!</definedName>
    <definedName name="Print" localSheetId="17">#REF!</definedName>
    <definedName name="Print" localSheetId="18">#REF!</definedName>
    <definedName name="Print" localSheetId="20">#REF!</definedName>
    <definedName name="Print" localSheetId="25">#REF!</definedName>
    <definedName name="Print" localSheetId="30">#REF!</definedName>
    <definedName name="Print" localSheetId="34">#REF!</definedName>
    <definedName name="Print" localSheetId="35">#REF!</definedName>
    <definedName name="Print" localSheetId="23">#REF!</definedName>
    <definedName name="Print" localSheetId="24">#REF!</definedName>
    <definedName name="Print" localSheetId="29">#REF!</definedName>
    <definedName name="Print" localSheetId="32">#REF!</definedName>
    <definedName name="Print" localSheetId="5">#REF!</definedName>
    <definedName name="Print" localSheetId="39">#REF!</definedName>
    <definedName name="Print">#REF!</definedName>
    <definedName name="PRINT1" localSheetId="17">[63]Index!#REF!</definedName>
    <definedName name="PRINT1" localSheetId="18">[63]Index!#REF!</definedName>
    <definedName name="PRINT1" localSheetId="20">[63]Index!#REF!</definedName>
    <definedName name="PRINT1" localSheetId="25">[63]Index!#REF!</definedName>
    <definedName name="PRINT1" localSheetId="30">[63]Index!#REF!</definedName>
    <definedName name="PRINT1" localSheetId="34">[63]Index!#REF!</definedName>
    <definedName name="PRINT1" localSheetId="35">[63]Index!#REF!</definedName>
    <definedName name="PRINT1" localSheetId="23">[63]Index!#REF!</definedName>
    <definedName name="PRINT1" localSheetId="24">[63]Index!#REF!</definedName>
    <definedName name="PRINT1" localSheetId="29">[63]Index!#REF!</definedName>
    <definedName name="PRINT1" localSheetId="32">[63]Index!#REF!</definedName>
    <definedName name="PRINT1" localSheetId="5">[63]Index!#REF!</definedName>
    <definedName name="PRINT1" localSheetId="39">[63]Index!#REF!</definedName>
    <definedName name="PRINT1">[63]Index!#REF!</definedName>
    <definedName name="PRINT2" localSheetId="17">[63]Index!#REF!</definedName>
    <definedName name="PRINT2" localSheetId="18">[63]Index!#REF!</definedName>
    <definedName name="PRINT2" localSheetId="20">[63]Index!#REF!</definedName>
    <definedName name="PRINT2" localSheetId="25">[63]Index!#REF!</definedName>
    <definedName name="PRINT2" localSheetId="34">[63]Index!#REF!</definedName>
    <definedName name="PRINT2" localSheetId="35">[63]Index!#REF!</definedName>
    <definedName name="PRINT2" localSheetId="23">[63]Index!#REF!</definedName>
    <definedName name="PRINT2" localSheetId="24">[63]Index!#REF!</definedName>
    <definedName name="PRINT2" localSheetId="29">[63]Index!#REF!</definedName>
    <definedName name="PRINT2" localSheetId="32">[63]Index!#REF!</definedName>
    <definedName name="PRINT2" localSheetId="5">[63]Index!#REF!</definedName>
    <definedName name="PRINT2" localSheetId="39">[63]Index!#REF!</definedName>
    <definedName name="PRINT2">[63]Index!#REF!</definedName>
    <definedName name="PRINT3" localSheetId="17">[63]Index!#REF!</definedName>
    <definedName name="PRINT3" localSheetId="18">[63]Index!#REF!</definedName>
    <definedName name="PRINT3" localSheetId="20">[63]Index!#REF!</definedName>
    <definedName name="PRINT3" localSheetId="25">[63]Index!#REF!</definedName>
    <definedName name="PRINT3" localSheetId="34">[63]Index!#REF!</definedName>
    <definedName name="PRINT3" localSheetId="35">[63]Index!#REF!</definedName>
    <definedName name="PRINT3" localSheetId="23">[63]Index!#REF!</definedName>
    <definedName name="PRINT3" localSheetId="24">[63]Index!#REF!</definedName>
    <definedName name="PRINT3" localSheetId="29">[63]Index!#REF!</definedName>
    <definedName name="PRINT3" localSheetId="32">[63]Index!#REF!</definedName>
    <definedName name="PRINT3" localSheetId="5">[63]Index!#REF!</definedName>
    <definedName name="PRINT3" localSheetId="39">[63]Index!#REF!</definedName>
    <definedName name="PRINT3">[63]Index!#REF!</definedName>
    <definedName name="PrintThis_Links">[46]Links!$A$1:$F$33</definedName>
    <definedName name="profit" localSheetId="39">[6]C!$O$1:$T$1</definedName>
    <definedName name="profit">[20]C!$O$1:$T$1</definedName>
    <definedName name="prorač" localSheetId="39">[64]Prorač!$1:$1048576</definedName>
    <definedName name="prorač">[64]Prorač!$A:$IV</definedName>
    <definedName name="PvNee_2" localSheetId="15">[27]Graf14_Graf15!#REF!</definedName>
    <definedName name="PvNee_2" localSheetId="17">[27]Graf14_Graf15!#REF!</definedName>
    <definedName name="PvNee_2" localSheetId="18">[27]Graf14_Graf15!#REF!</definedName>
    <definedName name="PvNee_2" localSheetId="20">[27]Graf14_Graf15!#REF!</definedName>
    <definedName name="PvNee_2" localSheetId="25">[27]Graf14_Graf15!#REF!</definedName>
    <definedName name="PvNee_2" localSheetId="34">[27]Graf14_Graf15!#REF!</definedName>
    <definedName name="PvNee_2" localSheetId="35">[27]Graf14_Graf15!#REF!</definedName>
    <definedName name="PvNee_2" localSheetId="23">[27]Graf14_Graf15!#REF!</definedName>
    <definedName name="PvNee_2" localSheetId="24">[27]Graf14_Graf15!#REF!</definedName>
    <definedName name="PvNee_2" localSheetId="29">[27]Graf14_Graf15!#REF!</definedName>
    <definedName name="PvNee_2" localSheetId="32">[27]Graf14_Graf15!#REF!</definedName>
    <definedName name="PvNee_2" localSheetId="5">[27]Graf14_Graf15!#REF!</definedName>
    <definedName name="PvNee_2" localSheetId="37">[27]Graf14_Graf15!#REF!</definedName>
    <definedName name="PvNee_2" localSheetId="39">[27]Graf14_Graf15!#REF!</definedName>
    <definedName name="PvNee_2">[27]Graf14_Graf15!#REF!</definedName>
    <definedName name="PvNer_2" localSheetId="15">[27]Graf14_Graf15!#REF!</definedName>
    <definedName name="PvNer_2" localSheetId="17">[27]Graf14_Graf15!#REF!</definedName>
    <definedName name="PvNer_2" localSheetId="18">[27]Graf14_Graf15!#REF!</definedName>
    <definedName name="PvNer_2" localSheetId="20">[27]Graf14_Graf15!#REF!</definedName>
    <definedName name="PvNer_2" localSheetId="25">[27]Graf14_Graf15!#REF!</definedName>
    <definedName name="PvNer_2" localSheetId="34">[27]Graf14_Graf15!#REF!</definedName>
    <definedName name="PvNer_2" localSheetId="35">[27]Graf14_Graf15!#REF!</definedName>
    <definedName name="PvNer_2" localSheetId="23">[27]Graf14_Graf15!#REF!</definedName>
    <definedName name="PvNer_2" localSheetId="24">[27]Graf14_Graf15!#REF!</definedName>
    <definedName name="PvNer_2" localSheetId="29">[27]Graf14_Graf15!#REF!</definedName>
    <definedName name="PvNer_2" localSheetId="32">[27]Graf14_Graf15!#REF!</definedName>
    <definedName name="PvNer_2" localSheetId="5">[27]Graf14_Graf15!#REF!</definedName>
    <definedName name="PvNer_2" localSheetId="37">[27]Graf14_Graf15!#REF!</definedName>
    <definedName name="PvNer_2" localSheetId="39">[27]Graf14_Graf15!#REF!</definedName>
    <definedName name="PvNer_2">[27]Graf14_Graf15!#REF!</definedName>
    <definedName name="Q6_" localSheetId="17">#REF!</definedName>
    <definedName name="Q6_" localSheetId="18">#REF!</definedName>
    <definedName name="Q6_" localSheetId="20">#REF!</definedName>
    <definedName name="Q6_" localSheetId="25">#REF!</definedName>
    <definedName name="Q6_" localSheetId="30">#REF!</definedName>
    <definedName name="Q6_" localSheetId="34">#REF!</definedName>
    <definedName name="Q6_" localSheetId="35">#REF!</definedName>
    <definedName name="Q6_" localSheetId="23">#REF!</definedName>
    <definedName name="Q6_" localSheetId="24">#REF!</definedName>
    <definedName name="Q6_" localSheetId="29">#REF!</definedName>
    <definedName name="Q6_" localSheetId="32">#REF!</definedName>
    <definedName name="Q6_" localSheetId="5">#REF!</definedName>
    <definedName name="Q6_" localSheetId="37">#REF!</definedName>
    <definedName name="Q6_" localSheetId="39">#REF!</definedName>
    <definedName name="Q6_">#REF!</definedName>
    <definedName name="QFISCAL" localSheetId="17">'[3]Quarterly Raw Data'!#REF!</definedName>
    <definedName name="QFISCAL" localSheetId="18">'[3]Quarterly Raw Data'!#REF!</definedName>
    <definedName name="QFISCAL" localSheetId="20">'[3]Quarterly Raw Data'!#REF!</definedName>
    <definedName name="QFISCAL" localSheetId="25">'[3]Quarterly Raw Data'!#REF!</definedName>
    <definedName name="QFISCAL" localSheetId="30">'[3]Quarterly Raw Data'!#REF!</definedName>
    <definedName name="QFISCAL" localSheetId="34">'[3]Quarterly Raw Data'!#REF!</definedName>
    <definedName name="QFISCAL" localSheetId="35">'[3]Quarterly Raw Data'!#REF!</definedName>
    <definedName name="QFISCAL" localSheetId="23">'[3]Quarterly Raw Data'!#REF!</definedName>
    <definedName name="QFISCAL" localSheetId="24">'[3]Quarterly Raw Data'!#REF!</definedName>
    <definedName name="QFISCAL" localSheetId="29">'[3]Quarterly Raw Data'!#REF!</definedName>
    <definedName name="QFISCAL" localSheetId="32">'[3]Quarterly Raw Data'!#REF!</definedName>
    <definedName name="QFISCAL" localSheetId="5">'[3]Quarterly Raw Data'!#REF!</definedName>
    <definedName name="QFISCAL" localSheetId="37">'[3]Quarterly Raw Data'!#REF!</definedName>
    <definedName name="QFISCAL" localSheetId="39">'[3]Quarterly Raw Data'!#REF!</definedName>
    <definedName name="QFISCAL">'[3]Quarterly Raw Data'!#REF!</definedName>
    <definedName name="qq" localSheetId="17" hidden="1">'[55]J(Priv.Cap)'!#REF!</definedName>
    <definedName name="qq" localSheetId="18" hidden="1">'[55]J(Priv.Cap)'!#REF!</definedName>
    <definedName name="qq" localSheetId="20" hidden="1">'[55]J(Priv.Cap)'!#REF!</definedName>
    <definedName name="qq" localSheetId="25" hidden="1">'[55]J(Priv.Cap)'!#REF!</definedName>
    <definedName name="qq" localSheetId="34" hidden="1">'[55]J(Priv.Cap)'!#REF!</definedName>
    <definedName name="qq" localSheetId="35" hidden="1">'[55]J(Priv.Cap)'!#REF!</definedName>
    <definedName name="qq" localSheetId="46" hidden="1">'[55]J(Priv.Cap)'!#REF!</definedName>
    <definedName name="qq" localSheetId="23" hidden="1">'[55]J(Priv.Cap)'!#REF!</definedName>
    <definedName name="qq" localSheetId="24" hidden="1">'[55]J(Priv.Cap)'!#REF!</definedName>
    <definedName name="qq" localSheetId="29" hidden="1">'[55]J(Priv.Cap)'!#REF!</definedName>
    <definedName name="qq" localSheetId="32" hidden="1">'[55]J(Priv.Cap)'!#REF!</definedName>
    <definedName name="qq" localSheetId="5" hidden="1">'[55]J(Priv.Cap)'!#REF!</definedName>
    <definedName name="qq" localSheetId="37" hidden="1">'[55]J(Priv.Cap)'!#REF!</definedName>
    <definedName name="qq" localSheetId="39" hidden="1">'[55]J(Priv.Cap)'!#REF!</definedName>
    <definedName name="qq" hidden="1">'[55]J(Priv.Cap)'!#REF!</definedName>
    <definedName name="qtab_35" localSheetId="15">'[65]i1-CA'!#REF!</definedName>
    <definedName name="qtab_35" localSheetId="17">'[65]i1-CA'!#REF!</definedName>
    <definedName name="qtab_35" localSheetId="18">'[65]i1-CA'!#REF!</definedName>
    <definedName name="qtab_35" localSheetId="20">'[65]i1-CA'!#REF!</definedName>
    <definedName name="qtab_35" localSheetId="25">'[65]i1-CA'!#REF!</definedName>
    <definedName name="qtab_35" localSheetId="34">'[65]i1-CA'!#REF!</definedName>
    <definedName name="qtab_35" localSheetId="35">'[65]i1-CA'!#REF!</definedName>
    <definedName name="qtab_35" localSheetId="23">'[65]i1-CA'!#REF!</definedName>
    <definedName name="qtab_35" localSheetId="24">'[65]i1-CA'!#REF!</definedName>
    <definedName name="qtab_35" localSheetId="29">'[65]i1-CA'!#REF!</definedName>
    <definedName name="qtab_35" localSheetId="32">'[65]i1-CA'!#REF!</definedName>
    <definedName name="qtab_35" localSheetId="5">'[65]i1-CA'!#REF!</definedName>
    <definedName name="qtab_35" localSheetId="39">'[65]i1-CA'!#REF!</definedName>
    <definedName name="qtab_35">'[65]i1-CA'!#REF!</definedName>
    <definedName name="QTAB7" localSheetId="15">'[3]Quarterly MacroFlow'!#REF!</definedName>
    <definedName name="QTAB7" localSheetId="17">'[3]Quarterly MacroFlow'!#REF!</definedName>
    <definedName name="QTAB7" localSheetId="18">'[3]Quarterly MacroFlow'!#REF!</definedName>
    <definedName name="QTAB7" localSheetId="20">'[3]Quarterly MacroFlow'!#REF!</definedName>
    <definedName name="QTAB7" localSheetId="25">'[3]Quarterly MacroFlow'!#REF!</definedName>
    <definedName name="QTAB7" localSheetId="34">'[3]Quarterly MacroFlow'!#REF!</definedName>
    <definedName name="QTAB7" localSheetId="35">'[3]Quarterly MacroFlow'!#REF!</definedName>
    <definedName name="QTAB7" localSheetId="23">'[3]Quarterly MacroFlow'!#REF!</definedName>
    <definedName name="QTAB7" localSheetId="24">'[3]Quarterly MacroFlow'!#REF!</definedName>
    <definedName name="QTAB7" localSheetId="29">'[3]Quarterly MacroFlow'!#REF!</definedName>
    <definedName name="QTAB7" localSheetId="32">'[3]Quarterly MacroFlow'!#REF!</definedName>
    <definedName name="QTAB7" localSheetId="5">'[3]Quarterly MacroFlow'!#REF!</definedName>
    <definedName name="QTAB7" localSheetId="39">'[3]Quarterly MacroFlow'!#REF!</definedName>
    <definedName name="QTAB7">'[3]Quarterly MacroFlow'!#REF!</definedName>
    <definedName name="QTAB7A" localSheetId="15">'[3]Quarterly MacroFlow'!#REF!</definedName>
    <definedName name="QTAB7A" localSheetId="17">'[3]Quarterly MacroFlow'!#REF!</definedName>
    <definedName name="QTAB7A" localSheetId="18">'[3]Quarterly MacroFlow'!#REF!</definedName>
    <definedName name="QTAB7A" localSheetId="20">'[3]Quarterly MacroFlow'!#REF!</definedName>
    <definedName name="QTAB7A" localSheetId="25">'[3]Quarterly MacroFlow'!#REF!</definedName>
    <definedName name="QTAB7A" localSheetId="34">'[3]Quarterly MacroFlow'!#REF!</definedName>
    <definedName name="QTAB7A" localSheetId="35">'[3]Quarterly MacroFlow'!#REF!</definedName>
    <definedName name="QTAB7A" localSheetId="23">'[3]Quarterly MacroFlow'!#REF!</definedName>
    <definedName name="QTAB7A" localSheetId="24">'[3]Quarterly MacroFlow'!#REF!</definedName>
    <definedName name="QTAB7A" localSheetId="29">'[3]Quarterly MacroFlow'!#REF!</definedName>
    <definedName name="QTAB7A" localSheetId="32">'[3]Quarterly MacroFlow'!#REF!</definedName>
    <definedName name="QTAB7A" localSheetId="5">'[3]Quarterly MacroFlow'!#REF!</definedName>
    <definedName name="QTAB7A" localSheetId="39">'[3]Quarterly MacroFlow'!#REF!</definedName>
    <definedName name="QTAB7A">'[3]Quarterly MacroFlow'!#REF!</definedName>
    <definedName name="quest1" localSheetId="17">#REF!</definedName>
    <definedName name="quest1" localSheetId="18">#REF!</definedName>
    <definedName name="quest1" localSheetId="20">#REF!</definedName>
    <definedName name="quest1" localSheetId="25">#REF!</definedName>
    <definedName name="quest1" localSheetId="30">#REF!</definedName>
    <definedName name="quest1" localSheetId="34">#REF!</definedName>
    <definedName name="quest1" localSheetId="35">#REF!</definedName>
    <definedName name="quest1" localSheetId="23">#REF!</definedName>
    <definedName name="quest1" localSheetId="24">#REF!</definedName>
    <definedName name="quest1" localSheetId="29">#REF!</definedName>
    <definedName name="quest1" localSheetId="32">#REF!</definedName>
    <definedName name="quest1" localSheetId="5">#REF!</definedName>
    <definedName name="quest1" localSheetId="37">#REF!</definedName>
    <definedName name="quest1" localSheetId="39">#REF!</definedName>
    <definedName name="quest1">#REF!</definedName>
    <definedName name="quest2" localSheetId="17">#REF!</definedName>
    <definedName name="quest2" localSheetId="18">#REF!</definedName>
    <definedName name="quest2" localSheetId="20">#REF!</definedName>
    <definedName name="quest2" localSheetId="25">#REF!</definedName>
    <definedName name="quest2" localSheetId="30">#REF!</definedName>
    <definedName name="quest2" localSheetId="34">#REF!</definedName>
    <definedName name="quest2" localSheetId="35">#REF!</definedName>
    <definedName name="quest2" localSheetId="23">#REF!</definedName>
    <definedName name="quest2" localSheetId="24">#REF!</definedName>
    <definedName name="quest2" localSheetId="29">#REF!</definedName>
    <definedName name="quest2" localSheetId="32">#REF!</definedName>
    <definedName name="quest2" localSheetId="5">#REF!</definedName>
    <definedName name="quest2" localSheetId="39">#REF!</definedName>
    <definedName name="quest2">#REF!</definedName>
    <definedName name="quest3" localSheetId="17">#REF!</definedName>
    <definedName name="quest3" localSheetId="18">#REF!</definedName>
    <definedName name="quest3" localSheetId="20">#REF!</definedName>
    <definedName name="quest3" localSheetId="25">#REF!</definedName>
    <definedName name="quest3" localSheetId="30">#REF!</definedName>
    <definedName name="quest3" localSheetId="34">#REF!</definedName>
    <definedName name="quest3" localSheetId="35">#REF!</definedName>
    <definedName name="quest3" localSheetId="23">#REF!</definedName>
    <definedName name="quest3" localSheetId="24">#REF!</definedName>
    <definedName name="quest3" localSheetId="29">#REF!</definedName>
    <definedName name="quest3" localSheetId="32">#REF!</definedName>
    <definedName name="quest3" localSheetId="5">#REF!</definedName>
    <definedName name="quest3" localSheetId="39">#REF!</definedName>
    <definedName name="quest3">#REF!</definedName>
    <definedName name="quest4" localSheetId="17">#REF!</definedName>
    <definedName name="quest4" localSheetId="18">#REF!</definedName>
    <definedName name="quest4" localSheetId="20">#REF!</definedName>
    <definedName name="quest4" localSheetId="25">#REF!</definedName>
    <definedName name="quest4" localSheetId="30">#REF!</definedName>
    <definedName name="quest4" localSheetId="34">#REF!</definedName>
    <definedName name="quest4" localSheetId="35">#REF!</definedName>
    <definedName name="quest4" localSheetId="23">#REF!</definedName>
    <definedName name="quest4" localSheetId="24">#REF!</definedName>
    <definedName name="quest4" localSheetId="29">#REF!</definedName>
    <definedName name="quest4" localSheetId="32">#REF!</definedName>
    <definedName name="quest4" localSheetId="5">#REF!</definedName>
    <definedName name="quest4" localSheetId="39">#REF!</definedName>
    <definedName name="quest4">#REF!</definedName>
    <definedName name="quest5" localSheetId="17">#REF!</definedName>
    <definedName name="quest5" localSheetId="18">#REF!</definedName>
    <definedName name="quest5" localSheetId="20">#REF!</definedName>
    <definedName name="quest5" localSheetId="25">#REF!</definedName>
    <definedName name="quest5" localSheetId="30">#REF!</definedName>
    <definedName name="quest5" localSheetId="34">#REF!</definedName>
    <definedName name="quest5" localSheetId="35">#REF!</definedName>
    <definedName name="quest5" localSheetId="23">#REF!</definedName>
    <definedName name="quest5" localSheetId="24">#REF!</definedName>
    <definedName name="quest5" localSheetId="29">#REF!</definedName>
    <definedName name="quest5" localSheetId="32">#REF!</definedName>
    <definedName name="quest5" localSheetId="5">#REF!</definedName>
    <definedName name="quest5" localSheetId="39">#REF!</definedName>
    <definedName name="quest5">#REF!</definedName>
    <definedName name="quest6" localSheetId="17">#REF!</definedName>
    <definedName name="quest6" localSheetId="18">#REF!</definedName>
    <definedName name="quest6" localSheetId="20">#REF!</definedName>
    <definedName name="quest6" localSheetId="25">#REF!</definedName>
    <definedName name="quest6" localSheetId="30">#REF!</definedName>
    <definedName name="quest6" localSheetId="34">#REF!</definedName>
    <definedName name="quest6" localSheetId="35">#REF!</definedName>
    <definedName name="quest6" localSheetId="23">#REF!</definedName>
    <definedName name="quest6" localSheetId="24">#REF!</definedName>
    <definedName name="quest6" localSheetId="29">#REF!</definedName>
    <definedName name="quest6" localSheetId="32">#REF!</definedName>
    <definedName name="quest6" localSheetId="5">#REF!</definedName>
    <definedName name="quest6" localSheetId="39">#REF!</definedName>
    <definedName name="quest6">#REF!</definedName>
    <definedName name="quest7" localSheetId="17">#REF!</definedName>
    <definedName name="quest7" localSheetId="18">#REF!</definedName>
    <definedName name="quest7" localSheetId="20">#REF!</definedName>
    <definedName name="quest7" localSheetId="25">#REF!</definedName>
    <definedName name="quest7" localSheetId="30">#REF!</definedName>
    <definedName name="quest7" localSheetId="34">#REF!</definedName>
    <definedName name="quest7" localSheetId="35">#REF!</definedName>
    <definedName name="quest7" localSheetId="23">#REF!</definedName>
    <definedName name="quest7" localSheetId="24">#REF!</definedName>
    <definedName name="quest7" localSheetId="29">#REF!</definedName>
    <definedName name="quest7" localSheetId="32">#REF!</definedName>
    <definedName name="quest7" localSheetId="5">#REF!</definedName>
    <definedName name="quest7" localSheetId="39">#REF!</definedName>
    <definedName name="quest7">#REF!</definedName>
    <definedName name="QW" localSheetId="17">#REF!</definedName>
    <definedName name="QW" localSheetId="18">#REF!</definedName>
    <definedName name="QW" localSheetId="20">#REF!</definedName>
    <definedName name="QW" localSheetId="25">#REF!</definedName>
    <definedName name="QW" localSheetId="30">#REF!</definedName>
    <definedName name="QW" localSheetId="34">#REF!</definedName>
    <definedName name="QW" localSheetId="35">#REF!</definedName>
    <definedName name="QW" localSheetId="23">#REF!</definedName>
    <definedName name="QW" localSheetId="24">#REF!</definedName>
    <definedName name="QW" localSheetId="29">#REF!</definedName>
    <definedName name="QW" localSheetId="32">#REF!</definedName>
    <definedName name="QW" localSheetId="5">#REF!</definedName>
    <definedName name="QW" localSheetId="39">#REF!</definedName>
    <definedName name="QW">#REF!</definedName>
    <definedName name="REAL" localSheetId="17">#REF!</definedName>
    <definedName name="REAL" localSheetId="18">#REF!</definedName>
    <definedName name="REAL" localSheetId="20">#REF!</definedName>
    <definedName name="REAL" localSheetId="25">#REF!</definedName>
    <definedName name="REAL" localSheetId="30">#REF!</definedName>
    <definedName name="REAL" localSheetId="34">#REF!</definedName>
    <definedName name="REAL" localSheetId="35">#REF!</definedName>
    <definedName name="REAL" localSheetId="23">#REF!</definedName>
    <definedName name="REAL" localSheetId="24">#REF!</definedName>
    <definedName name="REAL" localSheetId="29">#REF!</definedName>
    <definedName name="REAL" localSheetId="32">#REF!</definedName>
    <definedName name="REAL" localSheetId="5">#REF!</definedName>
    <definedName name="REAL" localSheetId="39">#REF!</definedName>
    <definedName name="REAL">#REF!</definedName>
    <definedName name="REALANNUAL" localSheetId="17">#REF!</definedName>
    <definedName name="REALANNUAL" localSheetId="18">#REF!</definedName>
    <definedName name="REALANNUAL" localSheetId="20">#REF!</definedName>
    <definedName name="REALANNUAL" localSheetId="25">#REF!</definedName>
    <definedName name="REALANNUAL" localSheetId="30">#REF!</definedName>
    <definedName name="REALANNUAL" localSheetId="34">#REF!</definedName>
    <definedName name="REALANNUAL" localSheetId="35">#REF!</definedName>
    <definedName name="REALANNUAL" localSheetId="23">#REF!</definedName>
    <definedName name="REALANNUAL" localSheetId="24">#REF!</definedName>
    <definedName name="REALANNUAL" localSheetId="29">#REF!</definedName>
    <definedName name="REALANNUAL" localSheetId="32">#REF!</definedName>
    <definedName name="REALANNUAL" localSheetId="5">#REF!</definedName>
    <definedName name="REALANNUAL" localSheetId="39">#REF!</definedName>
    <definedName name="REALANNUAL">#REF!</definedName>
    <definedName name="realizacia">[66]Sheet1!$A$1:$I$406</definedName>
    <definedName name="realizacija">[66]Sheet1!$A$1:$I$406</definedName>
    <definedName name="REALNACT" localSheetId="17">#REF!</definedName>
    <definedName name="REALNACT" localSheetId="18">#REF!</definedName>
    <definedName name="REALNACT" localSheetId="20">#REF!</definedName>
    <definedName name="REALNACT" localSheetId="25">#REF!</definedName>
    <definedName name="REALNACT" localSheetId="30">#REF!</definedName>
    <definedName name="REALNACT" localSheetId="34">#REF!</definedName>
    <definedName name="REALNACT" localSheetId="35">#REF!</definedName>
    <definedName name="REALNACT" localSheetId="23">#REF!</definedName>
    <definedName name="REALNACT" localSheetId="24">#REF!</definedName>
    <definedName name="REALNACT" localSheetId="29">#REF!</definedName>
    <definedName name="REALNACT" localSheetId="32">#REF!</definedName>
    <definedName name="REALNACT" localSheetId="5">#REF!</definedName>
    <definedName name="REALNACT" localSheetId="37">#REF!</definedName>
    <definedName name="REALNACT" localSheetId="39">#REF!</definedName>
    <definedName name="REALNACT">#REF!</definedName>
    <definedName name="red_26" localSheetId="17">#REF!</definedName>
    <definedName name="red_26" localSheetId="18">#REF!</definedName>
    <definedName name="red_26" localSheetId="20">#REF!</definedName>
    <definedName name="red_26" localSheetId="25">#REF!</definedName>
    <definedName name="red_26" localSheetId="30">#REF!</definedName>
    <definedName name="red_26" localSheetId="34">#REF!</definedName>
    <definedName name="red_26" localSheetId="35">#REF!</definedName>
    <definedName name="red_26" localSheetId="23">#REF!</definedName>
    <definedName name="red_26" localSheetId="24">#REF!</definedName>
    <definedName name="red_26" localSheetId="29">#REF!</definedName>
    <definedName name="red_26" localSheetId="32">#REF!</definedName>
    <definedName name="red_26" localSheetId="5">#REF!</definedName>
    <definedName name="red_26" localSheetId="39">#REF!</definedName>
    <definedName name="red_26">#REF!</definedName>
    <definedName name="red_33" localSheetId="17">#REF!</definedName>
    <definedName name="red_33" localSheetId="18">#REF!</definedName>
    <definedName name="red_33" localSheetId="20">#REF!</definedName>
    <definedName name="red_33" localSheetId="25">#REF!</definedName>
    <definedName name="red_33" localSheetId="30">#REF!</definedName>
    <definedName name="red_33" localSheetId="34">#REF!</definedName>
    <definedName name="red_33" localSheetId="35">#REF!</definedName>
    <definedName name="red_33" localSheetId="23">#REF!</definedName>
    <definedName name="red_33" localSheetId="24">#REF!</definedName>
    <definedName name="red_33" localSheetId="29">#REF!</definedName>
    <definedName name="red_33" localSheetId="32">#REF!</definedName>
    <definedName name="red_33" localSheetId="5">#REF!</definedName>
    <definedName name="red_33" localSheetId="39">#REF!</definedName>
    <definedName name="red_33">#REF!</definedName>
    <definedName name="red_34" localSheetId="17">#REF!</definedName>
    <definedName name="red_34" localSheetId="18">#REF!</definedName>
    <definedName name="red_34" localSheetId="20">#REF!</definedName>
    <definedName name="red_34" localSheetId="25">#REF!</definedName>
    <definedName name="red_34" localSheetId="30">#REF!</definedName>
    <definedName name="red_34" localSheetId="34">#REF!</definedName>
    <definedName name="red_34" localSheetId="35">#REF!</definedName>
    <definedName name="red_34" localSheetId="23">#REF!</definedName>
    <definedName name="red_34" localSheetId="24">#REF!</definedName>
    <definedName name="red_34" localSheetId="29">#REF!</definedName>
    <definedName name="red_34" localSheetId="32">#REF!</definedName>
    <definedName name="red_34" localSheetId="5">#REF!</definedName>
    <definedName name="red_34" localSheetId="39">#REF!</definedName>
    <definedName name="red_34">#REF!</definedName>
    <definedName name="red_35" localSheetId="17">#REF!</definedName>
    <definedName name="red_35" localSheetId="18">#REF!</definedName>
    <definedName name="red_35" localSheetId="20">#REF!</definedName>
    <definedName name="red_35" localSheetId="25">#REF!</definedName>
    <definedName name="red_35" localSheetId="30">#REF!</definedName>
    <definedName name="red_35" localSheetId="34">#REF!</definedName>
    <definedName name="red_35" localSheetId="35">#REF!</definedName>
    <definedName name="red_35" localSheetId="23">#REF!</definedName>
    <definedName name="red_35" localSheetId="24">#REF!</definedName>
    <definedName name="red_35" localSheetId="29">#REF!</definedName>
    <definedName name="red_35" localSheetId="32">#REF!</definedName>
    <definedName name="red_35" localSheetId="5">#REF!</definedName>
    <definedName name="red_35" localSheetId="39">#REF!</definedName>
    <definedName name="red_35">#REF!</definedName>
    <definedName name="REDTbl3" localSheetId="17">#REF!</definedName>
    <definedName name="REDTbl3" localSheetId="18">#REF!</definedName>
    <definedName name="REDTbl3" localSheetId="20">#REF!</definedName>
    <definedName name="REDTbl3" localSheetId="25">#REF!</definedName>
    <definedName name="REDTbl3" localSheetId="30">#REF!</definedName>
    <definedName name="REDTbl3" localSheetId="34">#REF!</definedName>
    <definedName name="REDTbl3" localSheetId="35">#REF!</definedName>
    <definedName name="REDTbl3" localSheetId="23">#REF!</definedName>
    <definedName name="REDTbl3" localSheetId="24">#REF!</definedName>
    <definedName name="REDTbl3" localSheetId="29">#REF!</definedName>
    <definedName name="REDTbl3" localSheetId="32">#REF!</definedName>
    <definedName name="REDTbl3" localSheetId="5">#REF!</definedName>
    <definedName name="REDTbl3" localSheetId="39">#REF!</definedName>
    <definedName name="REDTbl3">#REF!</definedName>
    <definedName name="REDTbl4" localSheetId="17">#REF!</definedName>
    <definedName name="REDTbl4" localSheetId="18">#REF!</definedName>
    <definedName name="REDTbl4" localSheetId="20">#REF!</definedName>
    <definedName name="REDTbl4" localSheetId="25">#REF!</definedName>
    <definedName name="REDTbl4" localSheetId="30">#REF!</definedName>
    <definedName name="REDTbl4" localSheetId="34">#REF!</definedName>
    <definedName name="REDTbl4" localSheetId="35">#REF!</definedName>
    <definedName name="REDTbl4" localSheetId="23">#REF!</definedName>
    <definedName name="REDTbl4" localSheetId="24">#REF!</definedName>
    <definedName name="REDTbl4" localSheetId="29">#REF!</definedName>
    <definedName name="REDTbl4" localSheetId="32">#REF!</definedName>
    <definedName name="REDTbl4" localSheetId="5">#REF!</definedName>
    <definedName name="REDTbl4" localSheetId="39">#REF!</definedName>
    <definedName name="REDTbl4">#REF!</definedName>
    <definedName name="REDTbl5" localSheetId="17">#REF!</definedName>
    <definedName name="REDTbl5" localSheetId="18">#REF!</definedName>
    <definedName name="REDTbl5" localSheetId="20">#REF!</definedName>
    <definedName name="REDTbl5" localSheetId="25">#REF!</definedName>
    <definedName name="REDTbl5" localSheetId="30">#REF!</definedName>
    <definedName name="REDTbl5" localSheetId="34">#REF!</definedName>
    <definedName name="REDTbl5" localSheetId="35">#REF!</definedName>
    <definedName name="REDTbl5" localSheetId="23">#REF!</definedName>
    <definedName name="REDTbl5" localSheetId="24">#REF!</definedName>
    <definedName name="REDTbl5" localSheetId="29">#REF!</definedName>
    <definedName name="REDTbl5" localSheetId="32">#REF!</definedName>
    <definedName name="REDTbl5" localSheetId="5">#REF!</definedName>
    <definedName name="REDTbl5" localSheetId="39">#REF!</definedName>
    <definedName name="REDTbl5">#REF!</definedName>
    <definedName name="REDTbl6" localSheetId="17">#REF!</definedName>
    <definedName name="REDTbl6" localSheetId="18">#REF!</definedName>
    <definedName name="REDTbl6" localSheetId="20">#REF!</definedName>
    <definedName name="REDTbl6" localSheetId="25">#REF!</definedName>
    <definedName name="REDTbl6" localSheetId="30">#REF!</definedName>
    <definedName name="REDTbl6" localSheetId="34">#REF!</definedName>
    <definedName name="REDTbl6" localSheetId="35">#REF!</definedName>
    <definedName name="REDTbl6" localSheetId="23">#REF!</definedName>
    <definedName name="REDTbl6" localSheetId="24">#REF!</definedName>
    <definedName name="REDTbl6" localSheetId="29">#REF!</definedName>
    <definedName name="REDTbl6" localSheetId="32">#REF!</definedName>
    <definedName name="REDTbl6" localSheetId="5">#REF!</definedName>
    <definedName name="REDTbl6" localSheetId="39">#REF!</definedName>
    <definedName name="REDTbl6">#REF!</definedName>
    <definedName name="REDTbl7" localSheetId="17">#REF!</definedName>
    <definedName name="REDTbl7" localSheetId="18">#REF!</definedName>
    <definedName name="REDTbl7" localSheetId="20">#REF!</definedName>
    <definedName name="REDTbl7" localSheetId="25">#REF!</definedName>
    <definedName name="REDTbl7" localSheetId="30">#REF!</definedName>
    <definedName name="REDTbl7" localSheetId="34">#REF!</definedName>
    <definedName name="REDTbl7" localSheetId="35">#REF!</definedName>
    <definedName name="REDTbl7" localSheetId="23">#REF!</definedName>
    <definedName name="REDTbl7" localSheetId="24">#REF!</definedName>
    <definedName name="REDTbl7" localSheetId="29">#REF!</definedName>
    <definedName name="REDTbl7" localSheetId="32">#REF!</definedName>
    <definedName name="REDTbl7" localSheetId="5">#REF!</definedName>
    <definedName name="REDTbl7" localSheetId="39">#REF!</definedName>
    <definedName name="REDTbl7">#REF!</definedName>
    <definedName name="REERCPI" localSheetId="39">[6]REER!$AZ$144:$AZ$206</definedName>
    <definedName name="REERCPI">[20]REER!$AZ$144:$AZ$206</definedName>
    <definedName name="REERPPI" localSheetId="39">[6]REER!$BB$144:$BB$206</definedName>
    <definedName name="REERPPI">[20]REER!$BB$144:$BB$206</definedName>
    <definedName name="RefVintage">[31]readme!$B$4</definedName>
    <definedName name="REGISTERALL" localSheetId="17">#REF!</definedName>
    <definedName name="REGISTERALL" localSheetId="18">#REF!</definedName>
    <definedName name="REGISTERALL" localSheetId="20">#REF!</definedName>
    <definedName name="REGISTERALL" localSheetId="25">#REF!</definedName>
    <definedName name="REGISTERALL" localSheetId="30">#REF!</definedName>
    <definedName name="REGISTERALL" localSheetId="34">#REF!</definedName>
    <definedName name="REGISTERALL" localSheetId="35">#REF!</definedName>
    <definedName name="REGISTERALL" localSheetId="23">#REF!</definedName>
    <definedName name="REGISTERALL" localSheetId="24">#REF!</definedName>
    <definedName name="REGISTERALL" localSheetId="29">#REF!</definedName>
    <definedName name="REGISTERALL" localSheetId="32">#REF!</definedName>
    <definedName name="REGISTERALL" localSheetId="5">#REF!</definedName>
    <definedName name="REGISTERALL" localSheetId="37">#REF!</definedName>
    <definedName name="REGISTERALL" localSheetId="39">#REF!</definedName>
    <definedName name="REGISTERALL">#REF!</definedName>
    <definedName name="RFSee_2" localSheetId="17">[27]Graf14_Graf15!#REF!</definedName>
    <definedName name="RFSee_2" localSheetId="18">[27]Graf14_Graf15!#REF!</definedName>
    <definedName name="RFSee_2" localSheetId="20">[27]Graf14_Graf15!#REF!</definedName>
    <definedName name="RFSee_2" localSheetId="25">[27]Graf14_Graf15!#REF!</definedName>
    <definedName name="RFSee_2" localSheetId="30">[27]Graf14_Graf15!#REF!</definedName>
    <definedName name="RFSee_2" localSheetId="34">[27]Graf14_Graf15!#REF!</definedName>
    <definedName name="RFSee_2" localSheetId="35">[27]Graf14_Graf15!#REF!</definedName>
    <definedName name="RFSee_2" localSheetId="23">[27]Graf14_Graf15!#REF!</definedName>
    <definedName name="RFSee_2" localSheetId="24">[27]Graf14_Graf15!#REF!</definedName>
    <definedName name="RFSee_2" localSheetId="29">[27]Graf14_Graf15!#REF!</definedName>
    <definedName name="RFSee_2" localSheetId="32">[27]Graf14_Graf15!#REF!</definedName>
    <definedName name="RFSee_2" localSheetId="5">[27]Graf14_Graf15!#REF!</definedName>
    <definedName name="RFSee_2" localSheetId="37">[27]Graf14_Graf15!#REF!</definedName>
    <definedName name="RFSee_2" localSheetId="39">[27]Graf14_Graf15!#REF!</definedName>
    <definedName name="RFSee_2">[27]Graf14_Graf15!#REF!</definedName>
    <definedName name="RFSer_2" localSheetId="17">[27]Graf14_Graf15!#REF!</definedName>
    <definedName name="RFSer_2" localSheetId="18">[27]Graf14_Graf15!#REF!</definedName>
    <definedName name="RFSer_2" localSheetId="20">[27]Graf14_Graf15!#REF!</definedName>
    <definedName name="RFSer_2" localSheetId="25">[27]Graf14_Graf15!#REF!</definedName>
    <definedName name="RFSer_2" localSheetId="34">[27]Graf14_Graf15!#REF!</definedName>
    <definedName name="RFSer_2" localSheetId="35">[27]Graf14_Graf15!#REF!</definedName>
    <definedName name="RFSer_2" localSheetId="23">[27]Graf14_Graf15!#REF!</definedName>
    <definedName name="RFSer_2" localSheetId="24">[27]Graf14_Graf15!#REF!</definedName>
    <definedName name="RFSer_2" localSheetId="29">[27]Graf14_Graf15!#REF!</definedName>
    <definedName name="RFSer_2" localSheetId="32">[27]Graf14_Graf15!#REF!</definedName>
    <definedName name="RFSer_2" localSheetId="5">[27]Graf14_Graf15!#REF!</definedName>
    <definedName name="RFSer_2" localSheetId="39">[27]Graf14_Graf15!#REF!</definedName>
    <definedName name="RFSer_2">[27]Graf14_Graf15!#REF!</definedName>
    <definedName name="RGDPA" localSheetId="17">#REF!</definedName>
    <definedName name="RGDPA" localSheetId="18">#REF!</definedName>
    <definedName name="RGDPA" localSheetId="20">#REF!</definedName>
    <definedName name="RGDPA" localSheetId="25">#REF!</definedName>
    <definedName name="RGDPA" localSheetId="30">#REF!</definedName>
    <definedName name="RGDPA" localSheetId="34">#REF!</definedName>
    <definedName name="RGDPA" localSheetId="35">#REF!</definedName>
    <definedName name="RGDPA" localSheetId="23">#REF!</definedName>
    <definedName name="RGDPA" localSheetId="24">#REF!</definedName>
    <definedName name="RGDPA" localSheetId="29">#REF!</definedName>
    <definedName name="RGDPA" localSheetId="32">#REF!</definedName>
    <definedName name="RGDPA" localSheetId="5">#REF!</definedName>
    <definedName name="RGDPA" localSheetId="37">#REF!</definedName>
    <definedName name="RGDPA" localSheetId="39">#REF!</definedName>
    <definedName name="RGDPA">#REF!</definedName>
    <definedName name="RgFdPartCsource" localSheetId="17">#REF!</definedName>
    <definedName name="RgFdPartCsource" localSheetId="18">#REF!</definedName>
    <definedName name="RgFdPartCsource" localSheetId="20">#REF!</definedName>
    <definedName name="RgFdPartCsource" localSheetId="25">#REF!</definedName>
    <definedName name="RgFdPartCsource" localSheetId="30">#REF!</definedName>
    <definedName name="RgFdPartCsource" localSheetId="34">#REF!</definedName>
    <definedName name="RgFdPartCsource" localSheetId="35">#REF!</definedName>
    <definedName name="RgFdPartCsource" localSheetId="23">#REF!</definedName>
    <definedName name="RgFdPartCsource" localSheetId="24">#REF!</definedName>
    <definedName name="RgFdPartCsource" localSheetId="29">#REF!</definedName>
    <definedName name="RgFdPartCsource" localSheetId="32">#REF!</definedName>
    <definedName name="RgFdPartCsource" localSheetId="5">#REF!</definedName>
    <definedName name="RgFdPartCsource" localSheetId="39">#REF!</definedName>
    <definedName name="RgFdPartCsource">#REF!</definedName>
    <definedName name="RgFdPartEseries" localSheetId="17">#REF!</definedName>
    <definedName name="RgFdPartEseries" localSheetId="18">#REF!</definedName>
    <definedName name="RgFdPartEseries" localSheetId="20">#REF!</definedName>
    <definedName name="RgFdPartEseries" localSheetId="25">#REF!</definedName>
    <definedName name="RgFdPartEseries" localSheetId="30">#REF!</definedName>
    <definedName name="RgFdPartEseries" localSheetId="34">#REF!</definedName>
    <definedName name="RgFdPartEseries" localSheetId="35">#REF!</definedName>
    <definedName name="RgFdPartEseries" localSheetId="23">#REF!</definedName>
    <definedName name="RgFdPartEseries" localSheetId="24">#REF!</definedName>
    <definedName name="RgFdPartEseries" localSheetId="29">#REF!</definedName>
    <definedName name="RgFdPartEseries" localSheetId="32">#REF!</definedName>
    <definedName name="RgFdPartEseries" localSheetId="5">#REF!</definedName>
    <definedName name="RgFdPartEseries" localSheetId="39">#REF!</definedName>
    <definedName name="RgFdPartEseries">#REF!</definedName>
    <definedName name="RgFdPartEsource" localSheetId="17">#REF!</definedName>
    <definedName name="RgFdPartEsource" localSheetId="18">#REF!</definedName>
    <definedName name="RgFdPartEsource" localSheetId="20">#REF!</definedName>
    <definedName name="RgFdPartEsource" localSheetId="25">#REF!</definedName>
    <definedName name="RgFdPartEsource" localSheetId="30">#REF!</definedName>
    <definedName name="RgFdPartEsource" localSheetId="34">#REF!</definedName>
    <definedName name="RgFdPartEsource" localSheetId="35">#REF!</definedName>
    <definedName name="RgFdPartEsource" localSheetId="23">#REF!</definedName>
    <definedName name="RgFdPartEsource" localSheetId="24">#REF!</definedName>
    <definedName name="RgFdPartEsource" localSheetId="29">#REF!</definedName>
    <definedName name="RgFdPartEsource" localSheetId="32">#REF!</definedName>
    <definedName name="RgFdPartEsource" localSheetId="5">#REF!</definedName>
    <definedName name="RgFdPartEsource" localSheetId="39">#REF!</definedName>
    <definedName name="RgFdPartEsource">#REF!</definedName>
    <definedName name="RgFdReptCSeries" localSheetId="17">#REF!</definedName>
    <definedName name="RgFdReptCSeries" localSheetId="18">#REF!</definedName>
    <definedName name="RgFdReptCSeries" localSheetId="20">#REF!</definedName>
    <definedName name="RgFdReptCSeries" localSheetId="25">#REF!</definedName>
    <definedName name="RgFdReptCSeries" localSheetId="30">#REF!</definedName>
    <definedName name="RgFdReptCSeries" localSheetId="34">#REF!</definedName>
    <definedName name="RgFdReptCSeries" localSheetId="35">#REF!</definedName>
    <definedName name="RgFdReptCSeries" localSheetId="23">#REF!</definedName>
    <definedName name="RgFdReptCSeries" localSheetId="24">#REF!</definedName>
    <definedName name="RgFdReptCSeries" localSheetId="29">#REF!</definedName>
    <definedName name="RgFdReptCSeries" localSheetId="32">#REF!</definedName>
    <definedName name="RgFdReptCSeries" localSheetId="5">#REF!</definedName>
    <definedName name="RgFdReptCSeries" localSheetId="39">#REF!</definedName>
    <definedName name="RgFdReptCSeries">#REF!</definedName>
    <definedName name="RgFdReptCsource" localSheetId="17">#REF!</definedName>
    <definedName name="RgFdReptCsource" localSheetId="18">#REF!</definedName>
    <definedName name="RgFdReptCsource" localSheetId="20">#REF!</definedName>
    <definedName name="RgFdReptCsource" localSheetId="25">#REF!</definedName>
    <definedName name="RgFdReptCsource" localSheetId="30">#REF!</definedName>
    <definedName name="RgFdReptCsource" localSheetId="34">#REF!</definedName>
    <definedName name="RgFdReptCsource" localSheetId="35">#REF!</definedName>
    <definedName name="RgFdReptCsource" localSheetId="23">#REF!</definedName>
    <definedName name="RgFdReptCsource" localSheetId="24">#REF!</definedName>
    <definedName name="RgFdReptCsource" localSheetId="29">#REF!</definedName>
    <definedName name="RgFdReptCsource" localSheetId="32">#REF!</definedName>
    <definedName name="RgFdReptCsource" localSheetId="5">#REF!</definedName>
    <definedName name="RgFdReptCsource" localSheetId="39">#REF!</definedName>
    <definedName name="RgFdReptCsource">#REF!</definedName>
    <definedName name="RgFdReptEseries" localSheetId="17">#REF!</definedName>
    <definedName name="RgFdReptEseries" localSheetId="18">#REF!</definedName>
    <definedName name="RgFdReptEseries" localSheetId="20">#REF!</definedName>
    <definedName name="RgFdReptEseries" localSheetId="25">#REF!</definedName>
    <definedName name="RgFdReptEseries" localSheetId="30">#REF!</definedName>
    <definedName name="RgFdReptEseries" localSheetId="34">#REF!</definedName>
    <definedName name="RgFdReptEseries" localSheetId="35">#REF!</definedName>
    <definedName name="RgFdReptEseries" localSheetId="23">#REF!</definedName>
    <definedName name="RgFdReptEseries" localSheetId="24">#REF!</definedName>
    <definedName name="RgFdReptEseries" localSheetId="29">#REF!</definedName>
    <definedName name="RgFdReptEseries" localSheetId="32">#REF!</definedName>
    <definedName name="RgFdReptEseries" localSheetId="5">#REF!</definedName>
    <definedName name="RgFdReptEseries" localSheetId="39">#REF!</definedName>
    <definedName name="RgFdReptEseries">#REF!</definedName>
    <definedName name="RgFdReptEsource" localSheetId="17">#REF!</definedName>
    <definedName name="RgFdReptEsource" localSheetId="18">#REF!</definedName>
    <definedName name="RgFdReptEsource" localSheetId="20">#REF!</definedName>
    <definedName name="RgFdReptEsource" localSheetId="25">#REF!</definedName>
    <definedName name="RgFdReptEsource" localSheetId="30">#REF!</definedName>
    <definedName name="RgFdReptEsource" localSheetId="34">#REF!</definedName>
    <definedName name="RgFdReptEsource" localSheetId="35">#REF!</definedName>
    <definedName name="RgFdReptEsource" localSheetId="23">#REF!</definedName>
    <definedName name="RgFdReptEsource" localSheetId="24">#REF!</definedName>
    <definedName name="RgFdReptEsource" localSheetId="29">#REF!</definedName>
    <definedName name="RgFdReptEsource" localSheetId="32">#REF!</definedName>
    <definedName name="RgFdReptEsource" localSheetId="5">#REF!</definedName>
    <definedName name="RgFdReptEsource" localSheetId="39">#REF!</definedName>
    <definedName name="RgFdReptEsource">#REF!</definedName>
    <definedName name="RgFdSAMethod" localSheetId="17">#REF!</definedName>
    <definedName name="RgFdSAMethod" localSheetId="18">#REF!</definedName>
    <definedName name="RgFdSAMethod" localSheetId="20">#REF!</definedName>
    <definedName name="RgFdSAMethod" localSheetId="25">#REF!</definedName>
    <definedName name="RgFdSAMethod" localSheetId="30">#REF!</definedName>
    <definedName name="RgFdSAMethod" localSheetId="34">#REF!</definedName>
    <definedName name="RgFdSAMethod" localSheetId="35">#REF!</definedName>
    <definedName name="RgFdSAMethod" localSheetId="23">#REF!</definedName>
    <definedName name="RgFdSAMethod" localSheetId="24">#REF!</definedName>
    <definedName name="RgFdSAMethod" localSheetId="29">#REF!</definedName>
    <definedName name="RgFdSAMethod" localSheetId="32">#REF!</definedName>
    <definedName name="RgFdSAMethod" localSheetId="5">#REF!</definedName>
    <definedName name="RgFdSAMethod" localSheetId="39">#REF!</definedName>
    <definedName name="RgFdSAMethod">#REF!</definedName>
    <definedName name="RgFdTbBper" localSheetId="17">#REF!</definedName>
    <definedName name="RgFdTbBper" localSheetId="18">#REF!</definedName>
    <definedName name="RgFdTbBper" localSheetId="20">#REF!</definedName>
    <definedName name="RgFdTbBper" localSheetId="25">#REF!</definedName>
    <definedName name="RgFdTbBper" localSheetId="30">#REF!</definedName>
    <definedName name="RgFdTbBper" localSheetId="34">#REF!</definedName>
    <definedName name="RgFdTbBper" localSheetId="35">#REF!</definedName>
    <definedName name="RgFdTbBper" localSheetId="23">#REF!</definedName>
    <definedName name="RgFdTbBper" localSheetId="24">#REF!</definedName>
    <definedName name="RgFdTbBper" localSheetId="29">#REF!</definedName>
    <definedName name="RgFdTbBper" localSheetId="32">#REF!</definedName>
    <definedName name="RgFdTbBper" localSheetId="5">#REF!</definedName>
    <definedName name="RgFdTbBper" localSheetId="39">#REF!</definedName>
    <definedName name="RgFdTbBper">#REF!</definedName>
    <definedName name="RgFdTbCreate" localSheetId="17">#REF!</definedName>
    <definedName name="RgFdTbCreate" localSheetId="18">#REF!</definedName>
    <definedName name="RgFdTbCreate" localSheetId="20">#REF!</definedName>
    <definedName name="RgFdTbCreate" localSheetId="25">#REF!</definedName>
    <definedName name="RgFdTbCreate" localSheetId="30">#REF!</definedName>
    <definedName name="RgFdTbCreate" localSheetId="34">#REF!</definedName>
    <definedName name="RgFdTbCreate" localSheetId="35">#REF!</definedName>
    <definedName name="RgFdTbCreate" localSheetId="23">#REF!</definedName>
    <definedName name="RgFdTbCreate" localSheetId="24">#REF!</definedName>
    <definedName name="RgFdTbCreate" localSheetId="29">#REF!</definedName>
    <definedName name="RgFdTbCreate" localSheetId="32">#REF!</definedName>
    <definedName name="RgFdTbCreate" localSheetId="5">#REF!</definedName>
    <definedName name="RgFdTbCreate" localSheetId="39">#REF!</definedName>
    <definedName name="RgFdTbCreate">#REF!</definedName>
    <definedName name="RgFdTbEper" localSheetId="17">#REF!</definedName>
    <definedName name="RgFdTbEper" localSheetId="18">#REF!</definedName>
    <definedName name="RgFdTbEper" localSheetId="20">#REF!</definedName>
    <definedName name="RgFdTbEper" localSheetId="25">#REF!</definedName>
    <definedName name="RgFdTbEper" localSheetId="30">#REF!</definedName>
    <definedName name="RgFdTbEper" localSheetId="34">#REF!</definedName>
    <definedName name="RgFdTbEper" localSheetId="35">#REF!</definedName>
    <definedName name="RgFdTbEper" localSheetId="23">#REF!</definedName>
    <definedName name="RgFdTbEper" localSheetId="24">#REF!</definedName>
    <definedName name="RgFdTbEper" localSheetId="29">#REF!</definedName>
    <definedName name="RgFdTbEper" localSheetId="32">#REF!</definedName>
    <definedName name="RgFdTbEper" localSheetId="5">#REF!</definedName>
    <definedName name="RgFdTbEper" localSheetId="39">#REF!</definedName>
    <definedName name="RgFdTbEper">#REF!</definedName>
    <definedName name="RGFdTbFoot" localSheetId="17">#REF!</definedName>
    <definedName name="RGFdTbFoot" localSheetId="18">#REF!</definedName>
    <definedName name="RGFdTbFoot" localSheetId="20">#REF!</definedName>
    <definedName name="RGFdTbFoot" localSheetId="25">#REF!</definedName>
    <definedName name="RGFdTbFoot" localSheetId="30">#REF!</definedName>
    <definedName name="RGFdTbFoot" localSheetId="34">#REF!</definedName>
    <definedName name="RGFdTbFoot" localSheetId="35">#REF!</definedName>
    <definedName name="RGFdTbFoot" localSheetId="23">#REF!</definedName>
    <definedName name="RGFdTbFoot" localSheetId="24">#REF!</definedName>
    <definedName name="RGFdTbFoot" localSheetId="29">#REF!</definedName>
    <definedName name="RGFdTbFoot" localSheetId="32">#REF!</definedName>
    <definedName name="RGFdTbFoot" localSheetId="5">#REF!</definedName>
    <definedName name="RGFdTbFoot" localSheetId="39">#REF!</definedName>
    <definedName name="RGFdTbFoot">#REF!</definedName>
    <definedName name="RgFdTbFreq" localSheetId="17">#REF!</definedName>
    <definedName name="RgFdTbFreq" localSheetId="18">#REF!</definedName>
    <definedName name="RgFdTbFreq" localSheetId="20">#REF!</definedName>
    <definedName name="RgFdTbFreq" localSheetId="25">#REF!</definedName>
    <definedName name="RgFdTbFreq" localSheetId="30">#REF!</definedName>
    <definedName name="RgFdTbFreq" localSheetId="34">#REF!</definedName>
    <definedName name="RgFdTbFreq" localSheetId="35">#REF!</definedName>
    <definedName name="RgFdTbFreq" localSheetId="23">#REF!</definedName>
    <definedName name="RgFdTbFreq" localSheetId="24">#REF!</definedName>
    <definedName name="RgFdTbFreq" localSheetId="29">#REF!</definedName>
    <definedName name="RgFdTbFreq" localSheetId="32">#REF!</definedName>
    <definedName name="RgFdTbFreq" localSheetId="5">#REF!</definedName>
    <definedName name="RgFdTbFreq" localSheetId="39">#REF!</definedName>
    <definedName name="RgFdTbFreq">#REF!</definedName>
    <definedName name="RgFdTbFreqVal" localSheetId="17">#REF!</definedName>
    <definedName name="RgFdTbFreqVal" localSheetId="18">#REF!</definedName>
    <definedName name="RgFdTbFreqVal" localSheetId="20">#REF!</definedName>
    <definedName name="RgFdTbFreqVal" localSheetId="25">#REF!</definedName>
    <definedName name="RgFdTbFreqVal" localSheetId="30">#REF!</definedName>
    <definedName name="RgFdTbFreqVal" localSheetId="34">#REF!</definedName>
    <definedName name="RgFdTbFreqVal" localSheetId="35">#REF!</definedName>
    <definedName name="RgFdTbFreqVal" localSheetId="23">#REF!</definedName>
    <definedName name="RgFdTbFreqVal" localSheetId="24">#REF!</definedName>
    <definedName name="RgFdTbFreqVal" localSheetId="29">#REF!</definedName>
    <definedName name="RgFdTbFreqVal" localSheetId="32">#REF!</definedName>
    <definedName name="RgFdTbFreqVal" localSheetId="5">#REF!</definedName>
    <definedName name="RgFdTbFreqVal" localSheetId="39">#REF!</definedName>
    <definedName name="RgFdTbFreqVal">#REF!</definedName>
    <definedName name="RgFdTbSendto" localSheetId="17">#REF!</definedName>
    <definedName name="RgFdTbSendto" localSheetId="18">#REF!</definedName>
    <definedName name="RgFdTbSendto" localSheetId="20">#REF!</definedName>
    <definedName name="RgFdTbSendto" localSheetId="25">#REF!</definedName>
    <definedName name="RgFdTbSendto" localSheetId="30">#REF!</definedName>
    <definedName name="RgFdTbSendto" localSheetId="34">#REF!</definedName>
    <definedName name="RgFdTbSendto" localSheetId="35">#REF!</definedName>
    <definedName name="RgFdTbSendto" localSheetId="23">#REF!</definedName>
    <definedName name="RgFdTbSendto" localSheetId="24">#REF!</definedName>
    <definedName name="RgFdTbSendto" localSheetId="29">#REF!</definedName>
    <definedName name="RgFdTbSendto" localSheetId="32">#REF!</definedName>
    <definedName name="RgFdTbSendto" localSheetId="5">#REF!</definedName>
    <definedName name="RgFdTbSendto" localSheetId="39">#REF!</definedName>
    <definedName name="RgFdTbSendto">#REF!</definedName>
    <definedName name="RgFdWgtMethod" localSheetId="17">#REF!</definedName>
    <definedName name="RgFdWgtMethod" localSheetId="18">#REF!</definedName>
    <definedName name="RgFdWgtMethod" localSheetId="20">#REF!</definedName>
    <definedName name="RgFdWgtMethod" localSheetId="25">#REF!</definedName>
    <definedName name="RgFdWgtMethod" localSheetId="30">#REF!</definedName>
    <definedName name="RgFdWgtMethod" localSheetId="34">#REF!</definedName>
    <definedName name="RgFdWgtMethod" localSheetId="35">#REF!</definedName>
    <definedName name="RgFdWgtMethod" localSheetId="23">#REF!</definedName>
    <definedName name="RgFdWgtMethod" localSheetId="24">#REF!</definedName>
    <definedName name="RgFdWgtMethod" localSheetId="29">#REF!</definedName>
    <definedName name="RgFdWgtMethod" localSheetId="32">#REF!</definedName>
    <definedName name="RgFdWgtMethod" localSheetId="5">#REF!</definedName>
    <definedName name="RgFdWgtMethod" localSheetId="39">#REF!</definedName>
    <definedName name="RgFdWgtMethod">#REF!</definedName>
    <definedName name="RGSPA" localSheetId="17">#REF!</definedName>
    <definedName name="RGSPA" localSheetId="18">#REF!</definedName>
    <definedName name="RGSPA" localSheetId="20">#REF!</definedName>
    <definedName name="RGSPA" localSheetId="25">#REF!</definedName>
    <definedName name="RGSPA" localSheetId="30">#REF!</definedName>
    <definedName name="RGSPA" localSheetId="34">#REF!</definedName>
    <definedName name="RGSPA" localSheetId="35">#REF!</definedName>
    <definedName name="RGSPA" localSheetId="23">#REF!</definedName>
    <definedName name="RGSPA" localSheetId="24">#REF!</definedName>
    <definedName name="RGSPA" localSheetId="29">#REF!</definedName>
    <definedName name="RGSPA" localSheetId="32">#REF!</definedName>
    <definedName name="RGSPA" localSheetId="5">#REF!</definedName>
    <definedName name="RGSPA" localSheetId="39">#REF!</definedName>
    <definedName name="RGSPA">#REF!</definedName>
    <definedName name="rngBefore">[46]Main!$AB$26</definedName>
    <definedName name="rngDepartmentDrive">[46]Main!$AB$23</definedName>
    <definedName name="rngEMailAddress">[46]Main!$AB$20</definedName>
    <definedName name="rngErrorSort">[46]ErrCheck!$A$4</definedName>
    <definedName name="rngLastSave">[46]Main!$G$19</definedName>
    <definedName name="rngLastSent">[46]Main!$G$18</definedName>
    <definedName name="rngLastUpdate">[46]Links!$D$2</definedName>
    <definedName name="rngNeedsUpdate">[46]Links!$E$2</definedName>
    <definedName name="rngNews">[46]Main!$AB$27</definedName>
    <definedName name="rngQuestChecked">[46]ErrCheck!$A$3</definedName>
    <definedName name="rounding" localSheetId="17">[27]Graf14_Graf15!#REF!</definedName>
    <definedName name="rounding" localSheetId="18">[27]Graf14_Graf15!#REF!</definedName>
    <definedName name="rounding" localSheetId="20">[27]Graf14_Graf15!#REF!</definedName>
    <definedName name="rounding" localSheetId="25">[27]Graf14_Graf15!#REF!</definedName>
    <definedName name="rounding" localSheetId="34">[27]Graf14_Graf15!#REF!</definedName>
    <definedName name="rounding" localSheetId="35">[27]Graf14_Graf15!#REF!</definedName>
    <definedName name="rounding" localSheetId="23">[27]Graf14_Graf15!#REF!</definedName>
    <definedName name="rounding" localSheetId="24">[27]Graf14_Graf15!#REF!</definedName>
    <definedName name="rounding" localSheetId="29">[27]Graf14_Graf15!#REF!</definedName>
    <definedName name="rounding" localSheetId="32">[27]Graf14_Graf15!#REF!</definedName>
    <definedName name="rounding" localSheetId="5">[27]Graf14_Graf15!#REF!</definedName>
    <definedName name="rounding" localSheetId="39">[27]Graf14_Graf15!#REF!</definedName>
    <definedName name="rounding">[27]Graf14_Graf15!#REF!</definedName>
    <definedName name="rr" localSheetId="13" hidden="1">{"Riqfin97",#N/A,FALSE,"Tran";"Riqfinpro",#N/A,FALSE,"Tran"}</definedName>
    <definedName name="rr" localSheetId="15" hidden="1">{"Riqfin97",#N/A,FALSE,"Tran";"Riqfinpro",#N/A,FALSE,"Tran"}</definedName>
    <definedName name="rr" localSheetId="17" hidden="1">{"Riqfin97",#N/A,FALSE,"Tran";"Riqfinpro",#N/A,FALSE,"Tran"}</definedName>
    <definedName name="rr" localSheetId="20" hidden="1">{"Riqfin97",#N/A,FALSE,"Tran";"Riqfinpro",#N/A,FALSE,"Tran"}</definedName>
    <definedName name="rr" localSheetId="30" hidden="1">{"Riqfin97",#N/A,FALSE,"Tran";"Riqfinpro",#N/A,FALSE,"Tran"}</definedName>
    <definedName name="rr" localSheetId="33" hidden="1">{"Riqfin97",#N/A,FALSE,"Tran";"Riqfinpro",#N/A,FALSE,"Tran"}</definedName>
    <definedName name="rr" localSheetId="34" hidden="1">{"Riqfin97",#N/A,FALSE,"Tran";"Riqfinpro",#N/A,FALSE,"Tran"}</definedName>
    <definedName name="rr" localSheetId="35" hidden="1">{"Riqfin97",#N/A,FALSE,"Tran";"Riqfinpro",#N/A,FALSE,"Tran"}</definedName>
    <definedName name="rr" localSheetId="46" hidden="1">{"Riqfin97",#N/A,FALSE,"Tran";"Riqfinpro",#N/A,FALSE,"Tran"}</definedName>
    <definedName name="rr" localSheetId="37" hidden="1">{"Riqfin97",#N/A,FALSE,"Tran";"Riqfinpro",#N/A,FALSE,"Tran"}</definedName>
    <definedName name="rr" localSheetId="39" hidden="1">{"Riqfin97",#N/A,FALSE,"Tran";"Riqfinpro",#N/A,FALSE,"Tran"}</definedName>
    <definedName name="rr" localSheetId="42" hidden="1">{"Riqfin97",#N/A,FALSE,"Tran";"Riqfinpro",#N/A,FALSE,"Tran"}</definedName>
    <definedName name="rr" localSheetId="43" hidden="1">{"Riqfin97",#N/A,FALSE,"Tran";"Riqfinpro",#N/A,FALSE,"Tran"}</definedName>
    <definedName name="rr" hidden="1">{"Riqfin97",#N/A,FALSE,"Tran";"Riqfinpro",#N/A,FALSE,"Tran"}</definedName>
    <definedName name="rrr" localSheetId="13" hidden="1">{"Riqfin97",#N/A,FALSE,"Tran";"Riqfinpro",#N/A,FALSE,"Tran"}</definedName>
    <definedName name="rrr" localSheetId="15" hidden="1">{"Riqfin97",#N/A,FALSE,"Tran";"Riqfinpro",#N/A,FALSE,"Tran"}</definedName>
    <definedName name="rrr" localSheetId="17" hidden="1">{"Riqfin97",#N/A,FALSE,"Tran";"Riqfinpro",#N/A,FALSE,"Tran"}</definedName>
    <definedName name="rrr" localSheetId="20" hidden="1">{"Riqfin97",#N/A,FALSE,"Tran";"Riqfinpro",#N/A,FALSE,"Tran"}</definedName>
    <definedName name="rrr" localSheetId="30" hidden="1">{"Riqfin97",#N/A,FALSE,"Tran";"Riqfinpro",#N/A,FALSE,"Tran"}</definedName>
    <definedName name="rrr" localSheetId="33" hidden="1">{"Riqfin97",#N/A,FALSE,"Tran";"Riqfinpro",#N/A,FALSE,"Tran"}</definedName>
    <definedName name="rrr" localSheetId="34" hidden="1">{"Riqfin97",#N/A,FALSE,"Tran";"Riqfinpro",#N/A,FALSE,"Tran"}</definedName>
    <definedName name="rrr" localSheetId="35" hidden="1">{"Riqfin97",#N/A,FALSE,"Tran";"Riqfinpro",#N/A,FALSE,"Tran"}</definedName>
    <definedName name="rrr" localSheetId="46" hidden="1">{"Riqfin97",#N/A,FALSE,"Tran";"Riqfinpro",#N/A,FALSE,"Tran"}</definedName>
    <definedName name="rrr" localSheetId="37" hidden="1">{"Riqfin97",#N/A,FALSE,"Tran";"Riqfinpro",#N/A,FALSE,"Tran"}</definedName>
    <definedName name="rrr" localSheetId="39" hidden="1">{"Riqfin97",#N/A,FALSE,"Tran";"Riqfinpro",#N/A,FALSE,"Tran"}</definedName>
    <definedName name="rrr" localSheetId="42" hidden="1">{"Riqfin97",#N/A,FALSE,"Tran";"Riqfinpro",#N/A,FALSE,"Tran"}</definedName>
    <definedName name="rrr" localSheetId="43" hidden="1">{"Riqfin97",#N/A,FALSE,"Tran";"Riqfinpro",#N/A,FALSE,"Tran"}</definedName>
    <definedName name="rrr" hidden="1">{"Riqfin97",#N/A,FALSE,"Tran";"Riqfinpro",#N/A,FALSE,"Tran"}</definedName>
    <definedName name="RULCPPI" localSheetId="39">[6]C!$O$9:$O$71</definedName>
    <definedName name="RULCPPI">[20]C!$O$9:$O$71</definedName>
    <definedName name="SAPBEXrevision" hidden="1">38</definedName>
    <definedName name="SAPBEXsysID" hidden="1">"BSP"</definedName>
    <definedName name="SAPBEXwbID" hidden="1">"4GPMQGOE6GBN721YXH4DRY8ES"</definedName>
    <definedName name="sdakjkjsad" localSheetId="17" hidden="1">'[5]Time series'!#REF!</definedName>
    <definedName name="sdakjkjsad" localSheetId="18" hidden="1">'[5]Time series'!#REF!</definedName>
    <definedName name="sdakjkjsad" localSheetId="20" hidden="1">'[5]Time series'!#REF!</definedName>
    <definedName name="sdakjkjsad" localSheetId="25" hidden="1">'[5]Time series'!#REF!</definedName>
    <definedName name="sdakjkjsad" localSheetId="34" hidden="1">'[5]Time series'!#REF!</definedName>
    <definedName name="sdakjkjsad" localSheetId="35" hidden="1">'[5]Time series'!#REF!</definedName>
    <definedName name="sdakjkjsad" localSheetId="46" hidden="1">'[5]Time series'!#REF!</definedName>
    <definedName name="sdakjkjsad" localSheetId="23" hidden="1">'[5]Time series'!#REF!</definedName>
    <definedName name="sdakjkjsad" localSheetId="24" hidden="1">'[5]Time series'!#REF!</definedName>
    <definedName name="sdakjkjsad" localSheetId="29" hidden="1">'[5]Time series'!#REF!</definedName>
    <definedName name="sdakjkjsad" localSheetId="32" hidden="1">'[5]Time series'!#REF!</definedName>
    <definedName name="sdakjkjsad" localSheetId="5" hidden="1">'[5]Time series'!#REF!</definedName>
    <definedName name="sdakjkjsad" hidden="1">'[5]Time series'!#REF!</definedName>
    <definedName name="SECTORS" localSheetId="17">#REF!</definedName>
    <definedName name="SECTORS" localSheetId="18">#REF!</definedName>
    <definedName name="SECTORS" localSheetId="20">#REF!</definedName>
    <definedName name="SECTORS" localSheetId="25">#REF!</definedName>
    <definedName name="SECTORS" localSheetId="30">#REF!</definedName>
    <definedName name="SECTORS" localSheetId="34">#REF!</definedName>
    <definedName name="SECTORS" localSheetId="35">#REF!</definedName>
    <definedName name="SECTORS" localSheetId="23">#REF!</definedName>
    <definedName name="SECTORS" localSheetId="24">#REF!</definedName>
    <definedName name="SECTORS" localSheetId="29">#REF!</definedName>
    <definedName name="SECTORS" localSheetId="32">#REF!</definedName>
    <definedName name="SECTORS" localSheetId="5">#REF!</definedName>
    <definedName name="SECTORS" localSheetId="37">#REF!</definedName>
    <definedName name="SECTORS" localSheetId="39">#REF!</definedName>
    <definedName name="SECTORS">#REF!</definedName>
    <definedName name="seitable" localSheetId="39">'[67]Sel. Ind. Tbl'!$A$3:$G$75</definedName>
    <definedName name="seitable">'[68]Sel. Ind. Tbl'!$A$3:$G$75</definedName>
    <definedName name="sencount" hidden="1">2</definedName>
    <definedName name="SPee_2" localSheetId="17">[27]Graf14_Graf15!#REF!</definedName>
    <definedName name="SPee_2" localSheetId="18">[27]Graf14_Graf15!#REF!</definedName>
    <definedName name="SPee_2" localSheetId="20">[27]Graf14_Graf15!#REF!</definedName>
    <definedName name="SPee_2" localSheetId="25">[27]Graf14_Graf15!#REF!</definedName>
    <definedName name="SPee_2" localSheetId="34">[27]Graf14_Graf15!#REF!</definedName>
    <definedName name="SPee_2" localSheetId="35">[27]Graf14_Graf15!#REF!</definedName>
    <definedName name="SPee_2" localSheetId="23">[27]Graf14_Graf15!#REF!</definedName>
    <definedName name="SPee_2" localSheetId="24">[27]Graf14_Graf15!#REF!</definedName>
    <definedName name="SPee_2" localSheetId="29">[27]Graf14_Graf15!#REF!</definedName>
    <definedName name="SPee_2" localSheetId="32">[27]Graf14_Graf15!#REF!</definedName>
    <definedName name="SPee_2" localSheetId="5">[27]Graf14_Graf15!#REF!</definedName>
    <definedName name="SPee_2" localSheetId="37">[27]Graf14_Graf15!#REF!</definedName>
    <definedName name="SPee_2" localSheetId="39">[27]Graf14_Graf15!#REF!</definedName>
    <definedName name="SPee_2">[27]Graf14_Graf15!#REF!</definedName>
    <definedName name="SPer_2" localSheetId="17">[27]Graf14_Graf15!#REF!</definedName>
    <definedName name="SPer_2" localSheetId="18">[27]Graf14_Graf15!#REF!</definedName>
    <definedName name="SPer_2" localSheetId="20">[27]Graf14_Graf15!#REF!</definedName>
    <definedName name="SPer_2" localSheetId="25">[27]Graf14_Graf15!#REF!</definedName>
    <definedName name="SPer_2" localSheetId="34">[27]Graf14_Graf15!#REF!</definedName>
    <definedName name="SPer_2" localSheetId="35">[27]Graf14_Graf15!#REF!</definedName>
    <definedName name="SPer_2" localSheetId="23">[27]Graf14_Graf15!#REF!</definedName>
    <definedName name="SPer_2" localSheetId="24">[27]Graf14_Graf15!#REF!</definedName>
    <definedName name="SPer_2" localSheetId="29">[27]Graf14_Graf15!#REF!</definedName>
    <definedName name="SPer_2" localSheetId="32">[27]Graf14_Graf15!#REF!</definedName>
    <definedName name="SPer_2" localSheetId="5">[27]Graf14_Graf15!#REF!</definedName>
    <definedName name="SPer_2" localSheetId="37">[27]Graf14_Graf15!#REF!</definedName>
    <definedName name="SPer_2" localSheetId="39">[27]Graf14_Graf15!#REF!</definedName>
    <definedName name="SPer_2">[27]Graf14_Graf15!#REF!</definedName>
    <definedName name="SPPY15" localSheetId="15">#REF!</definedName>
    <definedName name="SPPY15" localSheetId="18">#REF!</definedName>
    <definedName name="SPPY15" localSheetId="25">#REF!</definedName>
    <definedName name="SPPY15" localSheetId="34">#REF!</definedName>
    <definedName name="SPPY15" localSheetId="35">#REF!</definedName>
    <definedName name="SPPY15" localSheetId="32">#REF!</definedName>
    <definedName name="SPPY15">#REF!</definedName>
    <definedName name="SPPY16" localSheetId="15">#REF!</definedName>
    <definedName name="SPPY16" localSheetId="18">#REF!</definedName>
    <definedName name="SPPY16" localSheetId="25">#REF!</definedName>
    <definedName name="SPPY16" localSheetId="34">#REF!</definedName>
    <definedName name="SPPY16" localSheetId="35">#REF!</definedName>
    <definedName name="SPPY16" localSheetId="32">#REF!</definedName>
    <definedName name="SPPY16">#REF!</definedName>
    <definedName name="SPPY17" localSheetId="15">#REF!</definedName>
    <definedName name="SPPY17" localSheetId="18">#REF!</definedName>
    <definedName name="SPPY17" localSheetId="25">#REF!</definedName>
    <definedName name="SPPY17" localSheetId="34">#REF!</definedName>
    <definedName name="SPPY17" localSheetId="35">#REF!</definedName>
    <definedName name="SPPY17" localSheetId="32">#REF!</definedName>
    <definedName name="SPPY17">#REF!</definedName>
    <definedName name="SPPY18" localSheetId="18">#REF!</definedName>
    <definedName name="SPPY18" localSheetId="25">#REF!</definedName>
    <definedName name="SPPY18" localSheetId="34">#REF!</definedName>
    <definedName name="SPPY18" localSheetId="35">#REF!</definedName>
    <definedName name="SPPY18" localSheetId="32">#REF!</definedName>
    <definedName name="SPPY18">#REF!</definedName>
    <definedName name="SPPY19" localSheetId="18">#REF!</definedName>
    <definedName name="SPPY19" localSheetId="25">#REF!</definedName>
    <definedName name="SPPY19" localSheetId="34">#REF!</definedName>
    <definedName name="SPPY19" localSheetId="35">#REF!</definedName>
    <definedName name="SPPY19" localSheetId="32">#REF!</definedName>
    <definedName name="SPPY19">#REF!</definedName>
    <definedName name="SPPY20" localSheetId="18">#REF!</definedName>
    <definedName name="SPPY20" localSheetId="25">#REF!</definedName>
    <definedName name="SPPY20" localSheetId="34">#REF!</definedName>
    <definedName name="SPPY20" localSheetId="35">#REF!</definedName>
    <definedName name="SPPY20" localSheetId="32">#REF!</definedName>
    <definedName name="SPPY20">#REF!</definedName>
    <definedName name="SprejetiProracun" localSheetId="17">#REF!</definedName>
    <definedName name="SprejetiProracun" localSheetId="18">#REF!</definedName>
    <definedName name="SprejetiProracun" localSheetId="20">#REF!</definedName>
    <definedName name="SprejetiProracun" localSheetId="25">#REF!</definedName>
    <definedName name="SprejetiProracun" localSheetId="30">#REF!</definedName>
    <definedName name="SprejetiProracun" localSheetId="34">#REF!</definedName>
    <definedName name="SprejetiProracun" localSheetId="35">#REF!</definedName>
    <definedName name="SprejetiProracun" localSheetId="23">#REF!</definedName>
    <definedName name="SprejetiProracun" localSheetId="24">#REF!</definedName>
    <definedName name="SprejetiProracun" localSheetId="29">#REF!</definedName>
    <definedName name="SprejetiProracun" localSheetId="32">#REF!</definedName>
    <definedName name="SprejetiProracun" localSheetId="5">#REF!</definedName>
    <definedName name="SprejetiProracun" localSheetId="37">#REF!</definedName>
    <definedName name="SprejetiProracun" localSheetId="39">#REF!</definedName>
    <definedName name="SprejetiProracun">#REF!</definedName>
    <definedName name="SR_3" localSheetId="17">#REF!</definedName>
    <definedName name="SR_3" localSheetId="18">#REF!</definedName>
    <definedName name="SR_3" localSheetId="20">#REF!</definedName>
    <definedName name="SR_3" localSheetId="25">#REF!</definedName>
    <definedName name="SR_3" localSheetId="30">#REF!</definedName>
    <definedName name="SR_3" localSheetId="34">#REF!</definedName>
    <definedName name="SR_3" localSheetId="35">#REF!</definedName>
    <definedName name="SR_3" localSheetId="23">#REF!</definedName>
    <definedName name="SR_3" localSheetId="24">#REF!</definedName>
    <definedName name="SR_3" localSheetId="29">#REF!</definedName>
    <definedName name="SR_3" localSheetId="32">#REF!</definedName>
    <definedName name="SR_3" localSheetId="5">#REF!</definedName>
    <definedName name="SR_3" localSheetId="39">#REF!</definedName>
    <definedName name="SR_3">#REF!</definedName>
    <definedName name="SR_5" localSheetId="17">#REF!</definedName>
    <definedName name="SR_5" localSheetId="18">#REF!</definedName>
    <definedName name="SR_5" localSheetId="20">#REF!</definedName>
    <definedName name="SR_5" localSheetId="25">#REF!</definedName>
    <definedName name="SR_5" localSheetId="30">#REF!</definedName>
    <definedName name="SR_5" localSheetId="34">#REF!</definedName>
    <definedName name="SR_5" localSheetId="35">#REF!</definedName>
    <definedName name="SR_5" localSheetId="23">#REF!</definedName>
    <definedName name="SR_5" localSheetId="24">#REF!</definedName>
    <definedName name="SR_5" localSheetId="29">#REF!</definedName>
    <definedName name="SR_5" localSheetId="32">#REF!</definedName>
    <definedName name="SR_5" localSheetId="5">#REF!</definedName>
    <definedName name="SR_5" localSheetId="39">#REF!</definedName>
    <definedName name="SR_5">#REF!</definedName>
    <definedName name="SS">[69]IMATA!$B$45:$B$108</definedName>
    <definedName name="StatusTable">[31]readme!$A$12:$B$21</definedName>
    <definedName name="T1.13" localSheetId="17">#REF!</definedName>
    <definedName name="T1.13" localSheetId="18">#REF!</definedName>
    <definedName name="T1.13" localSheetId="20">#REF!</definedName>
    <definedName name="T1.13" localSheetId="25">#REF!</definedName>
    <definedName name="T1.13" localSheetId="30">#REF!</definedName>
    <definedName name="T1.13" localSheetId="34">#REF!</definedName>
    <definedName name="T1.13" localSheetId="35">#REF!</definedName>
    <definedName name="T1.13" localSheetId="23">#REF!</definedName>
    <definedName name="T1.13" localSheetId="24">#REF!</definedName>
    <definedName name="T1.13" localSheetId="29">#REF!</definedName>
    <definedName name="T1.13" localSheetId="32">#REF!</definedName>
    <definedName name="T1.13" localSheetId="5">#REF!</definedName>
    <definedName name="T1.13" localSheetId="37">#REF!</definedName>
    <definedName name="T1.13" localSheetId="39">#REF!</definedName>
    <definedName name="T1.13">#REF!</definedName>
    <definedName name="t2q" localSheetId="17">#REF!</definedName>
    <definedName name="t2q" localSheetId="18">#REF!</definedName>
    <definedName name="t2q" localSheetId="20">#REF!</definedName>
    <definedName name="t2q" localSheetId="25">#REF!</definedName>
    <definedName name="t2q" localSheetId="30">#REF!</definedName>
    <definedName name="t2q" localSheetId="34">#REF!</definedName>
    <definedName name="t2q" localSheetId="35">#REF!</definedName>
    <definedName name="t2q" localSheetId="23">#REF!</definedName>
    <definedName name="t2q" localSheetId="24">#REF!</definedName>
    <definedName name="t2q" localSheetId="29">#REF!</definedName>
    <definedName name="t2q" localSheetId="32">#REF!</definedName>
    <definedName name="t2q" localSheetId="5">#REF!</definedName>
    <definedName name="t2q" localSheetId="39">#REF!</definedName>
    <definedName name="t2q">#REF!</definedName>
    <definedName name="TAB1A" localSheetId="17">#REF!</definedName>
    <definedName name="TAB1A" localSheetId="18">#REF!</definedName>
    <definedName name="TAB1A" localSheetId="20">#REF!</definedName>
    <definedName name="TAB1A" localSheetId="25">#REF!</definedName>
    <definedName name="TAB1A" localSheetId="30">#REF!</definedName>
    <definedName name="TAB1A" localSheetId="34">#REF!</definedName>
    <definedName name="TAB1A" localSheetId="35">#REF!</definedName>
    <definedName name="TAB1A" localSheetId="23">#REF!</definedName>
    <definedName name="TAB1A" localSheetId="24">#REF!</definedName>
    <definedName name="TAB1A" localSheetId="29">#REF!</definedName>
    <definedName name="TAB1A" localSheetId="32">#REF!</definedName>
    <definedName name="TAB1A" localSheetId="5">#REF!</definedName>
    <definedName name="TAB1A" localSheetId="39">#REF!</definedName>
    <definedName name="TAB1A">#REF!</definedName>
    <definedName name="TAB1CK" localSheetId="17">#REF!</definedName>
    <definedName name="TAB1CK" localSheetId="18">#REF!</definedName>
    <definedName name="TAB1CK" localSheetId="20">#REF!</definedName>
    <definedName name="TAB1CK" localSheetId="25">#REF!</definedName>
    <definedName name="TAB1CK" localSheetId="30">#REF!</definedName>
    <definedName name="TAB1CK" localSheetId="34">#REF!</definedName>
    <definedName name="TAB1CK" localSheetId="35">#REF!</definedName>
    <definedName name="TAB1CK" localSheetId="23">#REF!</definedName>
    <definedName name="TAB1CK" localSheetId="24">#REF!</definedName>
    <definedName name="TAB1CK" localSheetId="29">#REF!</definedName>
    <definedName name="TAB1CK" localSheetId="32">#REF!</definedName>
    <definedName name="TAB1CK" localSheetId="5">#REF!</definedName>
    <definedName name="TAB1CK" localSheetId="39">#REF!</definedName>
    <definedName name="TAB1CK">#REF!</definedName>
    <definedName name="Tab25a" localSheetId="17">#REF!</definedName>
    <definedName name="Tab25a" localSheetId="18">#REF!</definedName>
    <definedName name="Tab25a" localSheetId="20">#REF!</definedName>
    <definedName name="Tab25a" localSheetId="25">#REF!</definedName>
    <definedName name="Tab25a" localSheetId="30">#REF!</definedName>
    <definedName name="Tab25a" localSheetId="34">#REF!</definedName>
    <definedName name="Tab25a" localSheetId="35">#REF!</definedName>
    <definedName name="Tab25a" localSheetId="23">#REF!</definedName>
    <definedName name="Tab25a" localSheetId="24">#REF!</definedName>
    <definedName name="Tab25a" localSheetId="29">#REF!</definedName>
    <definedName name="Tab25a" localSheetId="32">#REF!</definedName>
    <definedName name="Tab25a" localSheetId="5">#REF!</definedName>
    <definedName name="Tab25a" localSheetId="39">#REF!</definedName>
    <definedName name="Tab25a">#REF!</definedName>
    <definedName name="Tab25b" localSheetId="17">#REF!</definedName>
    <definedName name="Tab25b" localSheetId="18">#REF!</definedName>
    <definedName name="Tab25b" localSheetId="20">#REF!</definedName>
    <definedName name="Tab25b" localSheetId="25">#REF!</definedName>
    <definedName name="Tab25b" localSheetId="30">#REF!</definedName>
    <definedName name="Tab25b" localSheetId="34">#REF!</definedName>
    <definedName name="Tab25b" localSheetId="35">#REF!</definedName>
    <definedName name="Tab25b" localSheetId="23">#REF!</definedName>
    <definedName name="Tab25b" localSheetId="24">#REF!</definedName>
    <definedName name="Tab25b" localSheetId="29">#REF!</definedName>
    <definedName name="Tab25b" localSheetId="32">#REF!</definedName>
    <definedName name="Tab25b" localSheetId="5">#REF!</definedName>
    <definedName name="Tab25b" localSheetId="39">#REF!</definedName>
    <definedName name="Tab25b">#REF!</definedName>
    <definedName name="TAB2A" localSheetId="17">#REF!</definedName>
    <definedName name="TAB2A" localSheetId="18">#REF!</definedName>
    <definedName name="TAB2A" localSheetId="20">#REF!</definedName>
    <definedName name="TAB2A" localSheetId="25">#REF!</definedName>
    <definedName name="TAB2A" localSheetId="30">#REF!</definedName>
    <definedName name="TAB2A" localSheetId="34">#REF!</definedName>
    <definedName name="TAB2A" localSheetId="35">#REF!</definedName>
    <definedName name="TAB2A" localSheetId="23">#REF!</definedName>
    <definedName name="TAB2A" localSheetId="24">#REF!</definedName>
    <definedName name="TAB2A" localSheetId="29">#REF!</definedName>
    <definedName name="TAB2A" localSheetId="32">#REF!</definedName>
    <definedName name="TAB2A" localSheetId="5">#REF!</definedName>
    <definedName name="TAB2A" localSheetId="39">#REF!</definedName>
    <definedName name="TAB2A">#REF!</definedName>
    <definedName name="TAB5A" localSheetId="17">#REF!</definedName>
    <definedName name="TAB5A" localSheetId="18">#REF!</definedName>
    <definedName name="TAB5A" localSheetId="20">#REF!</definedName>
    <definedName name="TAB5A" localSheetId="25">#REF!</definedName>
    <definedName name="TAB5A" localSheetId="30">#REF!</definedName>
    <definedName name="TAB5A" localSheetId="34">#REF!</definedName>
    <definedName name="TAB5A" localSheetId="35">#REF!</definedName>
    <definedName name="TAB5A" localSheetId="23">#REF!</definedName>
    <definedName name="TAB5A" localSheetId="24">#REF!</definedName>
    <definedName name="TAB5A" localSheetId="29">#REF!</definedName>
    <definedName name="TAB5A" localSheetId="32">#REF!</definedName>
    <definedName name="TAB5A" localSheetId="5">#REF!</definedName>
    <definedName name="TAB5A" localSheetId="39">#REF!</definedName>
    <definedName name="TAB5A">#REF!</definedName>
    <definedName name="TAB6A" localSheetId="17">'[3]Annual Tables'!#REF!</definedName>
    <definedName name="TAB6A" localSheetId="18">'[3]Annual Tables'!#REF!</definedName>
    <definedName name="TAB6A" localSheetId="20">'[3]Annual Tables'!#REF!</definedName>
    <definedName name="TAB6A" localSheetId="25">'[3]Annual Tables'!#REF!</definedName>
    <definedName name="TAB6A" localSheetId="30">'[3]Annual Tables'!#REF!</definedName>
    <definedName name="TAB6A" localSheetId="34">'[3]Annual Tables'!#REF!</definedName>
    <definedName name="TAB6A" localSheetId="35">'[3]Annual Tables'!#REF!</definedName>
    <definedName name="TAB6A" localSheetId="23">'[3]Annual Tables'!#REF!</definedName>
    <definedName name="TAB6A" localSheetId="24">'[3]Annual Tables'!#REF!</definedName>
    <definedName name="TAB6A" localSheetId="29">'[3]Annual Tables'!#REF!</definedName>
    <definedName name="TAB6A" localSheetId="32">'[3]Annual Tables'!#REF!</definedName>
    <definedName name="TAB6A" localSheetId="5">'[3]Annual Tables'!#REF!</definedName>
    <definedName name="TAB6A" localSheetId="39">'[3]Annual Tables'!#REF!</definedName>
    <definedName name="TAB6A">'[3]Annual Tables'!#REF!</definedName>
    <definedName name="TAB6B" localSheetId="17">'[3]Annual Tables'!#REF!</definedName>
    <definedName name="TAB6B" localSheetId="18">'[3]Annual Tables'!#REF!</definedName>
    <definedName name="TAB6B" localSheetId="20">'[3]Annual Tables'!#REF!</definedName>
    <definedName name="TAB6B" localSheetId="25">'[3]Annual Tables'!#REF!</definedName>
    <definedName name="TAB6B" localSheetId="30">'[3]Annual Tables'!#REF!</definedName>
    <definedName name="TAB6B" localSheetId="34">'[3]Annual Tables'!#REF!</definedName>
    <definedName name="TAB6B" localSheetId="35">'[3]Annual Tables'!#REF!</definedName>
    <definedName name="TAB6B" localSheetId="23">'[3]Annual Tables'!#REF!</definedName>
    <definedName name="TAB6B" localSheetId="24">'[3]Annual Tables'!#REF!</definedName>
    <definedName name="TAB6B" localSheetId="29">'[3]Annual Tables'!#REF!</definedName>
    <definedName name="TAB6B" localSheetId="32">'[3]Annual Tables'!#REF!</definedName>
    <definedName name="TAB6B" localSheetId="5">'[3]Annual Tables'!#REF!</definedName>
    <definedName name="TAB6B" localSheetId="39">'[3]Annual Tables'!#REF!</definedName>
    <definedName name="TAB6B">'[3]Annual Tables'!#REF!</definedName>
    <definedName name="TAB6C" localSheetId="17">#REF!</definedName>
    <definedName name="TAB6C" localSheetId="18">#REF!</definedName>
    <definedName name="TAB6C" localSheetId="20">#REF!</definedName>
    <definedName name="TAB6C" localSheetId="25">#REF!</definedName>
    <definedName name="TAB6C" localSheetId="30">#REF!</definedName>
    <definedName name="TAB6C" localSheetId="34">#REF!</definedName>
    <definedName name="TAB6C" localSheetId="35">#REF!</definedName>
    <definedName name="TAB6C" localSheetId="23">#REF!</definedName>
    <definedName name="TAB6C" localSheetId="24">#REF!</definedName>
    <definedName name="TAB6C" localSheetId="29">#REF!</definedName>
    <definedName name="TAB6C" localSheetId="32">#REF!</definedName>
    <definedName name="TAB6C" localSheetId="5">#REF!</definedName>
    <definedName name="TAB6C" localSheetId="37">#REF!</definedName>
    <definedName name="TAB6C" localSheetId="39">#REF!</definedName>
    <definedName name="TAB6C">#REF!</definedName>
    <definedName name="TAB7A" localSheetId="17">#REF!</definedName>
    <definedName name="TAB7A" localSheetId="18">#REF!</definedName>
    <definedName name="TAB7A" localSheetId="20">#REF!</definedName>
    <definedName name="TAB7A" localSheetId="25">#REF!</definedName>
    <definedName name="TAB7A" localSheetId="30">#REF!</definedName>
    <definedName name="TAB7A" localSheetId="34">#REF!</definedName>
    <definedName name="TAB7A" localSheetId="35">#REF!</definedName>
    <definedName name="TAB7A" localSheetId="23">#REF!</definedName>
    <definedName name="TAB7A" localSheetId="24">#REF!</definedName>
    <definedName name="TAB7A" localSheetId="29">#REF!</definedName>
    <definedName name="TAB7A" localSheetId="32">#REF!</definedName>
    <definedName name="TAB7A" localSheetId="5">#REF!</definedName>
    <definedName name="TAB7A" localSheetId="39">#REF!</definedName>
    <definedName name="TAB7A">#REF!</definedName>
    <definedName name="tabC1" localSheetId="17">#REF!</definedName>
    <definedName name="tabC1" localSheetId="18">#REF!</definedName>
    <definedName name="tabC1" localSheetId="20">#REF!</definedName>
    <definedName name="tabC1" localSheetId="25">#REF!</definedName>
    <definedName name="tabC1" localSheetId="30">#REF!</definedName>
    <definedName name="tabC1" localSheetId="34">#REF!</definedName>
    <definedName name="tabC1" localSheetId="35">#REF!</definedName>
    <definedName name="tabC1" localSheetId="23">#REF!</definedName>
    <definedName name="tabC1" localSheetId="24">#REF!</definedName>
    <definedName name="tabC1" localSheetId="29">#REF!</definedName>
    <definedName name="tabC1" localSheetId="32">#REF!</definedName>
    <definedName name="tabC1" localSheetId="5">#REF!</definedName>
    <definedName name="tabC1" localSheetId="39">#REF!</definedName>
    <definedName name="tabC1">#REF!</definedName>
    <definedName name="tabC2" localSheetId="17">#REF!</definedName>
    <definedName name="tabC2" localSheetId="18">#REF!</definedName>
    <definedName name="tabC2" localSheetId="20">#REF!</definedName>
    <definedName name="tabC2" localSheetId="25">#REF!</definedName>
    <definedName name="tabC2" localSheetId="30">#REF!</definedName>
    <definedName name="tabC2" localSheetId="34">#REF!</definedName>
    <definedName name="tabC2" localSheetId="35">#REF!</definedName>
    <definedName name="tabC2" localSheetId="23">#REF!</definedName>
    <definedName name="tabC2" localSheetId="24">#REF!</definedName>
    <definedName name="tabC2" localSheetId="29">#REF!</definedName>
    <definedName name="tabC2" localSheetId="32">#REF!</definedName>
    <definedName name="tabC2" localSheetId="5">#REF!</definedName>
    <definedName name="tabC2" localSheetId="39">#REF!</definedName>
    <definedName name="tabC2">#REF!</definedName>
    <definedName name="Tabela_6a" localSheetId="17">#REF!</definedName>
    <definedName name="Tabela_6a" localSheetId="18">#REF!</definedName>
    <definedName name="Tabela_6a" localSheetId="20">#REF!</definedName>
    <definedName name="Tabela_6a" localSheetId="25">#REF!</definedName>
    <definedName name="Tabela_6a" localSheetId="30">#REF!</definedName>
    <definedName name="Tabela_6a" localSheetId="34">#REF!</definedName>
    <definedName name="Tabela_6a" localSheetId="35">#REF!</definedName>
    <definedName name="Tabela_6a" localSheetId="23">#REF!</definedName>
    <definedName name="Tabela_6a" localSheetId="24">#REF!</definedName>
    <definedName name="Tabela_6a" localSheetId="29">#REF!</definedName>
    <definedName name="Tabela_6a" localSheetId="32">#REF!</definedName>
    <definedName name="Tabela_6a" localSheetId="5">#REF!</definedName>
    <definedName name="Tabela_6a" localSheetId="39">#REF!</definedName>
    <definedName name="Tabela_6a">#REF!</definedName>
    <definedName name="tabela3a" localSheetId="17">'[70]Table 1'!#REF!</definedName>
    <definedName name="tabela3a" localSheetId="18">'[70]Table 1'!#REF!</definedName>
    <definedName name="tabela3a" localSheetId="20">'[70]Table 1'!#REF!</definedName>
    <definedName name="tabela3a" localSheetId="25">'[70]Table 1'!#REF!</definedName>
    <definedName name="tabela3a" localSheetId="30">'[70]Table 1'!#REF!</definedName>
    <definedName name="tabela3a" localSheetId="34">'[70]Table 1'!#REF!</definedName>
    <definedName name="tabela3a" localSheetId="35">'[70]Table 1'!#REF!</definedName>
    <definedName name="tabela3a" localSheetId="23">'[70]Table 1'!#REF!</definedName>
    <definedName name="tabela3a" localSheetId="24">'[70]Table 1'!#REF!</definedName>
    <definedName name="tabela3a" localSheetId="29">'[70]Table 1'!#REF!</definedName>
    <definedName name="tabela3a" localSheetId="32">'[70]Table 1'!#REF!</definedName>
    <definedName name="tabela3a" localSheetId="5">'[70]Table 1'!#REF!</definedName>
    <definedName name="tabela3a" localSheetId="39">'[70]Table 1'!#REF!</definedName>
    <definedName name="tabela3a">'[70]Table 1'!#REF!</definedName>
    <definedName name="Tabelaxx" localSheetId="17">#REF!</definedName>
    <definedName name="Tabelaxx" localSheetId="18">#REF!</definedName>
    <definedName name="Tabelaxx" localSheetId="20">#REF!</definedName>
    <definedName name="Tabelaxx" localSheetId="25">#REF!</definedName>
    <definedName name="Tabelaxx" localSheetId="30">#REF!</definedName>
    <definedName name="Tabelaxx" localSheetId="34">#REF!</definedName>
    <definedName name="Tabelaxx" localSheetId="35">#REF!</definedName>
    <definedName name="Tabelaxx" localSheetId="23">#REF!</definedName>
    <definedName name="Tabelaxx" localSheetId="24">#REF!</definedName>
    <definedName name="Tabelaxx" localSheetId="29">#REF!</definedName>
    <definedName name="Tabelaxx" localSheetId="32">#REF!</definedName>
    <definedName name="Tabelaxx" localSheetId="5">#REF!</definedName>
    <definedName name="Tabelaxx" localSheetId="37">#REF!</definedName>
    <definedName name="Tabelaxx" localSheetId="39">#REF!</definedName>
    <definedName name="Tabelaxx">#REF!</definedName>
    <definedName name="tabF" localSheetId="17">#REF!</definedName>
    <definedName name="tabF" localSheetId="18">#REF!</definedName>
    <definedName name="tabF" localSheetId="20">#REF!</definedName>
    <definedName name="tabF" localSheetId="25">#REF!</definedName>
    <definedName name="tabF" localSheetId="30">#REF!</definedName>
    <definedName name="tabF" localSheetId="34">#REF!</definedName>
    <definedName name="tabF" localSheetId="35">#REF!</definedName>
    <definedName name="tabF" localSheetId="23">#REF!</definedName>
    <definedName name="tabF" localSheetId="24">#REF!</definedName>
    <definedName name="tabF" localSheetId="29">#REF!</definedName>
    <definedName name="tabF" localSheetId="32">#REF!</definedName>
    <definedName name="tabF" localSheetId="5">#REF!</definedName>
    <definedName name="tabF" localSheetId="39">#REF!</definedName>
    <definedName name="tabF">#REF!</definedName>
    <definedName name="tabH" localSheetId="17">#REF!</definedName>
    <definedName name="tabH" localSheetId="18">#REF!</definedName>
    <definedName name="tabH" localSheetId="20">#REF!</definedName>
    <definedName name="tabH" localSheetId="25">#REF!</definedName>
    <definedName name="tabH" localSheetId="30">#REF!</definedName>
    <definedName name="tabH" localSheetId="34">#REF!</definedName>
    <definedName name="tabH" localSheetId="35">#REF!</definedName>
    <definedName name="tabH" localSheetId="23">#REF!</definedName>
    <definedName name="tabH" localSheetId="24">#REF!</definedName>
    <definedName name="tabH" localSheetId="29">#REF!</definedName>
    <definedName name="tabH" localSheetId="32">#REF!</definedName>
    <definedName name="tabH" localSheetId="5">#REF!</definedName>
    <definedName name="tabH" localSheetId="39">#REF!</definedName>
    <definedName name="tabH">#REF!</definedName>
    <definedName name="tabI" localSheetId="17">#REF!</definedName>
    <definedName name="tabI" localSheetId="18">#REF!</definedName>
    <definedName name="tabI" localSheetId="20">#REF!</definedName>
    <definedName name="tabI" localSheetId="25">#REF!</definedName>
    <definedName name="tabI" localSheetId="30">#REF!</definedName>
    <definedName name="tabI" localSheetId="34">#REF!</definedName>
    <definedName name="tabI" localSheetId="35">#REF!</definedName>
    <definedName name="tabI" localSheetId="23">#REF!</definedName>
    <definedName name="tabI" localSheetId="24">#REF!</definedName>
    <definedName name="tabI" localSheetId="29">#REF!</definedName>
    <definedName name="tabI" localSheetId="32">#REF!</definedName>
    <definedName name="tabI" localSheetId="5">#REF!</definedName>
    <definedName name="tabI" localSheetId="39">#REF!</definedName>
    <definedName name="tabI">#REF!</definedName>
    <definedName name="Table__47">[71]RED47!$A$1:$I$53</definedName>
    <definedName name="Table_2._Country_X___Public_Sector_Financing_1" localSheetId="17">#REF!</definedName>
    <definedName name="Table_2._Country_X___Public_Sector_Financing_1" localSheetId="18">#REF!</definedName>
    <definedName name="Table_2._Country_X___Public_Sector_Financing_1" localSheetId="20">#REF!</definedName>
    <definedName name="Table_2._Country_X___Public_Sector_Financing_1" localSheetId="25">#REF!</definedName>
    <definedName name="Table_2._Country_X___Public_Sector_Financing_1" localSheetId="30">#REF!</definedName>
    <definedName name="Table_2._Country_X___Public_Sector_Financing_1" localSheetId="34">#REF!</definedName>
    <definedName name="Table_2._Country_X___Public_Sector_Financing_1" localSheetId="35">#REF!</definedName>
    <definedName name="Table_2._Country_X___Public_Sector_Financing_1" localSheetId="23">#REF!</definedName>
    <definedName name="Table_2._Country_X___Public_Sector_Financing_1" localSheetId="24">#REF!</definedName>
    <definedName name="Table_2._Country_X___Public_Sector_Financing_1" localSheetId="29">#REF!</definedName>
    <definedName name="Table_2._Country_X___Public_Sector_Financing_1" localSheetId="32">#REF!</definedName>
    <definedName name="Table_2._Country_X___Public_Sector_Financing_1" localSheetId="5">#REF!</definedName>
    <definedName name="Table_2._Country_X___Public_Sector_Financing_1" localSheetId="37">#REF!</definedName>
    <definedName name="Table_2._Country_X___Public_Sector_Financing_1" localSheetId="39">#REF!</definedName>
    <definedName name="Table_2._Country_X___Public_Sector_Financing_1">#REF!</definedName>
    <definedName name="Table_4SR" localSheetId="17">#REF!</definedName>
    <definedName name="Table_4SR" localSheetId="18">#REF!</definedName>
    <definedName name="Table_4SR" localSheetId="20">#REF!</definedName>
    <definedName name="Table_4SR" localSheetId="25">#REF!</definedName>
    <definedName name="Table_4SR" localSheetId="30">#REF!</definedName>
    <definedName name="Table_4SR" localSheetId="34">#REF!</definedName>
    <definedName name="Table_4SR" localSheetId="35">#REF!</definedName>
    <definedName name="Table_4SR" localSheetId="23">#REF!</definedName>
    <definedName name="Table_4SR" localSheetId="24">#REF!</definedName>
    <definedName name="Table_4SR" localSheetId="29">#REF!</definedName>
    <definedName name="Table_4SR" localSheetId="32">#REF!</definedName>
    <definedName name="Table_4SR" localSheetId="5">#REF!</definedName>
    <definedName name="Table_4SR" localSheetId="39">#REF!</definedName>
    <definedName name="Table_4SR">#REF!</definedName>
    <definedName name="Table_debt">[72]Table!$A$3:$AB$73</definedName>
    <definedName name="TABLE1" localSheetId="17">#REF!</definedName>
    <definedName name="TABLE1" localSheetId="18">#REF!</definedName>
    <definedName name="TABLE1" localSheetId="20">#REF!</definedName>
    <definedName name="TABLE1" localSheetId="25">#REF!</definedName>
    <definedName name="TABLE1" localSheetId="30">#REF!</definedName>
    <definedName name="TABLE1" localSheetId="34">#REF!</definedName>
    <definedName name="TABLE1" localSheetId="35">#REF!</definedName>
    <definedName name="TABLE1" localSheetId="23">#REF!</definedName>
    <definedName name="TABLE1" localSheetId="24">#REF!</definedName>
    <definedName name="TABLE1" localSheetId="29">#REF!</definedName>
    <definedName name="TABLE1" localSheetId="32">#REF!</definedName>
    <definedName name="TABLE1" localSheetId="5">#REF!</definedName>
    <definedName name="TABLE1" localSheetId="37">#REF!</definedName>
    <definedName name="TABLE1" localSheetId="39">#REF!</definedName>
    <definedName name="TABLE1">#REF!</definedName>
    <definedName name="Table1printarea" localSheetId="17">#REF!</definedName>
    <definedName name="Table1printarea" localSheetId="18">#REF!</definedName>
    <definedName name="Table1printarea" localSheetId="20">#REF!</definedName>
    <definedName name="Table1printarea" localSheetId="25">#REF!</definedName>
    <definedName name="Table1printarea" localSheetId="30">#REF!</definedName>
    <definedName name="Table1printarea" localSheetId="34">#REF!</definedName>
    <definedName name="Table1printarea" localSheetId="35">#REF!</definedName>
    <definedName name="Table1printarea" localSheetId="23">#REF!</definedName>
    <definedName name="Table1printarea" localSheetId="24">#REF!</definedName>
    <definedName name="Table1printarea" localSheetId="29">#REF!</definedName>
    <definedName name="Table1printarea" localSheetId="32">#REF!</definedName>
    <definedName name="Table1printarea" localSheetId="5">#REF!</definedName>
    <definedName name="Table1printarea" localSheetId="39">#REF!</definedName>
    <definedName name="Table1printarea">#REF!</definedName>
    <definedName name="table30" localSheetId="17">#REF!</definedName>
    <definedName name="table30" localSheetId="18">#REF!</definedName>
    <definedName name="table30" localSheetId="20">#REF!</definedName>
    <definedName name="table30" localSheetId="25">#REF!</definedName>
    <definedName name="table30" localSheetId="30">#REF!</definedName>
    <definedName name="table30" localSheetId="34">#REF!</definedName>
    <definedName name="table30" localSheetId="35">#REF!</definedName>
    <definedName name="table30" localSheetId="23">#REF!</definedName>
    <definedName name="table30" localSheetId="24">#REF!</definedName>
    <definedName name="table30" localSheetId="29">#REF!</definedName>
    <definedName name="table30" localSheetId="32">#REF!</definedName>
    <definedName name="table30" localSheetId="5">#REF!</definedName>
    <definedName name="table30" localSheetId="39">#REF!</definedName>
    <definedName name="table30">#REF!</definedName>
    <definedName name="TABLE31" localSheetId="17">#REF!</definedName>
    <definedName name="TABLE31" localSheetId="18">#REF!</definedName>
    <definedName name="TABLE31" localSheetId="20">#REF!</definedName>
    <definedName name="TABLE31" localSheetId="25">#REF!</definedName>
    <definedName name="TABLE31" localSheetId="30">#REF!</definedName>
    <definedName name="TABLE31" localSheetId="34">#REF!</definedName>
    <definedName name="TABLE31" localSheetId="35">#REF!</definedName>
    <definedName name="TABLE31" localSheetId="23">#REF!</definedName>
    <definedName name="TABLE31" localSheetId="24">#REF!</definedName>
    <definedName name="TABLE31" localSheetId="29">#REF!</definedName>
    <definedName name="TABLE31" localSheetId="32">#REF!</definedName>
    <definedName name="TABLE31" localSheetId="5">#REF!</definedName>
    <definedName name="TABLE31" localSheetId="39">#REF!</definedName>
    <definedName name="TABLE31">#REF!</definedName>
    <definedName name="TABLE32" localSheetId="17">#REF!</definedName>
    <definedName name="TABLE32" localSheetId="18">#REF!</definedName>
    <definedName name="TABLE32" localSheetId="20">#REF!</definedName>
    <definedName name="TABLE32" localSheetId="25">#REF!</definedName>
    <definedName name="TABLE32" localSheetId="30">#REF!</definedName>
    <definedName name="TABLE32" localSheetId="34">#REF!</definedName>
    <definedName name="TABLE32" localSheetId="35">#REF!</definedName>
    <definedName name="TABLE32" localSheetId="23">#REF!</definedName>
    <definedName name="TABLE32" localSheetId="24">#REF!</definedName>
    <definedName name="TABLE32" localSheetId="29">#REF!</definedName>
    <definedName name="TABLE32" localSheetId="32">#REF!</definedName>
    <definedName name="TABLE32" localSheetId="5">#REF!</definedName>
    <definedName name="TABLE32" localSheetId="39">#REF!</definedName>
    <definedName name="TABLE32">#REF!</definedName>
    <definedName name="TABLE33" localSheetId="17">#REF!</definedName>
    <definedName name="TABLE33" localSheetId="18">#REF!</definedName>
    <definedName name="TABLE33" localSheetId="20">#REF!</definedName>
    <definedName name="TABLE33" localSheetId="25">#REF!</definedName>
    <definedName name="TABLE33" localSheetId="30">#REF!</definedName>
    <definedName name="TABLE33" localSheetId="34">#REF!</definedName>
    <definedName name="TABLE33" localSheetId="35">#REF!</definedName>
    <definedName name="TABLE33" localSheetId="23">#REF!</definedName>
    <definedName name="TABLE33" localSheetId="24">#REF!</definedName>
    <definedName name="TABLE33" localSheetId="29">#REF!</definedName>
    <definedName name="TABLE33" localSheetId="32">#REF!</definedName>
    <definedName name="TABLE33" localSheetId="5">#REF!</definedName>
    <definedName name="TABLE33" localSheetId="39">#REF!</definedName>
    <definedName name="TABLE33">#REF!</definedName>
    <definedName name="TABLE4" localSheetId="17">#REF!</definedName>
    <definedName name="TABLE4" localSheetId="18">#REF!</definedName>
    <definedName name="TABLE4" localSheetId="20">#REF!</definedName>
    <definedName name="TABLE4" localSheetId="25">#REF!</definedName>
    <definedName name="TABLE4" localSheetId="30">#REF!</definedName>
    <definedName name="TABLE4" localSheetId="34">#REF!</definedName>
    <definedName name="TABLE4" localSheetId="35">#REF!</definedName>
    <definedName name="TABLE4" localSheetId="23">#REF!</definedName>
    <definedName name="TABLE4" localSheetId="24">#REF!</definedName>
    <definedName name="TABLE4" localSheetId="29">#REF!</definedName>
    <definedName name="TABLE4" localSheetId="32">#REF!</definedName>
    <definedName name="TABLE4" localSheetId="5">#REF!</definedName>
    <definedName name="TABLE4" localSheetId="39">#REF!</definedName>
    <definedName name="TABLE4">#REF!</definedName>
    <definedName name="table6" localSheetId="17">#REF!</definedName>
    <definedName name="table6" localSheetId="18">#REF!</definedName>
    <definedName name="table6" localSheetId="20">#REF!</definedName>
    <definedName name="table6" localSheetId="25">#REF!</definedName>
    <definedName name="table6" localSheetId="30">#REF!</definedName>
    <definedName name="table6" localSheetId="34">#REF!</definedName>
    <definedName name="table6" localSheetId="35">#REF!</definedName>
    <definedName name="table6" localSheetId="23">#REF!</definedName>
    <definedName name="table6" localSheetId="24">#REF!</definedName>
    <definedName name="table6" localSheetId="29">#REF!</definedName>
    <definedName name="table6" localSheetId="32">#REF!</definedName>
    <definedName name="table6" localSheetId="5">#REF!</definedName>
    <definedName name="table6" localSheetId="39">#REF!</definedName>
    <definedName name="table6">#REF!</definedName>
    <definedName name="table9" localSheetId="17">#REF!</definedName>
    <definedName name="table9" localSheetId="18">#REF!</definedName>
    <definedName name="table9" localSheetId="20">#REF!</definedName>
    <definedName name="table9" localSheetId="25">#REF!</definedName>
    <definedName name="table9" localSheetId="30">#REF!</definedName>
    <definedName name="table9" localSheetId="34">#REF!</definedName>
    <definedName name="table9" localSheetId="35">#REF!</definedName>
    <definedName name="table9" localSheetId="23">#REF!</definedName>
    <definedName name="table9" localSheetId="24">#REF!</definedName>
    <definedName name="table9" localSheetId="29">#REF!</definedName>
    <definedName name="table9" localSheetId="32">#REF!</definedName>
    <definedName name="table9" localSheetId="5">#REF!</definedName>
    <definedName name="table9" localSheetId="39">#REF!</definedName>
    <definedName name="table9">#REF!</definedName>
    <definedName name="tabx" localSheetId="15" hidden="1">{"g95_96m1",#N/A,FALSE,"Graf(95+96)M";"g95_96m2",#N/A,FALSE,"Graf(95+96)M";"g95_96mb1",#N/A,FALSE,"Graf(95+96)Mb";"g95_96mb2",#N/A,FALSE,"Graf(95+96)Mb";"g95_96f1",#N/A,FALSE,"Graf(95+96)F";"g95_96f2",#N/A,FALSE,"Graf(95+96)F";"g95_96fb1",#N/A,FALSE,"Graf(95+96)Fb";"g95_96fb2",#N/A,FALSE,"Graf(95+96)Fb"}</definedName>
    <definedName name="tabx" localSheetId="33" hidden="1">{"g95_96m1",#N/A,FALSE,"Graf(95+96)M";"g95_96m2",#N/A,FALSE,"Graf(95+96)M";"g95_96mb1",#N/A,FALSE,"Graf(95+96)Mb";"g95_96mb2",#N/A,FALSE,"Graf(95+96)Mb";"g95_96f1",#N/A,FALSE,"Graf(95+96)F";"g95_96f2",#N/A,FALSE,"Graf(95+96)F";"g95_96fb1",#N/A,FALSE,"Graf(95+96)Fb";"g95_96fb2",#N/A,FALSE,"Graf(95+96)Fb"}</definedName>
    <definedName name="tabx" localSheetId="34" hidden="1">{"g95_96m1",#N/A,FALSE,"Graf(95+96)M";"g95_96m2",#N/A,FALSE,"Graf(95+96)M";"g95_96mb1",#N/A,FALSE,"Graf(95+96)Mb";"g95_96mb2",#N/A,FALSE,"Graf(95+96)Mb";"g95_96f1",#N/A,FALSE,"Graf(95+96)F";"g95_96f2",#N/A,FALSE,"Graf(95+96)F";"g95_96fb1",#N/A,FALSE,"Graf(95+96)Fb";"g95_96fb2",#N/A,FALSE,"Graf(95+96)Fb"}</definedName>
    <definedName name="tabx" localSheetId="35" hidden="1">{"g95_96m1",#N/A,FALSE,"Graf(95+96)M";"g95_96m2",#N/A,FALSE,"Graf(95+96)M";"g95_96mb1",#N/A,FALSE,"Graf(95+96)Mb";"g95_96mb2",#N/A,FALSE,"Graf(95+96)Mb";"g95_96f1",#N/A,FALSE,"Graf(95+96)F";"g95_96f2",#N/A,FALSE,"Graf(95+96)F";"g95_96fb1",#N/A,FALSE,"Graf(95+96)Fb";"g95_96fb2",#N/A,FALSE,"Graf(95+96)Fb"}</definedName>
    <definedName name="tabx" localSheetId="46" hidden="1">{"g95_96m1",#N/A,FALSE,"Graf(95+96)M";"g95_96m2",#N/A,FALSE,"Graf(95+96)M";"g95_96mb1",#N/A,FALSE,"Graf(95+96)Mb";"g95_96mb2",#N/A,FALSE,"Graf(95+96)Mb";"g95_96f1",#N/A,FALSE,"Graf(95+96)F";"g95_96f2",#N/A,FALSE,"Graf(95+96)F";"g95_96fb1",#N/A,FALSE,"Graf(95+96)Fb";"g95_96fb2",#N/A,FALSE,"Graf(95+96)Fb"}</definedName>
    <definedName name="tabx" localSheetId="42" hidden="1">{"g95_96m1",#N/A,FALSE,"Graf(95+96)M";"g95_96m2",#N/A,FALSE,"Graf(95+96)M";"g95_96mb1",#N/A,FALSE,"Graf(95+96)Mb";"g95_96mb2",#N/A,FALSE,"Graf(95+96)Mb";"g95_96f1",#N/A,FALSE,"Graf(95+96)F";"g95_96f2",#N/A,FALSE,"Graf(95+96)F";"g95_96fb1",#N/A,FALSE,"Graf(95+96)Fb";"g95_96fb2",#N/A,FALSE,"Graf(95+96)Fb"}</definedName>
    <definedName name="tabx" localSheetId="43"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15">#REF!</definedName>
    <definedName name="TAME" localSheetId="17">#REF!</definedName>
    <definedName name="TAME" localSheetId="18">#REF!</definedName>
    <definedName name="TAME" localSheetId="20">#REF!</definedName>
    <definedName name="TAME" localSheetId="25">#REF!</definedName>
    <definedName name="TAME" localSheetId="30">#REF!</definedName>
    <definedName name="TAME" localSheetId="34">#REF!</definedName>
    <definedName name="TAME" localSheetId="35">#REF!</definedName>
    <definedName name="TAME" localSheetId="23">#REF!</definedName>
    <definedName name="TAME" localSheetId="24">#REF!</definedName>
    <definedName name="TAME" localSheetId="29">#REF!</definedName>
    <definedName name="TAME" localSheetId="32">#REF!</definedName>
    <definedName name="TAME" localSheetId="5">#REF!</definedName>
    <definedName name="TAME" localSheetId="39">#REF!</definedName>
    <definedName name="TAME">#REF!</definedName>
    <definedName name="Tbl_GFN">[72]Table_GEF!$B$2:$T$53</definedName>
    <definedName name="tblChecks">[46]ErrCheck!$A$3:$E$5</definedName>
    <definedName name="tblLinks">[46]Links!$A$4:$F$33</definedName>
    <definedName name="TEMP" localSheetId="17">[73]Data!#REF!</definedName>
    <definedName name="TEMP" localSheetId="18">[73]Data!#REF!</definedName>
    <definedName name="TEMP" localSheetId="20">[73]Data!#REF!</definedName>
    <definedName name="TEMP" localSheetId="25">[73]Data!#REF!</definedName>
    <definedName name="TEMP" localSheetId="34">[73]Data!#REF!</definedName>
    <definedName name="TEMP" localSheetId="35">[73]Data!#REF!</definedName>
    <definedName name="TEMP" localSheetId="23">[73]Data!#REF!</definedName>
    <definedName name="TEMP" localSheetId="24">[73]Data!#REF!</definedName>
    <definedName name="TEMP" localSheetId="29">[73]Data!#REF!</definedName>
    <definedName name="TEMP" localSheetId="32">[73]Data!#REF!</definedName>
    <definedName name="TEMP" localSheetId="5">[73]Data!#REF!</definedName>
    <definedName name="TEMP" localSheetId="37">[73]Data!#REF!</definedName>
    <definedName name="TEMP" localSheetId="39">[73]Data!#REF!</definedName>
    <definedName name="TEMP">[73]Data!#REF!</definedName>
    <definedName name="tempo_kles" localSheetId="17">[27]Graf14_Graf15!#REF!</definedName>
    <definedName name="tempo_kles" localSheetId="18">[27]Graf14_Graf15!#REF!</definedName>
    <definedName name="tempo_kles" localSheetId="20">[27]Graf14_Graf15!#REF!</definedName>
    <definedName name="tempo_kles" localSheetId="25">[27]Graf14_Graf15!#REF!</definedName>
    <definedName name="tempo_kles" localSheetId="34">[27]Graf14_Graf15!#REF!</definedName>
    <definedName name="tempo_kles" localSheetId="35">[27]Graf14_Graf15!#REF!</definedName>
    <definedName name="tempo_kles" localSheetId="23">[27]Graf14_Graf15!#REF!</definedName>
    <definedName name="tempo_kles" localSheetId="24">[27]Graf14_Graf15!#REF!</definedName>
    <definedName name="tempo_kles" localSheetId="29">[27]Graf14_Graf15!#REF!</definedName>
    <definedName name="tempo_kles" localSheetId="32">[27]Graf14_Graf15!#REF!</definedName>
    <definedName name="tempo_kles" localSheetId="5">[27]Graf14_Graf15!#REF!</definedName>
    <definedName name="tempo_kles" localSheetId="37">[27]Graf14_Graf15!#REF!</definedName>
    <definedName name="tempo_kles" localSheetId="39">[27]Graf14_Graf15!#REF!</definedName>
    <definedName name="tempo_kles">[27]Graf14_Graf15!#REF!</definedName>
    <definedName name="tempo_kles_2" localSheetId="17">[27]Graf14_Graf15!#REF!</definedName>
    <definedName name="tempo_kles_2" localSheetId="18">[27]Graf14_Graf15!#REF!</definedName>
    <definedName name="tempo_kles_2" localSheetId="20">[27]Graf14_Graf15!#REF!</definedName>
    <definedName name="tempo_kles_2" localSheetId="25">[27]Graf14_Graf15!#REF!</definedName>
    <definedName name="tempo_kles_2" localSheetId="34">[27]Graf14_Graf15!#REF!</definedName>
    <definedName name="tempo_kles_2" localSheetId="35">[27]Graf14_Graf15!#REF!</definedName>
    <definedName name="tempo_kles_2" localSheetId="23">[27]Graf14_Graf15!#REF!</definedName>
    <definedName name="tempo_kles_2" localSheetId="24">[27]Graf14_Graf15!#REF!</definedName>
    <definedName name="tempo_kles_2" localSheetId="29">[27]Graf14_Graf15!#REF!</definedName>
    <definedName name="tempo_kles_2" localSheetId="32">[27]Graf14_Graf15!#REF!</definedName>
    <definedName name="tempo_kles_2" localSheetId="5">[27]Graf14_Graf15!#REF!</definedName>
    <definedName name="tempo_kles_2" localSheetId="39">[27]Graf14_Graf15!#REF!</definedName>
    <definedName name="tempo_kles_2">[27]Graf14_Graf15!#REF!</definedName>
    <definedName name="text" localSheetId="13" hidden="1">{#N/A,#N/A,FALSE,"CB";#N/A,#N/A,FALSE,"CMB";#N/A,#N/A,FALSE,"BSYS";#N/A,#N/A,FALSE,"NBFI";#N/A,#N/A,FALSE,"FSYS"}</definedName>
    <definedName name="text" localSheetId="15" hidden="1">{#N/A,#N/A,FALSE,"CB";#N/A,#N/A,FALSE,"CMB";#N/A,#N/A,FALSE,"BSYS";#N/A,#N/A,FALSE,"NBFI";#N/A,#N/A,FALSE,"FSYS"}</definedName>
    <definedName name="text" localSheetId="17" hidden="1">{#N/A,#N/A,FALSE,"CB";#N/A,#N/A,FALSE,"CMB";#N/A,#N/A,FALSE,"BSYS";#N/A,#N/A,FALSE,"NBFI";#N/A,#N/A,FALSE,"FSYS"}</definedName>
    <definedName name="text" localSheetId="20" hidden="1">{#N/A,#N/A,FALSE,"CB";#N/A,#N/A,FALSE,"CMB";#N/A,#N/A,FALSE,"BSYS";#N/A,#N/A,FALSE,"NBFI";#N/A,#N/A,FALSE,"FSYS"}</definedName>
    <definedName name="text" localSheetId="30" hidden="1">{#N/A,#N/A,FALSE,"CB";#N/A,#N/A,FALSE,"CMB";#N/A,#N/A,FALSE,"BSYS";#N/A,#N/A,FALSE,"NBFI";#N/A,#N/A,FALSE,"FSYS"}</definedName>
    <definedName name="text" localSheetId="33" hidden="1">{#N/A,#N/A,FALSE,"CB";#N/A,#N/A,FALSE,"CMB";#N/A,#N/A,FALSE,"BSYS";#N/A,#N/A,FALSE,"NBFI";#N/A,#N/A,FALSE,"FSYS"}</definedName>
    <definedName name="text" localSheetId="34" hidden="1">{#N/A,#N/A,FALSE,"CB";#N/A,#N/A,FALSE,"CMB";#N/A,#N/A,FALSE,"BSYS";#N/A,#N/A,FALSE,"NBFI";#N/A,#N/A,FALSE,"FSYS"}</definedName>
    <definedName name="text" localSheetId="35" hidden="1">{#N/A,#N/A,FALSE,"CB";#N/A,#N/A,FALSE,"CMB";#N/A,#N/A,FALSE,"BSYS";#N/A,#N/A,FALSE,"NBFI";#N/A,#N/A,FALSE,"FSYS"}</definedName>
    <definedName name="text" localSheetId="46" hidden="1">{#N/A,#N/A,FALSE,"CB";#N/A,#N/A,FALSE,"CMB";#N/A,#N/A,FALSE,"BSYS";#N/A,#N/A,FALSE,"NBFI";#N/A,#N/A,FALSE,"FSYS"}</definedName>
    <definedName name="text" localSheetId="37" hidden="1">{#N/A,#N/A,FALSE,"CB";#N/A,#N/A,FALSE,"CMB";#N/A,#N/A,FALSE,"BSYS";#N/A,#N/A,FALSE,"NBFI";#N/A,#N/A,FALSE,"FSYS"}</definedName>
    <definedName name="text" localSheetId="42" hidden="1">{#N/A,#N/A,FALSE,"CB";#N/A,#N/A,FALSE,"CMB";#N/A,#N/A,FALSE,"BSYS";#N/A,#N/A,FALSE,"NBFI";#N/A,#N/A,FALSE,"FSYS"}</definedName>
    <definedName name="text" localSheetId="43" hidden="1">{#N/A,#N/A,FALSE,"CB";#N/A,#N/A,FALSE,"CMB";#N/A,#N/A,FALSE,"BSYS";#N/A,#N/A,FALSE,"NBFI";#N/A,#N/A,FALSE,"FSYS"}</definedName>
    <definedName name="text" hidden="1">{#N/A,#N/A,FALSE,"CB";#N/A,#N/A,FALSE,"CMB";#N/A,#N/A,FALSE,"BSYS";#N/A,#N/A,FALSE,"NBFI";#N/A,#N/A,FALSE,"FSYS"}</definedName>
    <definedName name="TMG_D">[26]Q5!$E$23:$AH$23</definedName>
    <definedName name="TMGO">#N/A</definedName>
    <definedName name="TOWEO" localSheetId="17">#REF!</definedName>
    <definedName name="TOWEO" localSheetId="18">#REF!</definedName>
    <definedName name="TOWEO" localSheetId="20">#REF!</definedName>
    <definedName name="TOWEO" localSheetId="25">#REF!</definedName>
    <definedName name="TOWEO" localSheetId="30">#REF!</definedName>
    <definedName name="TOWEO" localSheetId="34">#REF!</definedName>
    <definedName name="TOWEO" localSheetId="35">#REF!</definedName>
    <definedName name="TOWEO" localSheetId="23">#REF!</definedName>
    <definedName name="TOWEO" localSheetId="24">#REF!</definedName>
    <definedName name="TOWEO" localSheetId="29">#REF!</definedName>
    <definedName name="TOWEO" localSheetId="32">#REF!</definedName>
    <definedName name="TOWEO" localSheetId="5">#REF!</definedName>
    <definedName name="TOWEO" localSheetId="37">#REF!</definedName>
    <definedName name="TOWEO" localSheetId="39">#REF!</definedName>
    <definedName name="TOWEO">#REF!</definedName>
    <definedName name="TRADE3" localSheetId="15">[1]Trade!#REF!</definedName>
    <definedName name="TRADE3" localSheetId="17">[1]Trade!#REF!</definedName>
    <definedName name="TRADE3" localSheetId="18">[1]Trade!#REF!</definedName>
    <definedName name="TRADE3" localSheetId="20">[1]Trade!#REF!</definedName>
    <definedName name="TRADE3" localSheetId="25">[1]Trade!#REF!</definedName>
    <definedName name="TRADE3" localSheetId="30">[1]Trade!#REF!</definedName>
    <definedName name="TRADE3" localSheetId="34">[1]Trade!#REF!</definedName>
    <definedName name="TRADE3" localSheetId="35">[1]Trade!#REF!</definedName>
    <definedName name="TRADE3" localSheetId="23">[1]Trade!#REF!</definedName>
    <definedName name="TRADE3" localSheetId="24">[1]Trade!#REF!</definedName>
    <definedName name="TRADE3" localSheetId="29">[1]Trade!#REF!</definedName>
    <definedName name="TRADE3" localSheetId="32">[1]Trade!#REF!</definedName>
    <definedName name="TRADE3" localSheetId="5">[1]Trade!#REF!</definedName>
    <definedName name="TRADE3" localSheetId="37">[1]Trade!#REF!</definedName>
    <definedName name="TRADE3" localSheetId="39">[1]Trade!#REF!</definedName>
    <definedName name="TRADE3">[1]Trade!#REF!</definedName>
    <definedName name="trans" localSheetId="17">#REF!</definedName>
    <definedName name="trans" localSheetId="18">#REF!</definedName>
    <definedName name="trans" localSheetId="20">#REF!</definedName>
    <definedName name="trans" localSheetId="25">#REF!</definedName>
    <definedName name="trans" localSheetId="30">#REF!</definedName>
    <definedName name="trans" localSheetId="34">#REF!</definedName>
    <definedName name="trans" localSheetId="35">#REF!</definedName>
    <definedName name="trans" localSheetId="23">#REF!</definedName>
    <definedName name="trans" localSheetId="24">#REF!</definedName>
    <definedName name="trans" localSheetId="29">#REF!</definedName>
    <definedName name="trans" localSheetId="32">#REF!</definedName>
    <definedName name="trans" localSheetId="5">#REF!</definedName>
    <definedName name="trans" localSheetId="37">#REF!</definedName>
    <definedName name="trans" localSheetId="39">#REF!</definedName>
    <definedName name="trans">#REF!</definedName>
    <definedName name="Transfer_check" localSheetId="17">#REF!</definedName>
    <definedName name="Transfer_check" localSheetId="18">#REF!</definedName>
    <definedName name="Transfer_check" localSheetId="20">#REF!</definedName>
    <definedName name="Transfer_check" localSheetId="25">#REF!</definedName>
    <definedName name="Transfer_check" localSheetId="30">#REF!</definedName>
    <definedName name="Transfer_check" localSheetId="34">#REF!</definedName>
    <definedName name="Transfer_check" localSheetId="35">#REF!</definedName>
    <definedName name="Transfer_check" localSheetId="23">#REF!</definedName>
    <definedName name="Transfer_check" localSheetId="24">#REF!</definedName>
    <definedName name="Transfer_check" localSheetId="29">#REF!</definedName>
    <definedName name="Transfer_check" localSheetId="32">#REF!</definedName>
    <definedName name="Transfer_check" localSheetId="5">#REF!</definedName>
    <definedName name="Transfer_check" localSheetId="39">#REF!</definedName>
    <definedName name="Transfer_check">#REF!</definedName>
    <definedName name="TRANSNAVE" localSheetId="17">#REF!</definedName>
    <definedName name="TRANSNAVE" localSheetId="18">#REF!</definedName>
    <definedName name="TRANSNAVE" localSheetId="20">#REF!</definedName>
    <definedName name="TRANSNAVE" localSheetId="25">#REF!</definedName>
    <definedName name="TRANSNAVE" localSheetId="30">#REF!</definedName>
    <definedName name="TRANSNAVE" localSheetId="34">#REF!</definedName>
    <definedName name="TRANSNAVE" localSheetId="35">#REF!</definedName>
    <definedName name="TRANSNAVE" localSheetId="23">#REF!</definedName>
    <definedName name="TRANSNAVE" localSheetId="24">#REF!</definedName>
    <definedName name="TRANSNAVE" localSheetId="29">#REF!</definedName>
    <definedName name="TRANSNAVE" localSheetId="32">#REF!</definedName>
    <definedName name="TRANSNAVE" localSheetId="5">#REF!</definedName>
    <definedName name="TRANSNAVE" localSheetId="39">#REF!</definedName>
    <definedName name="TRANSNAVE">#REF!</definedName>
    <definedName name="tt" localSheetId="13" hidden="1">{"Tab1",#N/A,FALSE,"P";"Tab2",#N/A,FALSE,"P"}</definedName>
    <definedName name="tt" localSheetId="15" hidden="1">{"Tab1",#N/A,FALSE,"P";"Tab2",#N/A,FALSE,"P"}</definedName>
    <definedName name="tt" localSheetId="17" hidden="1">{"Tab1",#N/A,FALSE,"P";"Tab2",#N/A,FALSE,"P"}</definedName>
    <definedName name="tt" localSheetId="20" hidden="1">{"Tab1",#N/A,FALSE,"P";"Tab2",#N/A,FALSE,"P"}</definedName>
    <definedName name="tt" localSheetId="30" hidden="1">{"Tab1",#N/A,FALSE,"P";"Tab2",#N/A,FALSE,"P"}</definedName>
    <definedName name="tt" localSheetId="33" hidden="1">{"Tab1",#N/A,FALSE,"P";"Tab2",#N/A,FALSE,"P"}</definedName>
    <definedName name="tt" localSheetId="34" hidden="1">{"Tab1",#N/A,FALSE,"P";"Tab2",#N/A,FALSE,"P"}</definedName>
    <definedName name="tt" localSheetId="35" hidden="1">{"Tab1",#N/A,FALSE,"P";"Tab2",#N/A,FALSE,"P"}</definedName>
    <definedName name="tt" localSheetId="46" hidden="1">{"Tab1",#N/A,FALSE,"P";"Tab2",#N/A,FALSE,"P"}</definedName>
    <definedName name="tt" localSheetId="37" hidden="1">{"Tab1",#N/A,FALSE,"P";"Tab2",#N/A,FALSE,"P"}</definedName>
    <definedName name="tt" localSheetId="39" hidden="1">{"Tab1",#N/A,FALSE,"P";"Tab2",#N/A,FALSE,"P"}</definedName>
    <definedName name="tt" localSheetId="42" hidden="1">{"Tab1",#N/A,FALSE,"P";"Tab2",#N/A,FALSE,"P"}</definedName>
    <definedName name="tt" localSheetId="43" hidden="1">{"Tab1",#N/A,FALSE,"P";"Tab2",#N/A,FALSE,"P"}</definedName>
    <definedName name="tt" hidden="1">{"Tab1",#N/A,FALSE,"P";"Tab2",#N/A,FALSE,"P"}</definedName>
    <definedName name="ttt" localSheetId="13" hidden="1">{"Tab1",#N/A,FALSE,"P";"Tab2",#N/A,FALSE,"P"}</definedName>
    <definedName name="ttt" localSheetId="15" hidden="1">{"Tab1",#N/A,FALSE,"P";"Tab2",#N/A,FALSE,"P"}</definedName>
    <definedName name="ttt" localSheetId="17" hidden="1">{"Tab1",#N/A,FALSE,"P";"Tab2",#N/A,FALSE,"P"}</definedName>
    <definedName name="ttt" localSheetId="20" hidden="1">{"Tab1",#N/A,FALSE,"P";"Tab2",#N/A,FALSE,"P"}</definedName>
    <definedName name="ttt" localSheetId="30" hidden="1">{"Tab1",#N/A,FALSE,"P";"Tab2",#N/A,FALSE,"P"}</definedName>
    <definedName name="ttt" localSheetId="33" hidden="1">{"Tab1",#N/A,FALSE,"P";"Tab2",#N/A,FALSE,"P"}</definedName>
    <definedName name="ttt" localSheetId="34" hidden="1">{"Tab1",#N/A,FALSE,"P";"Tab2",#N/A,FALSE,"P"}</definedName>
    <definedName name="ttt" localSheetId="35" hidden="1">{"Tab1",#N/A,FALSE,"P";"Tab2",#N/A,FALSE,"P"}</definedName>
    <definedName name="ttt" localSheetId="46" hidden="1">{"Tab1",#N/A,FALSE,"P";"Tab2",#N/A,FALSE,"P"}</definedName>
    <definedName name="ttt" localSheetId="37" hidden="1">{"Tab1",#N/A,FALSE,"P";"Tab2",#N/A,FALSE,"P"}</definedName>
    <definedName name="ttt" localSheetId="39" hidden="1">{"Tab1",#N/A,FALSE,"P";"Tab2",#N/A,FALSE,"P"}</definedName>
    <definedName name="ttt" localSheetId="42" hidden="1">{"Tab1",#N/A,FALSE,"P";"Tab2",#N/A,FALSE,"P"}</definedName>
    <definedName name="ttt" localSheetId="43" hidden="1">{"Tab1",#N/A,FALSE,"P";"Tab2",#N/A,FALSE,"P"}</definedName>
    <definedName name="ttt" hidden="1">{"Tab1",#N/A,FALSE,"P";"Tab2",#N/A,FALSE,"P"}</definedName>
    <definedName name="ttttt" localSheetId="17" hidden="1">[58]M!#REF!</definedName>
    <definedName name="ttttt" localSheetId="18" hidden="1">[58]M!#REF!</definedName>
    <definedName name="ttttt" localSheetId="20" hidden="1">[58]M!#REF!</definedName>
    <definedName name="ttttt" localSheetId="25" hidden="1">[58]M!#REF!</definedName>
    <definedName name="ttttt" localSheetId="34" hidden="1">[58]M!#REF!</definedName>
    <definedName name="ttttt" localSheetId="35" hidden="1">[58]M!#REF!</definedName>
    <definedName name="ttttt" localSheetId="46" hidden="1">[58]M!#REF!</definedName>
    <definedName name="ttttt" localSheetId="23" hidden="1">[58]M!#REF!</definedName>
    <definedName name="ttttt" localSheetId="24" hidden="1">[58]M!#REF!</definedName>
    <definedName name="ttttt" localSheetId="29" hidden="1">[58]M!#REF!</definedName>
    <definedName name="ttttt" localSheetId="32" hidden="1">[58]M!#REF!</definedName>
    <definedName name="ttttt" localSheetId="5" hidden="1">[58]M!#REF!</definedName>
    <definedName name="ttttt" localSheetId="39" hidden="1">[58]M!#REF!</definedName>
    <definedName name="ttttt" hidden="1">[58]M!#REF!</definedName>
    <definedName name="TTTTTTTTTTTT" localSheetId="39">#N/A</definedName>
    <definedName name="TTTTTTTTTTTT">[21]!TTTTTTTTTTTT</definedName>
    <definedName name="TXG_D">#N/A</definedName>
    <definedName name="TXGO">#N/A</definedName>
    <definedName name="u163lnulcm_x_et.m" localSheetId="17">[33]monthly!#REF!</definedName>
    <definedName name="u163lnulcm_x_et.m" localSheetId="18">[33]monthly!#REF!</definedName>
    <definedName name="u163lnulcm_x_et.m" localSheetId="20">[33]monthly!#REF!</definedName>
    <definedName name="u163lnulcm_x_et.m" localSheetId="25">[33]monthly!#REF!</definedName>
    <definedName name="u163lnulcm_x_et.m" localSheetId="34">[33]monthly!#REF!</definedName>
    <definedName name="u163lnulcm_x_et.m" localSheetId="35">[33]monthly!#REF!</definedName>
    <definedName name="u163lnulcm_x_et.m" localSheetId="23">[33]monthly!#REF!</definedName>
    <definedName name="u163lnulcm_x_et.m" localSheetId="24">[33]monthly!#REF!</definedName>
    <definedName name="u163lnulcm_x_et.m" localSheetId="29">[33]monthly!#REF!</definedName>
    <definedName name="u163lnulcm_x_et.m" localSheetId="32">[33]monthly!#REF!</definedName>
    <definedName name="u163lnulcm_x_et.m" localSheetId="5">[33]monthly!#REF!</definedName>
    <definedName name="u163lnulcm_x_et.m" localSheetId="37">[33]monthly!#REF!</definedName>
    <definedName name="u163lnulcm_x_et.m" localSheetId="39">[34]monthly!#REF!</definedName>
    <definedName name="u163lnulcm_x_et.m">[33]monthly!#REF!</definedName>
    <definedName name="UB_2">[54]makro!$C$14</definedName>
    <definedName name="UB_2n">[54]makro!$C$36</definedName>
    <definedName name="UB_3">[54]makro!$D$14</definedName>
    <definedName name="UB_3n">[54]makro!$D$36</definedName>
    <definedName name="UB_4">[54]makro!$E$14</definedName>
    <definedName name="UB_4n">[54]makro!$E$36</definedName>
    <definedName name="UB_5">[54]makro!$F$14</definedName>
    <definedName name="UB_5n">[54]makro!$F$36</definedName>
    <definedName name="UB_6">[54]makro!$G$14</definedName>
    <definedName name="UB_6n">[54]makro!$G$36</definedName>
    <definedName name="ULC_CZ" localSheetId="39">[6]REER!$BU$144:$BU$206</definedName>
    <definedName name="ULC_CZ">[20]REER!$BU$144:$BU$206</definedName>
    <definedName name="ULC_PART" localSheetId="39">[6]REER!$BR$144:$BR$206</definedName>
    <definedName name="ULC_PART">[20]REER!$BR$144:$BR$206</definedName>
    <definedName name="Universities" localSheetId="17">#REF!</definedName>
    <definedName name="Universities" localSheetId="18">#REF!</definedName>
    <definedName name="Universities" localSheetId="20">#REF!</definedName>
    <definedName name="Universities" localSheetId="25">#REF!</definedName>
    <definedName name="Universities" localSheetId="30">#REF!</definedName>
    <definedName name="Universities" localSheetId="34">#REF!</definedName>
    <definedName name="Universities" localSheetId="35">#REF!</definedName>
    <definedName name="Universities" localSheetId="23">#REF!</definedName>
    <definedName name="Universities" localSheetId="24">#REF!</definedName>
    <definedName name="Universities" localSheetId="29">#REF!</definedName>
    <definedName name="Universities" localSheetId="32">#REF!</definedName>
    <definedName name="Universities" localSheetId="5">#REF!</definedName>
    <definedName name="Universities" localSheetId="37">#REF!</definedName>
    <definedName name="Universities" localSheetId="39">#REF!</definedName>
    <definedName name="Universities">#REF!</definedName>
    <definedName name="UPee_2" localSheetId="17">[27]Graf14_Graf15!#REF!</definedName>
    <definedName name="UPee_2" localSheetId="18">[27]Graf14_Graf15!#REF!</definedName>
    <definedName name="UPee_2" localSheetId="20">[27]Graf14_Graf15!#REF!</definedName>
    <definedName name="UPee_2" localSheetId="25">[27]Graf14_Graf15!#REF!</definedName>
    <definedName name="UPee_2" localSheetId="30">[27]Graf14_Graf15!#REF!</definedName>
    <definedName name="UPee_2" localSheetId="34">[27]Graf14_Graf15!#REF!</definedName>
    <definedName name="UPee_2" localSheetId="35">[27]Graf14_Graf15!#REF!</definedName>
    <definedName name="UPee_2" localSheetId="23">[27]Graf14_Graf15!#REF!</definedName>
    <definedName name="UPee_2" localSheetId="24">[27]Graf14_Graf15!#REF!</definedName>
    <definedName name="UPee_2" localSheetId="29">[27]Graf14_Graf15!#REF!</definedName>
    <definedName name="UPee_2" localSheetId="32">[27]Graf14_Graf15!#REF!</definedName>
    <definedName name="UPee_2" localSheetId="5">[27]Graf14_Graf15!#REF!</definedName>
    <definedName name="UPee_2" localSheetId="37">[27]Graf14_Graf15!#REF!</definedName>
    <definedName name="UPee_2" localSheetId="39">[27]Graf14_Graf15!#REF!</definedName>
    <definedName name="UPee_2">[27]Graf14_Graf15!#REF!</definedName>
    <definedName name="UPer_2" localSheetId="17">[27]Graf14_Graf15!#REF!</definedName>
    <definedName name="UPer_2" localSheetId="18">[27]Graf14_Graf15!#REF!</definedName>
    <definedName name="UPer_2" localSheetId="20">[27]Graf14_Graf15!#REF!</definedName>
    <definedName name="UPer_2" localSheetId="25">[27]Graf14_Graf15!#REF!</definedName>
    <definedName name="UPer_2" localSheetId="34">[27]Graf14_Graf15!#REF!</definedName>
    <definedName name="UPer_2" localSheetId="35">[27]Graf14_Graf15!#REF!</definedName>
    <definedName name="UPer_2" localSheetId="23">[27]Graf14_Graf15!#REF!</definedName>
    <definedName name="UPer_2" localSheetId="24">[27]Graf14_Graf15!#REF!</definedName>
    <definedName name="UPer_2" localSheetId="29">[27]Graf14_Graf15!#REF!</definedName>
    <definedName name="UPer_2" localSheetId="32">[27]Graf14_Graf15!#REF!</definedName>
    <definedName name="UPer_2" localSheetId="5">[27]Graf14_Graf15!#REF!</definedName>
    <definedName name="UPer_2" localSheetId="39">[27]Graf14_Graf15!#REF!</definedName>
    <definedName name="UPer_2">[27]Graf14_Graf15!#REF!</definedName>
    <definedName name="Uruguay">'[74]PDR vulnerability table'!$A$3:$E$65</definedName>
    <definedName name="USERNAME" localSheetId="17">#REF!</definedName>
    <definedName name="USERNAME" localSheetId="18">#REF!</definedName>
    <definedName name="USERNAME" localSheetId="20">#REF!</definedName>
    <definedName name="USERNAME" localSheetId="25">#REF!</definedName>
    <definedName name="USERNAME" localSheetId="30">#REF!</definedName>
    <definedName name="USERNAME" localSheetId="34">#REF!</definedName>
    <definedName name="USERNAME" localSheetId="35">#REF!</definedName>
    <definedName name="USERNAME" localSheetId="23">#REF!</definedName>
    <definedName name="USERNAME" localSheetId="24">#REF!</definedName>
    <definedName name="USERNAME" localSheetId="29">#REF!</definedName>
    <definedName name="USERNAME" localSheetId="32">#REF!</definedName>
    <definedName name="USERNAME" localSheetId="5">#REF!</definedName>
    <definedName name="USERNAME" localSheetId="37">#REF!</definedName>
    <definedName name="USERNAME" localSheetId="39">#REF!</definedName>
    <definedName name="USERNAME">#REF!</definedName>
    <definedName name="uu" localSheetId="13" hidden="1">{"Riqfin97",#N/A,FALSE,"Tran";"Riqfinpro",#N/A,FALSE,"Tran"}</definedName>
    <definedName name="uu" localSheetId="15" hidden="1">{"Riqfin97",#N/A,FALSE,"Tran";"Riqfinpro",#N/A,FALSE,"Tran"}</definedName>
    <definedName name="uu" localSheetId="17" hidden="1">{"Riqfin97",#N/A,FALSE,"Tran";"Riqfinpro",#N/A,FALSE,"Tran"}</definedName>
    <definedName name="uu" localSheetId="20" hidden="1">{"Riqfin97",#N/A,FALSE,"Tran";"Riqfinpro",#N/A,FALSE,"Tran"}</definedName>
    <definedName name="uu" localSheetId="30" hidden="1">{"Riqfin97",#N/A,FALSE,"Tran";"Riqfinpro",#N/A,FALSE,"Tran"}</definedName>
    <definedName name="uu" localSheetId="33" hidden="1">{"Riqfin97",#N/A,FALSE,"Tran";"Riqfinpro",#N/A,FALSE,"Tran"}</definedName>
    <definedName name="uu" localSheetId="34" hidden="1">{"Riqfin97",#N/A,FALSE,"Tran";"Riqfinpro",#N/A,FALSE,"Tran"}</definedName>
    <definedName name="uu" localSheetId="35" hidden="1">{"Riqfin97",#N/A,FALSE,"Tran";"Riqfinpro",#N/A,FALSE,"Tran"}</definedName>
    <definedName name="uu" localSheetId="46" hidden="1">{"Riqfin97",#N/A,FALSE,"Tran";"Riqfinpro",#N/A,FALSE,"Tran"}</definedName>
    <definedName name="uu" localSheetId="37" hidden="1">{"Riqfin97",#N/A,FALSE,"Tran";"Riqfinpro",#N/A,FALSE,"Tran"}</definedName>
    <definedName name="uu" localSheetId="39" hidden="1">{"Riqfin97",#N/A,FALSE,"Tran";"Riqfinpro",#N/A,FALSE,"Tran"}</definedName>
    <definedName name="uu" localSheetId="42" hidden="1">{"Riqfin97",#N/A,FALSE,"Tran";"Riqfinpro",#N/A,FALSE,"Tran"}</definedName>
    <definedName name="uu" localSheetId="43" hidden="1">{"Riqfin97",#N/A,FALSE,"Tran";"Riqfinpro",#N/A,FALSE,"Tran"}</definedName>
    <definedName name="uu" hidden="1">{"Riqfin97",#N/A,FALSE,"Tran";"Riqfinpro",#N/A,FALSE,"Tran"}</definedName>
    <definedName name="uuu" localSheetId="13" hidden="1">{"Riqfin97",#N/A,FALSE,"Tran";"Riqfinpro",#N/A,FALSE,"Tran"}</definedName>
    <definedName name="uuu" localSheetId="15" hidden="1">{"Riqfin97",#N/A,FALSE,"Tran";"Riqfinpro",#N/A,FALSE,"Tran"}</definedName>
    <definedName name="uuu" localSheetId="17" hidden="1">{"Riqfin97",#N/A,FALSE,"Tran";"Riqfinpro",#N/A,FALSE,"Tran"}</definedName>
    <definedName name="uuu" localSheetId="20" hidden="1">{"Riqfin97",#N/A,FALSE,"Tran";"Riqfinpro",#N/A,FALSE,"Tran"}</definedName>
    <definedName name="uuu" localSheetId="30" hidden="1">{"Riqfin97",#N/A,FALSE,"Tran";"Riqfinpro",#N/A,FALSE,"Tran"}</definedName>
    <definedName name="uuu" localSheetId="33" hidden="1">{"Riqfin97",#N/A,FALSE,"Tran";"Riqfinpro",#N/A,FALSE,"Tran"}</definedName>
    <definedName name="uuu" localSheetId="34" hidden="1">{"Riqfin97",#N/A,FALSE,"Tran";"Riqfinpro",#N/A,FALSE,"Tran"}</definedName>
    <definedName name="uuu" localSheetId="35" hidden="1">{"Riqfin97",#N/A,FALSE,"Tran";"Riqfinpro",#N/A,FALSE,"Tran"}</definedName>
    <definedName name="uuu" localSheetId="46" hidden="1">{"Riqfin97",#N/A,FALSE,"Tran";"Riqfinpro",#N/A,FALSE,"Tran"}</definedName>
    <definedName name="uuu" localSheetId="37" hidden="1">{"Riqfin97",#N/A,FALSE,"Tran";"Riqfinpro",#N/A,FALSE,"Tran"}</definedName>
    <definedName name="uuu" localSheetId="39" hidden="1">{"Riqfin97",#N/A,FALSE,"Tran";"Riqfinpro",#N/A,FALSE,"Tran"}</definedName>
    <definedName name="uuu" localSheetId="42" hidden="1">{"Riqfin97",#N/A,FALSE,"Tran";"Riqfinpro",#N/A,FALSE,"Tran"}</definedName>
    <definedName name="uuu" localSheetId="43" hidden="1">{"Riqfin97",#N/A,FALSE,"Tran";"Riqfinpro",#N/A,FALSE,"Tran"}</definedName>
    <definedName name="uuu" hidden="1">{"Riqfin97",#N/A,FALSE,"Tran";"Riqfinpro",#N/A,FALSE,"Tran"}</definedName>
    <definedName name="UUUUUUUUUUU" localSheetId="39">#N/A</definedName>
    <definedName name="UUUUUUUUUUU">[21]!UUUUUUUUUUU</definedName>
    <definedName name="ValidationList" localSheetId="17">#REF!</definedName>
    <definedName name="ValidationList" localSheetId="18">#REF!</definedName>
    <definedName name="ValidationList" localSheetId="20">#REF!</definedName>
    <definedName name="ValidationList" localSheetId="25">#REF!</definedName>
    <definedName name="ValidationList" localSheetId="30">#REF!</definedName>
    <definedName name="ValidationList" localSheetId="34">#REF!</definedName>
    <definedName name="ValidationList" localSheetId="35">#REF!</definedName>
    <definedName name="ValidationList" localSheetId="23">#REF!</definedName>
    <definedName name="ValidationList" localSheetId="24">#REF!</definedName>
    <definedName name="ValidationList" localSheetId="29">#REF!</definedName>
    <definedName name="ValidationList" localSheetId="32">#REF!</definedName>
    <definedName name="ValidationList" localSheetId="5">#REF!</definedName>
    <definedName name="ValidationList" localSheetId="37">#REF!</definedName>
    <definedName name="ValidationList" localSheetId="39">#REF!</definedName>
    <definedName name="ValidationList">#REF!</definedName>
    <definedName name="VeljavniProracun" localSheetId="17">#REF!</definedName>
    <definedName name="VeljavniProracun" localSheetId="18">#REF!</definedName>
    <definedName name="VeljavniProracun" localSheetId="20">#REF!</definedName>
    <definedName name="VeljavniProracun" localSheetId="25">#REF!</definedName>
    <definedName name="VeljavniProracun" localSheetId="30">#REF!</definedName>
    <definedName name="VeljavniProracun" localSheetId="34">#REF!</definedName>
    <definedName name="VeljavniProracun" localSheetId="35">#REF!</definedName>
    <definedName name="VeljavniProracun" localSheetId="23">#REF!</definedName>
    <definedName name="VeljavniProracun" localSheetId="24">#REF!</definedName>
    <definedName name="VeljavniProracun" localSheetId="29">#REF!</definedName>
    <definedName name="VeljavniProracun" localSheetId="32">#REF!</definedName>
    <definedName name="VeljavniProracun" localSheetId="5">#REF!</definedName>
    <definedName name="VeljavniProracun" localSheetId="39">#REF!</definedName>
    <definedName name="VeljavniProracun">#REF!</definedName>
    <definedName name="Venezuela" localSheetId="17">#REF!</definedName>
    <definedName name="Venezuela" localSheetId="18">#REF!</definedName>
    <definedName name="Venezuela" localSheetId="20">#REF!</definedName>
    <definedName name="Venezuela" localSheetId="25">#REF!</definedName>
    <definedName name="Venezuela" localSheetId="30">#REF!</definedName>
    <definedName name="Venezuela" localSheetId="34">#REF!</definedName>
    <definedName name="Venezuela" localSheetId="35">#REF!</definedName>
    <definedName name="Venezuela" localSheetId="23">#REF!</definedName>
    <definedName name="Venezuela" localSheetId="24">#REF!</definedName>
    <definedName name="Venezuela" localSheetId="29">#REF!</definedName>
    <definedName name="Venezuela" localSheetId="32">#REF!</definedName>
    <definedName name="Venezuela" localSheetId="5">#REF!</definedName>
    <definedName name="Venezuela" localSheetId="39">#REF!</definedName>
    <definedName name="Venezuela">#REF!</definedName>
    <definedName name="vv" localSheetId="13" hidden="1">{"Tab1",#N/A,FALSE,"P";"Tab2",#N/A,FALSE,"P"}</definedName>
    <definedName name="vv" localSheetId="15" hidden="1">{"Tab1",#N/A,FALSE,"P";"Tab2",#N/A,FALSE,"P"}</definedName>
    <definedName name="vv" localSheetId="17" hidden="1">{"Tab1",#N/A,FALSE,"P";"Tab2",#N/A,FALSE,"P"}</definedName>
    <definedName name="vv" localSheetId="20" hidden="1">{"Tab1",#N/A,FALSE,"P";"Tab2",#N/A,FALSE,"P"}</definedName>
    <definedName name="vv" localSheetId="30" hidden="1">{"Tab1",#N/A,FALSE,"P";"Tab2",#N/A,FALSE,"P"}</definedName>
    <definedName name="vv" localSheetId="33" hidden="1">{"Tab1",#N/A,FALSE,"P";"Tab2",#N/A,FALSE,"P"}</definedName>
    <definedName name="vv" localSheetId="34" hidden="1">{"Tab1",#N/A,FALSE,"P";"Tab2",#N/A,FALSE,"P"}</definedName>
    <definedName name="vv" localSheetId="35" hidden="1">{"Tab1",#N/A,FALSE,"P";"Tab2",#N/A,FALSE,"P"}</definedName>
    <definedName name="vv" localSheetId="46" hidden="1">{"Tab1",#N/A,FALSE,"P";"Tab2",#N/A,FALSE,"P"}</definedName>
    <definedName name="vv" localSheetId="37" hidden="1">{"Tab1",#N/A,FALSE,"P";"Tab2",#N/A,FALSE,"P"}</definedName>
    <definedName name="vv" localSheetId="39" hidden="1">{"Tab1",#N/A,FALSE,"P";"Tab2",#N/A,FALSE,"P"}</definedName>
    <definedName name="vv" localSheetId="42" hidden="1">{"Tab1",#N/A,FALSE,"P";"Tab2",#N/A,FALSE,"P"}</definedName>
    <definedName name="vv" localSheetId="43" hidden="1">{"Tab1",#N/A,FALSE,"P";"Tab2",#N/A,FALSE,"P"}</definedName>
    <definedName name="vv" hidden="1">{"Tab1",#N/A,FALSE,"P";"Tab2",#N/A,FALSE,"P"}</definedName>
    <definedName name="vvv" localSheetId="13" hidden="1">{"Tab1",#N/A,FALSE,"P";"Tab2",#N/A,FALSE,"P"}</definedName>
    <definedName name="vvv" localSheetId="15" hidden="1">{"Tab1",#N/A,FALSE,"P";"Tab2",#N/A,FALSE,"P"}</definedName>
    <definedName name="vvv" localSheetId="17" hidden="1">{"Tab1",#N/A,FALSE,"P";"Tab2",#N/A,FALSE,"P"}</definedName>
    <definedName name="vvv" localSheetId="20" hidden="1">{"Tab1",#N/A,FALSE,"P";"Tab2",#N/A,FALSE,"P"}</definedName>
    <definedName name="vvv" localSheetId="30" hidden="1">{"Tab1",#N/A,FALSE,"P";"Tab2",#N/A,FALSE,"P"}</definedName>
    <definedName name="vvv" localSheetId="33" hidden="1">{"Tab1",#N/A,FALSE,"P";"Tab2",#N/A,FALSE,"P"}</definedName>
    <definedName name="vvv" localSheetId="34" hidden="1">{"Tab1",#N/A,FALSE,"P";"Tab2",#N/A,FALSE,"P"}</definedName>
    <definedName name="vvv" localSheetId="35" hidden="1">{"Tab1",#N/A,FALSE,"P";"Tab2",#N/A,FALSE,"P"}</definedName>
    <definedName name="vvv" localSheetId="46" hidden="1">{"Tab1",#N/A,FALSE,"P";"Tab2",#N/A,FALSE,"P"}</definedName>
    <definedName name="vvv" localSheetId="37" hidden="1">{"Tab1",#N/A,FALSE,"P";"Tab2",#N/A,FALSE,"P"}</definedName>
    <definedName name="vvv" localSheetId="39" hidden="1">{"Tab1",#N/A,FALSE,"P";"Tab2",#N/A,FALSE,"P"}</definedName>
    <definedName name="vvv" localSheetId="42" hidden="1">{"Tab1",#N/A,FALSE,"P";"Tab2",#N/A,FALSE,"P"}</definedName>
    <definedName name="vvv" localSheetId="43" hidden="1">{"Tab1",#N/A,FALSE,"P";"Tab2",#N/A,FALSE,"P"}</definedName>
    <definedName name="vvv" hidden="1">{"Tab1",#N/A,FALSE,"P";"Tab2",#N/A,FALSE,"P"}</definedName>
    <definedName name="we11pcpi.m" localSheetId="17">[33]monthly!#REF!</definedName>
    <definedName name="we11pcpi.m" localSheetId="18">[33]monthly!#REF!</definedName>
    <definedName name="we11pcpi.m" localSheetId="20">[33]monthly!#REF!</definedName>
    <definedName name="we11pcpi.m" localSheetId="25">[33]monthly!#REF!</definedName>
    <definedName name="we11pcpi.m" localSheetId="34">[33]monthly!#REF!</definedName>
    <definedName name="we11pcpi.m" localSheetId="35">[33]monthly!#REF!</definedName>
    <definedName name="we11pcpi.m" localSheetId="23">[33]monthly!#REF!</definedName>
    <definedName name="we11pcpi.m" localSheetId="24">[33]monthly!#REF!</definedName>
    <definedName name="we11pcpi.m" localSheetId="29">[33]monthly!#REF!</definedName>
    <definedName name="we11pcpi.m" localSheetId="32">[33]monthly!#REF!</definedName>
    <definedName name="we11pcpi.m" localSheetId="5">[33]monthly!#REF!</definedName>
    <definedName name="we11pcpi.m" localSheetId="39">[34]monthly!#REF!</definedName>
    <definedName name="we11pcpi.m">[33]monthly!#REF!</definedName>
    <definedName name="WMENU" localSheetId="17">#REF!</definedName>
    <definedName name="WMENU" localSheetId="18">#REF!</definedName>
    <definedName name="WMENU" localSheetId="20">#REF!</definedName>
    <definedName name="WMENU" localSheetId="25">#REF!</definedName>
    <definedName name="WMENU" localSheetId="30">#REF!</definedName>
    <definedName name="WMENU" localSheetId="34">#REF!</definedName>
    <definedName name="WMENU" localSheetId="35">#REF!</definedName>
    <definedName name="WMENU" localSheetId="23">#REF!</definedName>
    <definedName name="WMENU" localSheetId="24">#REF!</definedName>
    <definedName name="WMENU" localSheetId="29">#REF!</definedName>
    <definedName name="WMENU" localSheetId="32">#REF!</definedName>
    <definedName name="WMENU" localSheetId="5">#REF!</definedName>
    <definedName name="WMENU" localSheetId="37">#REF!</definedName>
    <definedName name="WMENU" localSheetId="39">#REF!</definedName>
    <definedName name="WMENU">#REF!</definedName>
    <definedName name="wrn.1993_2002." localSheetId="13" hidden="1">{"1993_2002",#N/A,FALSE,"UnderlyingData"}</definedName>
    <definedName name="wrn.1993_2002." localSheetId="15" hidden="1">{"1993_2002",#N/A,FALSE,"UnderlyingData"}</definedName>
    <definedName name="wrn.1993_2002." localSheetId="17" hidden="1">{"1993_2002",#N/A,FALSE,"UnderlyingData"}</definedName>
    <definedName name="wrn.1993_2002." localSheetId="20" hidden="1">{"1993_2002",#N/A,FALSE,"UnderlyingData"}</definedName>
    <definedName name="wrn.1993_2002." localSheetId="30" hidden="1">{"1993_2002",#N/A,FALSE,"UnderlyingData"}</definedName>
    <definedName name="wrn.1993_2002." localSheetId="33" hidden="1">{"1993_2002",#N/A,FALSE,"UnderlyingData"}</definedName>
    <definedName name="wrn.1993_2002." localSheetId="34" hidden="1">{"1993_2002",#N/A,FALSE,"UnderlyingData"}</definedName>
    <definedName name="wrn.1993_2002." localSheetId="35" hidden="1">{"1993_2002",#N/A,FALSE,"UnderlyingData"}</definedName>
    <definedName name="wrn.1993_2002." localSheetId="46" hidden="1">{"1993_2002",#N/A,FALSE,"UnderlyingData"}</definedName>
    <definedName name="wrn.1993_2002." localSheetId="37" hidden="1">{"1993_2002",#N/A,FALSE,"UnderlyingData"}</definedName>
    <definedName name="wrn.1993_2002." localSheetId="42" hidden="1">{"1993_2002",#N/A,FALSE,"UnderlyingData"}</definedName>
    <definedName name="wrn.1993_2002." localSheetId="43" hidden="1">{"1993_2002",#N/A,FALSE,"UnderlyingData"}</definedName>
    <definedName name="wrn.1993_2002." hidden="1">{"1993_2002",#N/A,FALSE,"UnderlyingData"}</definedName>
    <definedName name="wrn.a11._.general._.government." localSheetId="13" hidden="1">{"a11 general government",#N/A,FALSE,"RED Tables"}</definedName>
    <definedName name="wrn.a11._.general._.government." localSheetId="15" hidden="1">{"a11 general government",#N/A,FALSE,"RED Tables"}</definedName>
    <definedName name="wrn.a11._.general._.government." localSheetId="17" hidden="1">{"a11 general government",#N/A,FALSE,"RED Tables"}</definedName>
    <definedName name="wrn.a11._.general._.government." localSheetId="20" hidden="1">{"a11 general government",#N/A,FALSE,"RED Tables"}</definedName>
    <definedName name="wrn.a11._.general._.government." localSheetId="30" hidden="1">{"a11 general government",#N/A,FALSE,"RED Tables"}</definedName>
    <definedName name="wrn.a11._.general._.government." localSheetId="33" hidden="1">{"a11 general government",#N/A,FALSE,"RED Tables"}</definedName>
    <definedName name="wrn.a11._.general._.government." localSheetId="34" hidden="1">{"a11 general government",#N/A,FALSE,"RED Tables"}</definedName>
    <definedName name="wrn.a11._.general._.government." localSheetId="35" hidden="1">{"a11 general government",#N/A,FALSE,"RED Tables"}</definedName>
    <definedName name="wrn.a11._.general._.government." localSheetId="46" hidden="1">{"a11 general government",#N/A,FALSE,"RED Tables"}</definedName>
    <definedName name="wrn.a11._.general._.government." localSheetId="37" hidden="1">{"a11 general government",#N/A,FALSE,"RED Tables"}</definedName>
    <definedName name="wrn.a11._.general._.government." localSheetId="42" hidden="1">{"a11 general government",#N/A,FALSE,"RED Tables"}</definedName>
    <definedName name="wrn.a11._.general._.government." localSheetId="43" hidden="1">{"a11 general government",#N/A,FALSE,"RED Tables"}</definedName>
    <definedName name="wrn.a11._.general._.government." hidden="1">{"a11 general government",#N/A,FALSE,"RED Tables"}</definedName>
    <definedName name="wrn.a12._.Federal._.Government." localSheetId="13" hidden="1">{"a12 Federal Government",#N/A,FALSE,"RED Tables"}</definedName>
    <definedName name="wrn.a12._.Federal._.Government." localSheetId="15" hidden="1">{"a12 Federal Government",#N/A,FALSE,"RED Tables"}</definedName>
    <definedName name="wrn.a12._.Federal._.Government." localSheetId="17" hidden="1">{"a12 Federal Government",#N/A,FALSE,"RED Tables"}</definedName>
    <definedName name="wrn.a12._.Federal._.Government." localSheetId="20" hidden="1">{"a12 Federal Government",#N/A,FALSE,"RED Tables"}</definedName>
    <definedName name="wrn.a12._.Federal._.Government." localSheetId="30" hidden="1">{"a12 Federal Government",#N/A,FALSE,"RED Tables"}</definedName>
    <definedName name="wrn.a12._.Federal._.Government." localSheetId="33" hidden="1">{"a12 Federal Government",#N/A,FALSE,"RED Tables"}</definedName>
    <definedName name="wrn.a12._.Federal._.Government." localSheetId="34" hidden="1">{"a12 Federal Government",#N/A,FALSE,"RED Tables"}</definedName>
    <definedName name="wrn.a12._.Federal._.Government." localSheetId="35" hidden="1">{"a12 Federal Government",#N/A,FALSE,"RED Tables"}</definedName>
    <definedName name="wrn.a12._.Federal._.Government." localSheetId="46" hidden="1">{"a12 Federal Government",#N/A,FALSE,"RED Tables"}</definedName>
    <definedName name="wrn.a12._.Federal._.Government." localSheetId="37" hidden="1">{"a12 Federal Government",#N/A,FALSE,"RED Tables"}</definedName>
    <definedName name="wrn.a12._.Federal._.Government." localSheetId="42" hidden="1">{"a12 Federal Government",#N/A,FALSE,"RED Tables"}</definedName>
    <definedName name="wrn.a12._.Federal._.Government." localSheetId="43" hidden="1">{"a12 Federal Government",#N/A,FALSE,"RED Tables"}</definedName>
    <definedName name="wrn.a12._.Federal._.Government." hidden="1">{"a12 Federal Government",#N/A,FALSE,"RED Tables"}</definedName>
    <definedName name="wrn.a13._.social._.security." localSheetId="13" hidden="1">{"a13 social security",#N/A,FALSE,"RED Tables"}</definedName>
    <definedName name="wrn.a13._.social._.security." localSheetId="15" hidden="1">{"a13 social security",#N/A,FALSE,"RED Tables"}</definedName>
    <definedName name="wrn.a13._.social._.security." localSheetId="17" hidden="1">{"a13 social security",#N/A,FALSE,"RED Tables"}</definedName>
    <definedName name="wrn.a13._.social._.security." localSheetId="20" hidden="1">{"a13 social security",#N/A,FALSE,"RED Tables"}</definedName>
    <definedName name="wrn.a13._.social._.security." localSheetId="30" hidden="1">{"a13 social security",#N/A,FALSE,"RED Tables"}</definedName>
    <definedName name="wrn.a13._.social._.security." localSheetId="33" hidden="1">{"a13 social security",#N/A,FALSE,"RED Tables"}</definedName>
    <definedName name="wrn.a13._.social._.security." localSheetId="34" hidden="1">{"a13 social security",#N/A,FALSE,"RED Tables"}</definedName>
    <definedName name="wrn.a13._.social._.security." localSheetId="35" hidden="1">{"a13 social security",#N/A,FALSE,"RED Tables"}</definedName>
    <definedName name="wrn.a13._.social._.security." localSheetId="46" hidden="1">{"a13 social security",#N/A,FALSE,"RED Tables"}</definedName>
    <definedName name="wrn.a13._.social._.security." localSheetId="37" hidden="1">{"a13 social security",#N/A,FALSE,"RED Tables"}</definedName>
    <definedName name="wrn.a13._.social._.security." localSheetId="42" hidden="1">{"a13 social security",#N/A,FALSE,"RED Tables"}</definedName>
    <definedName name="wrn.a13._.social._.security." localSheetId="43" hidden="1">{"a13 social security",#N/A,FALSE,"RED Tables"}</definedName>
    <definedName name="wrn.a13._.social._.security." hidden="1">{"a13 social security",#N/A,FALSE,"RED Tables"}</definedName>
    <definedName name="wrn.a14._.regions._.and._.communities." localSheetId="13" hidden="1">{"a14 regions and communities",#N/A,FALSE,"RED Tables"}</definedName>
    <definedName name="wrn.a14._.regions._.and._.communities." localSheetId="15" hidden="1">{"a14 regions and communities",#N/A,FALSE,"RED Tables"}</definedName>
    <definedName name="wrn.a14._.regions._.and._.communities." localSheetId="17" hidden="1">{"a14 regions and communities",#N/A,FALSE,"RED Tables"}</definedName>
    <definedName name="wrn.a14._.regions._.and._.communities." localSheetId="20" hidden="1">{"a14 regions and communities",#N/A,FALSE,"RED Tables"}</definedName>
    <definedName name="wrn.a14._.regions._.and._.communities." localSheetId="30" hidden="1">{"a14 regions and communities",#N/A,FALSE,"RED Tables"}</definedName>
    <definedName name="wrn.a14._.regions._.and._.communities." localSheetId="33" hidden="1">{"a14 regions and communities",#N/A,FALSE,"RED Tables"}</definedName>
    <definedName name="wrn.a14._.regions._.and._.communities." localSheetId="34" hidden="1">{"a14 regions and communities",#N/A,FALSE,"RED Tables"}</definedName>
    <definedName name="wrn.a14._.regions._.and._.communities." localSheetId="35" hidden="1">{"a14 regions and communities",#N/A,FALSE,"RED Tables"}</definedName>
    <definedName name="wrn.a14._.regions._.and._.communities." localSheetId="46" hidden="1">{"a14 regions and communities",#N/A,FALSE,"RED Tables"}</definedName>
    <definedName name="wrn.a14._.regions._.and._.communities." localSheetId="37" hidden="1">{"a14 regions and communities",#N/A,FALSE,"RED Tables"}</definedName>
    <definedName name="wrn.a14._.regions._.and._.communities." localSheetId="42" hidden="1">{"a14 regions and communities",#N/A,FALSE,"RED Tables"}</definedName>
    <definedName name="wrn.a14._.regions._.and._.communities." localSheetId="43" hidden="1">{"a14 regions and communities",#N/A,FALSE,"RED Tables"}</definedName>
    <definedName name="wrn.a14._.regions._.and._.communities." hidden="1">{"a14 regions and communities",#N/A,FALSE,"RED Tables"}</definedName>
    <definedName name="wrn.a15._.local._.governments." localSheetId="13" hidden="1">{"a15 local governments",#N/A,FALSE,"RED Tables"}</definedName>
    <definedName name="wrn.a15._.local._.governments." localSheetId="15" hidden="1">{"a15 local governments",#N/A,FALSE,"RED Tables"}</definedName>
    <definedName name="wrn.a15._.local._.governments." localSheetId="17" hidden="1">{"a15 local governments",#N/A,FALSE,"RED Tables"}</definedName>
    <definedName name="wrn.a15._.local._.governments." localSheetId="20" hidden="1">{"a15 local governments",#N/A,FALSE,"RED Tables"}</definedName>
    <definedName name="wrn.a15._.local._.governments." localSheetId="30" hidden="1">{"a15 local governments",#N/A,FALSE,"RED Tables"}</definedName>
    <definedName name="wrn.a15._.local._.governments." localSheetId="33" hidden="1">{"a15 local governments",#N/A,FALSE,"RED Tables"}</definedName>
    <definedName name="wrn.a15._.local._.governments." localSheetId="34" hidden="1">{"a15 local governments",#N/A,FALSE,"RED Tables"}</definedName>
    <definedName name="wrn.a15._.local._.governments." localSheetId="35" hidden="1">{"a15 local governments",#N/A,FALSE,"RED Tables"}</definedName>
    <definedName name="wrn.a15._.local._.governments." localSheetId="46" hidden="1">{"a15 local governments",#N/A,FALSE,"RED Tables"}</definedName>
    <definedName name="wrn.a15._.local._.governments." localSheetId="37" hidden="1">{"a15 local governments",#N/A,FALSE,"RED Tables"}</definedName>
    <definedName name="wrn.a15._.local._.governments." localSheetId="42" hidden="1">{"a15 local governments",#N/A,FALSE,"RED Tables"}</definedName>
    <definedName name="wrn.a15._.local._.governments." localSheetId="43" hidden="1">{"a15 local governments",#N/A,FALSE,"RED Tables"}</definedName>
    <definedName name="wrn.a15._.local._.governments." hidden="1">{"a15 local governments",#N/A,FALSE,"RED Tables"}</definedName>
    <definedName name="wrn.BOP_MIDTERM." localSheetId="13" hidden="1">{"BOP_TAB",#N/A,FALSE,"N";"MIDTERM_TAB",#N/A,FALSE,"O"}</definedName>
    <definedName name="wrn.BOP_MIDTERM." localSheetId="15" hidden="1">{"BOP_TAB",#N/A,FALSE,"N";"MIDTERM_TAB",#N/A,FALSE,"O"}</definedName>
    <definedName name="wrn.BOP_MIDTERM." localSheetId="17" hidden="1">{"BOP_TAB",#N/A,FALSE,"N";"MIDTERM_TAB",#N/A,FALSE,"O"}</definedName>
    <definedName name="wrn.BOP_MIDTERM." localSheetId="20" hidden="1">{"BOP_TAB",#N/A,FALSE,"N";"MIDTERM_TAB",#N/A,FALSE,"O"}</definedName>
    <definedName name="wrn.BOP_MIDTERM." localSheetId="30" hidden="1">{"BOP_TAB",#N/A,FALSE,"N";"MIDTERM_TAB",#N/A,FALSE,"O"}</definedName>
    <definedName name="wrn.BOP_MIDTERM." localSheetId="33" hidden="1">{"BOP_TAB",#N/A,FALSE,"N";"MIDTERM_TAB",#N/A,FALSE,"O"}</definedName>
    <definedName name="wrn.BOP_MIDTERM." localSheetId="34" hidden="1">{"BOP_TAB",#N/A,FALSE,"N";"MIDTERM_TAB",#N/A,FALSE,"O"}</definedName>
    <definedName name="wrn.BOP_MIDTERM." localSheetId="35" hidden="1">{"BOP_TAB",#N/A,FALSE,"N";"MIDTERM_TAB",#N/A,FALSE,"O"}</definedName>
    <definedName name="wrn.BOP_MIDTERM." localSheetId="46" hidden="1">{"BOP_TAB",#N/A,FALSE,"N";"MIDTERM_TAB",#N/A,FALSE,"O"}</definedName>
    <definedName name="wrn.BOP_MIDTERM." localSheetId="37" hidden="1">{"BOP_TAB",#N/A,FALSE,"N";"MIDTERM_TAB",#N/A,FALSE,"O"}</definedName>
    <definedName name="wrn.BOP_MIDTERM." localSheetId="42" hidden="1">{"BOP_TAB",#N/A,FALSE,"N";"MIDTERM_TAB",#N/A,FALSE,"O"}</definedName>
    <definedName name="wrn.BOP_MIDTERM." localSheetId="43" hidden="1">{"BOP_TAB",#N/A,FALSE,"N";"MIDTERM_TAB",#N/A,FALSE,"O"}</definedName>
    <definedName name="wrn.BOP_MIDTERM." hidden="1">{"BOP_TAB",#N/A,FALSE,"N";"MIDTERM_TAB",#N/A,FALSE,"O"}</definedName>
    <definedName name="wrn.Graf95_96." localSheetId="15" hidden="1">{"g95_96m1",#N/A,FALSE,"Graf(95+96)M";"g95_96m2",#N/A,FALSE,"Graf(95+96)M";"g95_96mb1",#N/A,FALSE,"Graf(95+96)Mb";"g95_96mb2",#N/A,FALSE,"Graf(95+96)Mb";"g95_96f1",#N/A,FALSE,"Graf(95+96)F";"g95_96f2",#N/A,FALSE,"Graf(95+96)F";"g95_96fb1",#N/A,FALSE,"Graf(95+96)Fb";"g95_96fb2",#N/A,FALSE,"Graf(95+96)Fb"}</definedName>
    <definedName name="wrn.Graf95_96." localSheetId="33" hidden="1">{"g95_96m1",#N/A,FALSE,"Graf(95+96)M";"g95_96m2",#N/A,FALSE,"Graf(95+96)M";"g95_96mb1",#N/A,FALSE,"Graf(95+96)Mb";"g95_96mb2",#N/A,FALSE,"Graf(95+96)Mb";"g95_96f1",#N/A,FALSE,"Graf(95+96)F";"g95_96f2",#N/A,FALSE,"Graf(95+96)F";"g95_96fb1",#N/A,FALSE,"Graf(95+96)Fb";"g95_96fb2",#N/A,FALSE,"Graf(95+96)Fb"}</definedName>
    <definedName name="wrn.Graf95_96." localSheetId="34" hidden="1">{"g95_96m1",#N/A,FALSE,"Graf(95+96)M";"g95_96m2",#N/A,FALSE,"Graf(95+96)M";"g95_96mb1",#N/A,FALSE,"Graf(95+96)Mb";"g95_96mb2",#N/A,FALSE,"Graf(95+96)Mb";"g95_96f1",#N/A,FALSE,"Graf(95+96)F";"g95_96f2",#N/A,FALSE,"Graf(95+96)F";"g95_96fb1",#N/A,FALSE,"Graf(95+96)Fb";"g95_96fb2",#N/A,FALSE,"Graf(95+96)Fb"}</definedName>
    <definedName name="wrn.Graf95_96." localSheetId="35" hidden="1">{"g95_96m1",#N/A,FALSE,"Graf(95+96)M";"g95_96m2",#N/A,FALSE,"Graf(95+96)M";"g95_96mb1",#N/A,FALSE,"Graf(95+96)Mb";"g95_96mb2",#N/A,FALSE,"Graf(95+96)Mb";"g95_96f1",#N/A,FALSE,"Graf(95+96)F";"g95_96f2",#N/A,FALSE,"Graf(95+96)F";"g95_96fb1",#N/A,FALSE,"Graf(95+96)Fb";"g95_96fb2",#N/A,FALSE,"Graf(95+96)Fb"}</definedName>
    <definedName name="wrn.Graf95_96." localSheetId="46" hidden="1">{"g95_96m1",#N/A,FALSE,"Graf(95+96)M";"g95_96m2",#N/A,FALSE,"Graf(95+96)M";"g95_96mb1",#N/A,FALSE,"Graf(95+96)Mb";"g95_96mb2",#N/A,FALSE,"Graf(95+96)Mb";"g95_96f1",#N/A,FALSE,"Graf(95+96)F";"g95_96f2",#N/A,FALSE,"Graf(95+96)F";"g95_96fb1",#N/A,FALSE,"Graf(95+96)Fb";"g95_96fb2",#N/A,FALSE,"Graf(95+96)Fb"}</definedName>
    <definedName name="wrn.Graf95_96." localSheetId="42" hidden="1">{"g95_96m1",#N/A,FALSE,"Graf(95+96)M";"g95_96m2",#N/A,FALSE,"Graf(95+96)M";"g95_96mb1",#N/A,FALSE,"Graf(95+96)Mb";"g95_96mb2",#N/A,FALSE,"Graf(95+96)Mb";"g95_96f1",#N/A,FALSE,"Graf(95+96)F";"g95_96f2",#N/A,FALSE,"Graf(95+96)F";"g95_96fb1",#N/A,FALSE,"Graf(95+96)Fb";"g95_96fb2",#N/A,FALSE,"Graf(95+96)Fb"}</definedName>
    <definedName name="wrn.Graf95_96." localSheetId="43"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13"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30" hidden="1">{#N/A,#N/A,FALSE,"SimInp1";#N/A,#N/A,FALSE,"SimInp2";#N/A,#N/A,FALSE,"SimOut1";#N/A,#N/A,FALSE,"SimOut2";#N/A,#N/A,FALSE,"SimOut3";#N/A,#N/A,FALSE,"SimOut4";#N/A,#N/A,FALSE,"SimOut5"}</definedName>
    <definedName name="wrn.Input._.and._.output._.tables." localSheetId="33" hidden="1">{#N/A,#N/A,FALSE,"SimInp1";#N/A,#N/A,FALSE,"SimInp2";#N/A,#N/A,FALSE,"SimOut1";#N/A,#N/A,FALSE,"SimOut2";#N/A,#N/A,FALSE,"SimOut3";#N/A,#N/A,FALSE,"SimOut4";#N/A,#N/A,FALSE,"SimOut5"}</definedName>
    <definedName name="wrn.Input._.and._.output._.tables." localSheetId="34" hidden="1">{#N/A,#N/A,FALSE,"SimInp1";#N/A,#N/A,FALSE,"SimInp2";#N/A,#N/A,FALSE,"SimOut1";#N/A,#N/A,FALSE,"SimOut2";#N/A,#N/A,FALSE,"SimOut3";#N/A,#N/A,FALSE,"SimOut4";#N/A,#N/A,FALSE,"SimOut5"}</definedName>
    <definedName name="wrn.Input._.and._.output._.tables." localSheetId="35" hidden="1">{#N/A,#N/A,FALSE,"SimInp1";#N/A,#N/A,FALSE,"SimInp2";#N/A,#N/A,FALSE,"SimOut1";#N/A,#N/A,FALSE,"SimOut2";#N/A,#N/A,FALSE,"SimOut3";#N/A,#N/A,FALSE,"SimOut4";#N/A,#N/A,FALSE,"SimOut5"}</definedName>
    <definedName name="wrn.Input._.and._.output._.tables." localSheetId="46"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3" hidden="1">{#N/A,#N/A,FALSE,"CB";#N/A,#N/A,FALSE,"CMB";#N/A,#N/A,FALSE,"BSYS";#N/A,#N/A,FALSE,"NBFI";#N/A,#N/A,FALSE,"FSYS"}</definedName>
    <definedName name="wrn.MAIN." localSheetId="15" hidden="1">{#N/A,#N/A,FALSE,"CB";#N/A,#N/A,FALSE,"CMB";#N/A,#N/A,FALSE,"BSYS";#N/A,#N/A,FALSE,"NBFI";#N/A,#N/A,FALSE,"FSYS"}</definedName>
    <definedName name="wrn.MAIN." localSheetId="17" hidden="1">{#N/A,#N/A,FALSE,"CB";#N/A,#N/A,FALSE,"CMB";#N/A,#N/A,FALSE,"BSYS";#N/A,#N/A,FALSE,"NBFI";#N/A,#N/A,FALSE,"FSYS"}</definedName>
    <definedName name="wrn.MAIN." localSheetId="20" hidden="1">{#N/A,#N/A,FALSE,"CB";#N/A,#N/A,FALSE,"CMB";#N/A,#N/A,FALSE,"BSYS";#N/A,#N/A,FALSE,"NBFI";#N/A,#N/A,FALSE,"FSYS"}</definedName>
    <definedName name="wrn.MAIN." localSheetId="30" hidden="1">{#N/A,#N/A,FALSE,"CB";#N/A,#N/A,FALSE,"CMB";#N/A,#N/A,FALSE,"BSYS";#N/A,#N/A,FALSE,"NBFI";#N/A,#N/A,FALSE,"FSYS"}</definedName>
    <definedName name="wrn.MAIN." localSheetId="33" hidden="1">{#N/A,#N/A,FALSE,"CB";#N/A,#N/A,FALSE,"CMB";#N/A,#N/A,FALSE,"BSYS";#N/A,#N/A,FALSE,"NBFI";#N/A,#N/A,FALSE,"FSYS"}</definedName>
    <definedName name="wrn.MAIN." localSheetId="34" hidden="1">{#N/A,#N/A,FALSE,"CB";#N/A,#N/A,FALSE,"CMB";#N/A,#N/A,FALSE,"BSYS";#N/A,#N/A,FALSE,"NBFI";#N/A,#N/A,FALSE,"FSYS"}</definedName>
    <definedName name="wrn.MAIN." localSheetId="35" hidden="1">{#N/A,#N/A,FALSE,"CB";#N/A,#N/A,FALSE,"CMB";#N/A,#N/A,FALSE,"BSYS";#N/A,#N/A,FALSE,"NBFI";#N/A,#N/A,FALSE,"FSYS"}</definedName>
    <definedName name="wrn.MAIN." localSheetId="46" hidden="1">{#N/A,#N/A,FALSE,"CB";#N/A,#N/A,FALSE,"CMB";#N/A,#N/A,FALSE,"BSYS";#N/A,#N/A,FALSE,"NBFI";#N/A,#N/A,FALSE,"FSYS"}</definedName>
    <definedName name="wrn.MAIN." localSheetId="37" hidden="1">{#N/A,#N/A,FALSE,"CB";#N/A,#N/A,FALSE,"CMB";#N/A,#N/A,FALSE,"BSYS";#N/A,#N/A,FALSE,"NBFI";#N/A,#N/A,FALSE,"FSYS"}</definedName>
    <definedName name="wrn.MAIN." localSheetId="42" hidden="1">{#N/A,#N/A,FALSE,"CB";#N/A,#N/A,FALSE,"CMB";#N/A,#N/A,FALSE,"BSYS";#N/A,#N/A,FALSE,"NBFI";#N/A,#N/A,FALSE,"FSYS"}</definedName>
    <definedName name="wrn.MAIN." localSheetId="43" hidden="1">{#N/A,#N/A,FALSE,"CB";#N/A,#N/A,FALSE,"CMB";#N/A,#N/A,FALSE,"BSYS";#N/A,#N/A,FALSE,"NBFI";#N/A,#N/A,FALSE,"FSYS"}</definedName>
    <definedName name="wrn.MAIN." hidden="1">{#N/A,#N/A,FALSE,"CB";#N/A,#N/A,FALSE,"CMB";#N/A,#N/A,FALSE,"BSYS";#N/A,#N/A,FALSE,"NBFI";#N/A,#N/A,FALSE,"FSYS"}</definedName>
    <definedName name="wrn.MDABOP." localSheetId="13"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30" hidden="1">{"BOP_TAB",#N/A,FALSE,"N";"MIDTERM_TAB",#N/A,FALSE,"O";"FUND_CRED",#N/A,FALSE,"P";"DEBT_TAB1",#N/A,FALSE,"Q";"DEBT_TAB2",#N/A,FALSE,"Q";"FORFIN_TAB1",#N/A,FALSE,"R";"FORFIN_TAB2",#N/A,FALSE,"R";"BOP_ANALY",#N/A,FALSE,"U"}</definedName>
    <definedName name="wrn.MDABOP." localSheetId="33" hidden="1">{"BOP_TAB",#N/A,FALSE,"N";"MIDTERM_TAB",#N/A,FALSE,"O";"FUND_CRED",#N/A,FALSE,"P";"DEBT_TAB1",#N/A,FALSE,"Q";"DEBT_TAB2",#N/A,FALSE,"Q";"FORFIN_TAB1",#N/A,FALSE,"R";"FORFIN_TAB2",#N/A,FALSE,"R";"BOP_ANALY",#N/A,FALSE,"U"}</definedName>
    <definedName name="wrn.MDABOP." localSheetId="34" hidden="1">{"BOP_TAB",#N/A,FALSE,"N";"MIDTERM_TAB",#N/A,FALSE,"O";"FUND_CRED",#N/A,FALSE,"P";"DEBT_TAB1",#N/A,FALSE,"Q";"DEBT_TAB2",#N/A,FALSE,"Q";"FORFIN_TAB1",#N/A,FALSE,"R";"FORFIN_TAB2",#N/A,FALSE,"R";"BOP_ANALY",#N/A,FALSE,"U"}</definedName>
    <definedName name="wrn.MDABOP." localSheetId="35" hidden="1">{"BOP_TAB",#N/A,FALSE,"N";"MIDTERM_TAB",#N/A,FALSE,"O";"FUND_CRED",#N/A,FALSE,"P";"DEBT_TAB1",#N/A,FALSE,"Q";"DEBT_TAB2",#N/A,FALSE,"Q";"FORFIN_TAB1",#N/A,FALSE,"R";"FORFIN_TAB2",#N/A,FALSE,"R";"BOP_ANALY",#N/A,FALSE,"U"}</definedName>
    <definedName name="wrn.MDABOP." localSheetId="46"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13" hidden="1">{#N/A,#N/A,FALSE,"CB";#N/A,#N/A,FALSE,"CMB";#N/A,#N/A,FALSE,"NBFI"}</definedName>
    <definedName name="wrn.MIT." localSheetId="15" hidden="1">{#N/A,#N/A,FALSE,"CB";#N/A,#N/A,FALSE,"CMB";#N/A,#N/A,FALSE,"NBFI"}</definedName>
    <definedName name="wrn.MIT." localSheetId="17" hidden="1">{#N/A,#N/A,FALSE,"CB";#N/A,#N/A,FALSE,"CMB";#N/A,#N/A,FALSE,"NBFI"}</definedName>
    <definedName name="wrn.MIT." localSheetId="20" hidden="1">{#N/A,#N/A,FALSE,"CB";#N/A,#N/A,FALSE,"CMB";#N/A,#N/A,FALSE,"NBFI"}</definedName>
    <definedName name="wrn.MIT." localSheetId="30" hidden="1">{#N/A,#N/A,FALSE,"CB";#N/A,#N/A,FALSE,"CMB";#N/A,#N/A,FALSE,"NBFI"}</definedName>
    <definedName name="wrn.MIT." localSheetId="33" hidden="1">{#N/A,#N/A,FALSE,"CB";#N/A,#N/A,FALSE,"CMB";#N/A,#N/A,FALSE,"NBFI"}</definedName>
    <definedName name="wrn.MIT." localSheetId="34" hidden="1">{#N/A,#N/A,FALSE,"CB";#N/A,#N/A,FALSE,"CMB";#N/A,#N/A,FALSE,"NBFI"}</definedName>
    <definedName name="wrn.MIT." localSheetId="35" hidden="1">{#N/A,#N/A,FALSE,"CB";#N/A,#N/A,FALSE,"CMB";#N/A,#N/A,FALSE,"NBFI"}</definedName>
    <definedName name="wrn.MIT." localSheetId="46" hidden="1">{#N/A,#N/A,FALSE,"CB";#N/A,#N/A,FALSE,"CMB";#N/A,#N/A,FALSE,"NBFI"}</definedName>
    <definedName name="wrn.MIT." localSheetId="37" hidden="1">{#N/A,#N/A,FALSE,"CB";#N/A,#N/A,FALSE,"CMB";#N/A,#N/A,FALSE,"NBFI"}</definedName>
    <definedName name="wrn.MIT." localSheetId="42" hidden="1">{#N/A,#N/A,FALSE,"CB";#N/A,#N/A,FALSE,"CMB";#N/A,#N/A,FALSE,"NBFI"}</definedName>
    <definedName name="wrn.MIT." localSheetId="43" hidden="1">{#N/A,#N/A,FALSE,"CB";#N/A,#N/A,FALSE,"CMB";#N/A,#N/A,FALSE,"NBFI"}</definedName>
    <definedName name="wrn.MIT." hidden="1">{#N/A,#N/A,FALSE,"CB";#N/A,#N/A,FALSE,"CMB";#N/A,#N/A,FALSE,"NBFI"}</definedName>
    <definedName name="wrn.MONA." localSheetId="13" hidden="1">{"MONA",#N/A,FALSE,"S"}</definedName>
    <definedName name="wrn.MONA." localSheetId="15" hidden="1">{"MONA",#N/A,FALSE,"S"}</definedName>
    <definedName name="wrn.MONA." localSheetId="17" hidden="1">{"MONA",#N/A,FALSE,"S"}</definedName>
    <definedName name="wrn.MONA." localSheetId="20" hidden="1">{"MONA",#N/A,FALSE,"S"}</definedName>
    <definedName name="wrn.MONA." localSheetId="30" hidden="1">{"MONA",#N/A,FALSE,"S"}</definedName>
    <definedName name="wrn.MONA." localSheetId="33" hidden="1">{"MONA",#N/A,FALSE,"S"}</definedName>
    <definedName name="wrn.MONA." localSheetId="34" hidden="1">{"MONA",#N/A,FALSE,"S"}</definedName>
    <definedName name="wrn.MONA." localSheetId="35" hidden="1">{"MONA",#N/A,FALSE,"S"}</definedName>
    <definedName name="wrn.MONA." localSheetId="46" hidden="1">{"MONA",#N/A,FALSE,"S"}</definedName>
    <definedName name="wrn.MONA." localSheetId="37" hidden="1">{"MONA",#N/A,FALSE,"S"}</definedName>
    <definedName name="wrn.MONA." localSheetId="42" hidden="1">{"MONA",#N/A,FALSE,"S"}</definedName>
    <definedName name="wrn.MONA." localSheetId="43" hidden="1">{"MONA",#N/A,FALSE,"S"}</definedName>
    <definedName name="wrn.MONA." hidden="1">{"MONA",#N/A,FALSE,"S"}</definedName>
    <definedName name="wrn.Output._.tables." localSheetId="13" hidden="1">{#N/A,#N/A,FALSE,"I";#N/A,#N/A,FALSE,"J";#N/A,#N/A,FALSE,"K";#N/A,#N/A,FALSE,"L";#N/A,#N/A,FALSE,"M";#N/A,#N/A,FALSE,"N";#N/A,#N/A,FALSE,"O"}</definedName>
    <definedName name="wrn.Output._.tables." localSheetId="15" hidden="1">{#N/A,#N/A,FALSE,"I";#N/A,#N/A,FALSE,"J";#N/A,#N/A,FALSE,"K";#N/A,#N/A,FALSE,"L";#N/A,#N/A,FALSE,"M";#N/A,#N/A,FALSE,"N";#N/A,#N/A,FALSE,"O"}</definedName>
    <definedName name="wrn.Output._.tables." localSheetId="17" hidden="1">{#N/A,#N/A,FALSE,"I";#N/A,#N/A,FALSE,"J";#N/A,#N/A,FALSE,"K";#N/A,#N/A,FALSE,"L";#N/A,#N/A,FALSE,"M";#N/A,#N/A,FALSE,"N";#N/A,#N/A,FALSE,"O"}</definedName>
    <definedName name="wrn.Output._.tables." localSheetId="20" hidden="1">{#N/A,#N/A,FALSE,"I";#N/A,#N/A,FALSE,"J";#N/A,#N/A,FALSE,"K";#N/A,#N/A,FALSE,"L";#N/A,#N/A,FALSE,"M";#N/A,#N/A,FALSE,"N";#N/A,#N/A,FALSE,"O"}</definedName>
    <definedName name="wrn.Output._.tables." localSheetId="30" hidden="1">{#N/A,#N/A,FALSE,"I";#N/A,#N/A,FALSE,"J";#N/A,#N/A,FALSE,"K";#N/A,#N/A,FALSE,"L";#N/A,#N/A,FALSE,"M";#N/A,#N/A,FALSE,"N";#N/A,#N/A,FALSE,"O"}</definedName>
    <definedName name="wrn.Output._.tables." localSheetId="33" hidden="1">{#N/A,#N/A,FALSE,"I";#N/A,#N/A,FALSE,"J";#N/A,#N/A,FALSE,"K";#N/A,#N/A,FALSE,"L";#N/A,#N/A,FALSE,"M";#N/A,#N/A,FALSE,"N";#N/A,#N/A,FALSE,"O"}</definedName>
    <definedName name="wrn.Output._.tables." localSheetId="34" hidden="1">{#N/A,#N/A,FALSE,"I";#N/A,#N/A,FALSE,"J";#N/A,#N/A,FALSE,"K";#N/A,#N/A,FALSE,"L";#N/A,#N/A,FALSE,"M";#N/A,#N/A,FALSE,"N";#N/A,#N/A,FALSE,"O"}</definedName>
    <definedName name="wrn.Output._.tables." localSheetId="35" hidden="1">{#N/A,#N/A,FALSE,"I";#N/A,#N/A,FALSE,"J";#N/A,#N/A,FALSE,"K";#N/A,#N/A,FALSE,"L";#N/A,#N/A,FALSE,"M";#N/A,#N/A,FALSE,"N";#N/A,#N/A,FALSE,"O"}</definedName>
    <definedName name="wrn.Output._.tables." localSheetId="46" hidden="1">{#N/A,#N/A,FALSE,"I";#N/A,#N/A,FALSE,"J";#N/A,#N/A,FALSE,"K";#N/A,#N/A,FALSE,"L";#N/A,#N/A,FALSE,"M";#N/A,#N/A,FALSE,"N";#N/A,#N/A,FALSE,"O"}</definedName>
    <definedName name="wrn.Output._.tables." localSheetId="37" hidden="1">{#N/A,#N/A,FALSE,"I";#N/A,#N/A,FALSE,"J";#N/A,#N/A,FALSE,"K";#N/A,#N/A,FALSE,"L";#N/A,#N/A,FALSE,"M";#N/A,#N/A,FALSE,"N";#N/A,#N/A,FALSE,"O"}</definedName>
    <definedName name="wrn.Output._.tables." localSheetId="42" hidden="1">{#N/A,#N/A,FALSE,"I";#N/A,#N/A,FALSE,"J";#N/A,#N/A,FALSE,"K";#N/A,#N/A,FALSE,"L";#N/A,#N/A,FALSE,"M";#N/A,#N/A,FALSE,"N";#N/A,#N/A,FALSE,"O"}</definedName>
    <definedName name="wrn.Output._.tables." localSheetId="43" hidden="1">{#N/A,#N/A,FALSE,"I";#N/A,#N/A,FALSE,"J";#N/A,#N/A,FALSE,"K";#N/A,#N/A,FALSE,"L";#N/A,#N/A,FALSE,"M";#N/A,#N/A,FALSE,"N";#N/A,#N/A,FALSE,"O"}</definedName>
    <definedName name="wrn.Output._.tables." hidden="1">{#N/A,#N/A,FALSE,"I";#N/A,#N/A,FALSE,"J";#N/A,#N/A,FALSE,"K";#N/A,#N/A,FALSE,"L";#N/A,#N/A,FALSE,"M";#N/A,#N/A,FALSE,"N";#N/A,#N/A,FALSE,"O"}</definedName>
    <definedName name="wrn.Program." localSheetId="13" hidden="1">{"Tab1",#N/A,FALSE,"P";"Tab2",#N/A,FALSE,"P"}</definedName>
    <definedName name="wrn.Program." localSheetId="15" hidden="1">{"Tab1",#N/A,FALSE,"P";"Tab2",#N/A,FALSE,"P"}</definedName>
    <definedName name="wrn.Program." localSheetId="17" hidden="1">{"Tab1",#N/A,FALSE,"P";"Tab2",#N/A,FALSE,"P"}</definedName>
    <definedName name="wrn.Program." localSheetId="20" hidden="1">{"Tab1",#N/A,FALSE,"P";"Tab2",#N/A,FALSE,"P"}</definedName>
    <definedName name="wrn.Program." localSheetId="30" hidden="1">{"Tab1",#N/A,FALSE,"P";"Tab2",#N/A,FALSE,"P"}</definedName>
    <definedName name="wrn.Program." localSheetId="33" hidden="1">{"Tab1",#N/A,FALSE,"P";"Tab2",#N/A,FALSE,"P"}</definedName>
    <definedName name="wrn.Program." localSheetId="34" hidden="1">{"Tab1",#N/A,FALSE,"P";"Tab2",#N/A,FALSE,"P"}</definedName>
    <definedName name="wrn.Program." localSheetId="35" hidden="1">{"Tab1",#N/A,FALSE,"P";"Tab2",#N/A,FALSE,"P"}</definedName>
    <definedName name="wrn.Program." localSheetId="46" hidden="1">{"Tab1",#N/A,FALSE,"P";"Tab2",#N/A,FALSE,"P"}</definedName>
    <definedName name="wrn.Program." localSheetId="37" hidden="1">{"Tab1",#N/A,FALSE,"P";"Tab2",#N/A,FALSE,"P"}</definedName>
    <definedName name="wrn.Program." localSheetId="39" hidden="1">{"Tab1",#N/A,FALSE,"P";"Tab2",#N/A,FALSE,"P"}</definedName>
    <definedName name="wrn.Program." localSheetId="42" hidden="1">{"Tab1",#N/A,FALSE,"P";"Tab2",#N/A,FALSE,"P"}</definedName>
    <definedName name="wrn.Program." localSheetId="43" hidden="1">{"Tab1",#N/A,FALSE,"P";"Tab2",#N/A,FALSE,"P"}</definedName>
    <definedName name="wrn.Program." hidden="1">{"Tab1",#N/A,FALSE,"P";"Tab2",#N/A,FALSE,"P"}</definedName>
    <definedName name="wrn.Ques._.1." localSheetId="13" hidden="1">{"Ques 1",#N/A,FALSE,"NWEO138"}</definedName>
    <definedName name="wrn.Ques._.1." localSheetId="15" hidden="1">{"Ques 1",#N/A,FALSE,"NWEO138"}</definedName>
    <definedName name="wrn.Ques._.1." localSheetId="17" hidden="1">{"Ques 1",#N/A,FALSE,"NWEO138"}</definedName>
    <definedName name="wrn.Ques._.1." localSheetId="20" hidden="1">{"Ques 1",#N/A,FALSE,"NWEO138"}</definedName>
    <definedName name="wrn.Ques._.1." localSheetId="30" hidden="1">{"Ques 1",#N/A,FALSE,"NWEO138"}</definedName>
    <definedName name="wrn.Ques._.1." localSheetId="33" hidden="1">{"Ques 1",#N/A,FALSE,"NWEO138"}</definedName>
    <definedName name="wrn.Ques._.1." localSheetId="34" hidden="1">{"Ques 1",#N/A,FALSE,"NWEO138"}</definedName>
    <definedName name="wrn.Ques._.1." localSheetId="35" hidden="1">{"Ques 1",#N/A,FALSE,"NWEO138"}</definedName>
    <definedName name="wrn.Ques._.1." localSheetId="46" hidden="1">{"Ques 1",#N/A,FALSE,"NWEO138"}</definedName>
    <definedName name="wrn.Ques._.1." localSheetId="37" hidden="1">{"Ques 1",#N/A,FALSE,"NWEO138"}</definedName>
    <definedName name="wrn.Ques._.1." localSheetId="42" hidden="1">{"Ques 1",#N/A,FALSE,"NWEO138"}</definedName>
    <definedName name="wrn.Ques._.1." localSheetId="43" hidden="1">{"Ques 1",#N/A,FALSE,"NWEO138"}</definedName>
    <definedName name="wrn.Ques._.1." hidden="1">{"Ques 1",#N/A,FALSE,"NWEO138"}</definedName>
    <definedName name="wrn.R22_Data_Collection1997." localSheetId="15" hidden="1">{"_R22_General",#N/A,TRUE,"R22_General";"_R22_Questions",#N/A,TRUE,"R22_Questions";"ColA_R22",#N/A,TRUE,"R2295";"_R22_Tables",#N/A,TRUE,"R2295"}</definedName>
    <definedName name="wrn.R22_Data_Collection1997." localSheetId="33" hidden="1">{"_R22_General",#N/A,TRUE,"R22_General";"_R22_Questions",#N/A,TRUE,"R22_Questions";"ColA_R22",#N/A,TRUE,"R2295";"_R22_Tables",#N/A,TRUE,"R2295"}</definedName>
    <definedName name="wrn.R22_Data_Collection1997." localSheetId="34" hidden="1">{"_R22_General",#N/A,TRUE,"R22_General";"_R22_Questions",#N/A,TRUE,"R22_Questions";"ColA_R22",#N/A,TRUE,"R2295";"_R22_Tables",#N/A,TRUE,"R2295"}</definedName>
    <definedName name="wrn.R22_Data_Collection1997." localSheetId="35" hidden="1">{"_R22_General",#N/A,TRUE,"R22_General";"_R22_Questions",#N/A,TRUE,"R22_Questions";"ColA_R22",#N/A,TRUE,"R2295";"_R22_Tables",#N/A,TRUE,"R2295"}</definedName>
    <definedName name="wrn.R22_Data_Collection1997." localSheetId="46" hidden="1">{"_R22_General",#N/A,TRUE,"R22_General";"_R22_Questions",#N/A,TRUE,"R22_Questions";"ColA_R22",#N/A,TRUE,"R2295";"_R22_Tables",#N/A,TRUE,"R2295"}</definedName>
    <definedName name="wrn.R22_Data_Collection1997." localSheetId="42" hidden="1">{"_R22_General",#N/A,TRUE,"R22_General";"_R22_Questions",#N/A,TRUE,"R22_Questions";"ColA_R22",#N/A,TRUE,"R2295";"_R22_Tables",#N/A,TRUE,"R2295"}</definedName>
    <definedName name="wrn.R22_Data_Collection1997." localSheetId="43"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13" hidden="1">{"Riqfin97",#N/A,FALSE,"Tran";"Riqfinpro",#N/A,FALSE,"Tran"}</definedName>
    <definedName name="wrn.Riqfin." localSheetId="15" hidden="1">{"Riqfin97",#N/A,FALSE,"Tran";"Riqfinpro",#N/A,FALSE,"Tran"}</definedName>
    <definedName name="wrn.Riqfin." localSheetId="17" hidden="1">{"Riqfin97",#N/A,FALSE,"Tran";"Riqfinpro",#N/A,FALSE,"Tran"}</definedName>
    <definedName name="wrn.Riqfin." localSheetId="20" hidden="1">{"Riqfin97",#N/A,FALSE,"Tran";"Riqfinpro",#N/A,FALSE,"Tran"}</definedName>
    <definedName name="wrn.Riqfin." localSheetId="30" hidden="1">{"Riqfin97",#N/A,FALSE,"Tran";"Riqfinpro",#N/A,FALSE,"Tran"}</definedName>
    <definedName name="wrn.Riqfin." localSheetId="33" hidden="1">{"Riqfin97",#N/A,FALSE,"Tran";"Riqfinpro",#N/A,FALSE,"Tran"}</definedName>
    <definedName name="wrn.Riqfin." localSheetId="34" hidden="1">{"Riqfin97",#N/A,FALSE,"Tran";"Riqfinpro",#N/A,FALSE,"Tran"}</definedName>
    <definedName name="wrn.Riqfin." localSheetId="35" hidden="1">{"Riqfin97",#N/A,FALSE,"Tran";"Riqfinpro",#N/A,FALSE,"Tran"}</definedName>
    <definedName name="wrn.Riqfin." localSheetId="46" hidden="1">{"Riqfin97",#N/A,FALSE,"Tran";"Riqfinpro",#N/A,FALSE,"Tran"}</definedName>
    <definedName name="wrn.Riqfin." localSheetId="37" hidden="1">{"Riqfin97",#N/A,FALSE,"Tran";"Riqfinpro",#N/A,FALSE,"Tran"}</definedName>
    <definedName name="wrn.Riqfin." localSheetId="39" hidden="1">{"Riqfin97",#N/A,FALSE,"Tran";"Riqfinpro",#N/A,FALSE,"Tran"}</definedName>
    <definedName name="wrn.Riqfin." localSheetId="42" hidden="1">{"Riqfin97",#N/A,FALSE,"Tran";"Riqfinpro",#N/A,FALSE,"Tran"}</definedName>
    <definedName name="wrn.Riqfin." localSheetId="43" hidden="1">{"Riqfin97",#N/A,FALSE,"Tran";"Riqfinpro",#N/A,FALSE,"Tran"}</definedName>
    <definedName name="wrn.Riqfin." hidden="1">{"Riqfin97",#N/A,FALSE,"Tran";"Riqfinpro",#N/A,FALSE,"Tran"}</definedName>
    <definedName name="wrn.Staff._.Report._.Tables." localSheetId="13" hidden="1">{#N/A,#N/A,FALSE,"SRFSYS";#N/A,#N/A,FALSE,"SRBSYS"}</definedName>
    <definedName name="wrn.Staff._.Report._.Tables." localSheetId="15" hidden="1">{#N/A,#N/A,FALSE,"SRFSYS";#N/A,#N/A,FALSE,"SRBSYS"}</definedName>
    <definedName name="wrn.Staff._.Report._.Tables." localSheetId="17" hidden="1">{#N/A,#N/A,FALSE,"SRFSYS";#N/A,#N/A,FALSE,"SRBSYS"}</definedName>
    <definedName name="wrn.Staff._.Report._.Tables." localSheetId="20" hidden="1">{#N/A,#N/A,FALSE,"SRFSYS";#N/A,#N/A,FALSE,"SRBSYS"}</definedName>
    <definedName name="wrn.Staff._.Report._.Tables." localSheetId="30" hidden="1">{#N/A,#N/A,FALSE,"SRFSYS";#N/A,#N/A,FALSE,"SRBSYS"}</definedName>
    <definedName name="wrn.Staff._.Report._.Tables." localSheetId="33" hidden="1">{#N/A,#N/A,FALSE,"SRFSYS";#N/A,#N/A,FALSE,"SRBSYS"}</definedName>
    <definedName name="wrn.Staff._.Report._.Tables." localSheetId="34" hidden="1">{#N/A,#N/A,FALSE,"SRFSYS";#N/A,#N/A,FALSE,"SRBSYS"}</definedName>
    <definedName name="wrn.Staff._.Report._.Tables." localSheetId="35" hidden="1">{#N/A,#N/A,FALSE,"SRFSYS";#N/A,#N/A,FALSE,"SRBSYS"}</definedName>
    <definedName name="wrn.Staff._.Report._.Tables." localSheetId="46" hidden="1">{#N/A,#N/A,FALSE,"SRFSYS";#N/A,#N/A,FALSE,"SRBSYS"}</definedName>
    <definedName name="wrn.Staff._.Report._.Tables." localSheetId="37" hidden="1">{#N/A,#N/A,FALSE,"SRFSYS";#N/A,#N/A,FALSE,"SRBSYS"}</definedName>
    <definedName name="wrn.Staff._.Report._.Tables." localSheetId="42" hidden="1">{#N/A,#N/A,FALSE,"SRFSYS";#N/A,#N/A,FALSE,"SRBSYS"}</definedName>
    <definedName name="wrn.Staff._.Report._.Tables." localSheetId="43" hidden="1">{#N/A,#N/A,FALSE,"SRFSYS";#N/A,#N/A,FALSE,"SRBSYS"}</definedName>
    <definedName name="wrn.Staff._.Report._.Tables." hidden="1">{#N/A,#N/A,FALSE,"SRFSYS";#N/A,#N/A,FALSE,"SRBSYS"}</definedName>
    <definedName name="wrn.TabARA." localSheetId="15" hidden="1">{"Page1",#N/A,FALSE,"ARA M&amp;F&amp;T";"Page2",#N/A,FALSE,"ARA M&amp;F&amp;T";"Page3",#N/A,FALSE,"ARA M&amp;F&amp;T"}</definedName>
    <definedName name="wrn.TabARA." localSheetId="33" hidden="1">{"Page1",#N/A,FALSE,"ARA M&amp;F&amp;T";"Page2",#N/A,FALSE,"ARA M&amp;F&amp;T";"Page3",#N/A,FALSE,"ARA M&amp;F&amp;T"}</definedName>
    <definedName name="wrn.TabARA." localSheetId="34" hidden="1">{"Page1",#N/A,FALSE,"ARA M&amp;F&amp;T";"Page2",#N/A,FALSE,"ARA M&amp;F&amp;T";"Page3",#N/A,FALSE,"ARA M&amp;F&amp;T"}</definedName>
    <definedName name="wrn.TabARA." localSheetId="35" hidden="1">{"Page1",#N/A,FALSE,"ARA M&amp;F&amp;T";"Page2",#N/A,FALSE,"ARA M&amp;F&amp;T";"Page3",#N/A,FALSE,"ARA M&amp;F&amp;T"}</definedName>
    <definedName name="wrn.TabARA." localSheetId="46" hidden="1">{"Page1",#N/A,FALSE,"ARA M&amp;F&amp;T";"Page2",#N/A,FALSE,"ARA M&amp;F&amp;T";"Page3",#N/A,FALSE,"ARA M&amp;F&amp;T"}</definedName>
    <definedName name="wrn.TabARA." localSheetId="42" hidden="1">{"Page1",#N/A,FALSE,"ARA M&amp;F&amp;T";"Page2",#N/A,FALSE,"ARA M&amp;F&amp;T";"Page3",#N/A,FALSE,"ARA M&amp;F&amp;T"}</definedName>
    <definedName name="wrn.TabARA." localSheetId="43" hidden="1">{"Page1",#N/A,FALSE,"ARA M&amp;F&amp;T";"Page2",#N/A,FALSE,"ARA M&amp;F&amp;T";"Page3",#N/A,FALSE,"ARA M&amp;F&amp;T"}</definedName>
    <definedName name="wrn.TabARA." hidden="1">{"Page1",#N/A,FALSE,"ARA M&amp;F&amp;T";"Page2",#N/A,FALSE,"ARA M&amp;F&amp;T";"Page3",#N/A,FALSE,"ARA M&amp;F&amp;T"}</definedName>
    <definedName name="wrn.WEO." localSheetId="13" hidden="1">{"WEO",#N/A,FALSE,"T"}</definedName>
    <definedName name="wrn.WEO." localSheetId="15" hidden="1">{"WEO",#N/A,FALSE,"T"}</definedName>
    <definedName name="wrn.WEO." localSheetId="17" hidden="1">{"WEO",#N/A,FALSE,"T"}</definedName>
    <definedName name="wrn.WEO." localSheetId="20" hidden="1">{"WEO",#N/A,FALSE,"T"}</definedName>
    <definedName name="wrn.WEO." localSheetId="30" hidden="1">{"WEO",#N/A,FALSE,"T"}</definedName>
    <definedName name="wrn.WEO." localSheetId="33" hidden="1">{"WEO",#N/A,FALSE,"T"}</definedName>
    <definedName name="wrn.WEO." localSheetId="34" hidden="1">{"WEO",#N/A,FALSE,"T"}</definedName>
    <definedName name="wrn.WEO." localSheetId="35" hidden="1">{"WEO",#N/A,FALSE,"T"}</definedName>
    <definedName name="wrn.WEO." localSheetId="46" hidden="1">{"WEO",#N/A,FALSE,"T"}</definedName>
    <definedName name="wrn.WEO." localSheetId="37" hidden="1">{"WEO",#N/A,FALSE,"T"}</definedName>
    <definedName name="wrn.WEO." localSheetId="42" hidden="1">{"WEO",#N/A,FALSE,"T"}</definedName>
    <definedName name="wrn.WEO." localSheetId="43" hidden="1">{"WEO",#N/A,FALSE,"T"}</definedName>
    <definedName name="wrn.WEO." hidden="1">{"WEO",#N/A,FALSE,"T"}</definedName>
    <definedName name="ww" localSheetId="17" hidden="1">[58]M!#REF!</definedName>
    <definedName name="ww" localSheetId="18" hidden="1">[58]M!#REF!</definedName>
    <definedName name="ww" localSheetId="20" hidden="1">[58]M!#REF!</definedName>
    <definedName name="ww" localSheetId="25" hidden="1">[58]M!#REF!</definedName>
    <definedName name="ww" localSheetId="34" hidden="1">[58]M!#REF!</definedName>
    <definedName name="ww" localSheetId="35" hidden="1">[58]M!#REF!</definedName>
    <definedName name="ww" localSheetId="46" hidden="1">[58]M!#REF!</definedName>
    <definedName name="ww" localSheetId="23" hidden="1">[58]M!#REF!</definedName>
    <definedName name="ww" localSheetId="24" hidden="1">[58]M!#REF!</definedName>
    <definedName name="ww" localSheetId="29" hidden="1">[58]M!#REF!</definedName>
    <definedName name="ww" localSheetId="32" hidden="1">[58]M!#REF!</definedName>
    <definedName name="ww" localSheetId="5" hidden="1">[58]M!#REF!</definedName>
    <definedName name="ww" localSheetId="39" hidden="1">[58]M!#REF!</definedName>
    <definedName name="ww" hidden="1">[58]M!#REF!</definedName>
    <definedName name="www" localSheetId="13" hidden="1">{"Riqfin97",#N/A,FALSE,"Tran";"Riqfinpro",#N/A,FALSE,"Tran"}</definedName>
    <definedName name="www" localSheetId="15" hidden="1">{"Riqfin97",#N/A,FALSE,"Tran";"Riqfinpro",#N/A,FALSE,"Tran"}</definedName>
    <definedName name="www" localSheetId="17" hidden="1">{"Riqfin97",#N/A,FALSE,"Tran";"Riqfinpro",#N/A,FALSE,"Tran"}</definedName>
    <definedName name="www" localSheetId="20" hidden="1">{"Riqfin97",#N/A,FALSE,"Tran";"Riqfinpro",#N/A,FALSE,"Tran"}</definedName>
    <definedName name="www" localSheetId="30" hidden="1">{"Riqfin97",#N/A,FALSE,"Tran";"Riqfinpro",#N/A,FALSE,"Tran"}</definedName>
    <definedName name="www" localSheetId="33" hidden="1">{"Riqfin97",#N/A,FALSE,"Tran";"Riqfinpro",#N/A,FALSE,"Tran"}</definedName>
    <definedName name="www" localSheetId="34" hidden="1">{"Riqfin97",#N/A,FALSE,"Tran";"Riqfinpro",#N/A,FALSE,"Tran"}</definedName>
    <definedName name="www" localSheetId="35" hidden="1">{"Riqfin97",#N/A,FALSE,"Tran";"Riqfinpro",#N/A,FALSE,"Tran"}</definedName>
    <definedName name="www" localSheetId="46" hidden="1">{"Riqfin97",#N/A,FALSE,"Tran";"Riqfinpro",#N/A,FALSE,"Tran"}</definedName>
    <definedName name="www" localSheetId="37" hidden="1">{"Riqfin97",#N/A,FALSE,"Tran";"Riqfinpro",#N/A,FALSE,"Tran"}</definedName>
    <definedName name="www" localSheetId="39" hidden="1">{"Riqfin97",#N/A,FALSE,"Tran";"Riqfinpro",#N/A,FALSE,"Tran"}</definedName>
    <definedName name="www" localSheetId="42" hidden="1">{"Riqfin97",#N/A,FALSE,"Tran";"Riqfinpro",#N/A,FALSE,"Tran"}</definedName>
    <definedName name="www" localSheetId="43" hidden="1">{"Riqfin97",#N/A,FALSE,"Tran";"Riqfinpro",#N/A,FALSE,"Tran"}</definedName>
    <definedName name="www" hidden="1">{"Riqfin97",#N/A,FALSE,"Tran";"Riqfinpro",#N/A,FALSE,"Tran"}</definedName>
    <definedName name="XR" localSheetId="39">[6]REER!$AT$140:$BA$199</definedName>
    <definedName name="XR">[20]REER!$AT$140:$BA$199</definedName>
    <definedName name="xx" localSheetId="13" hidden="1">{"Riqfin97",#N/A,FALSE,"Tran";"Riqfinpro",#N/A,FALSE,"Tran"}</definedName>
    <definedName name="xx" localSheetId="15" hidden="1">{"Riqfin97",#N/A,FALSE,"Tran";"Riqfinpro",#N/A,FALSE,"Tran"}</definedName>
    <definedName name="xx" localSheetId="17" hidden="1">{"Riqfin97",#N/A,FALSE,"Tran";"Riqfinpro",#N/A,FALSE,"Tran"}</definedName>
    <definedName name="xx" localSheetId="20" hidden="1">{"Riqfin97",#N/A,FALSE,"Tran";"Riqfinpro",#N/A,FALSE,"Tran"}</definedName>
    <definedName name="xx" localSheetId="30" hidden="1">{"Riqfin97",#N/A,FALSE,"Tran";"Riqfinpro",#N/A,FALSE,"Tran"}</definedName>
    <definedName name="xx" localSheetId="33" hidden="1">{"Riqfin97",#N/A,FALSE,"Tran";"Riqfinpro",#N/A,FALSE,"Tran"}</definedName>
    <definedName name="xx" localSheetId="34" hidden="1">{"Riqfin97",#N/A,FALSE,"Tran";"Riqfinpro",#N/A,FALSE,"Tran"}</definedName>
    <definedName name="xx" localSheetId="35" hidden="1">{"Riqfin97",#N/A,FALSE,"Tran";"Riqfinpro",#N/A,FALSE,"Tran"}</definedName>
    <definedName name="xx" localSheetId="46" hidden="1">{"Riqfin97",#N/A,FALSE,"Tran";"Riqfinpro",#N/A,FALSE,"Tran"}</definedName>
    <definedName name="xx" localSheetId="37" hidden="1">{"Riqfin97",#N/A,FALSE,"Tran";"Riqfinpro",#N/A,FALSE,"Tran"}</definedName>
    <definedName name="xx" localSheetId="39" hidden="1">{"Riqfin97",#N/A,FALSE,"Tran";"Riqfinpro",#N/A,FALSE,"Tran"}</definedName>
    <definedName name="xx" localSheetId="42" hidden="1">{"Riqfin97",#N/A,FALSE,"Tran";"Riqfinpro",#N/A,FALSE,"Tran"}</definedName>
    <definedName name="xx" localSheetId="43" hidden="1">{"Riqfin97",#N/A,FALSE,"Tran";"Riqfinpro",#N/A,FALSE,"Tran"}</definedName>
    <definedName name="xx" hidden="1">{"Riqfin97",#N/A,FALSE,"Tran";"Riqfinpro",#N/A,FALSE,"Tran"}</definedName>
    <definedName name="xxWRS_1" localSheetId="17">#REF!</definedName>
    <definedName name="xxWRS_1" localSheetId="18">#REF!</definedName>
    <definedName name="xxWRS_1" localSheetId="20">#REF!</definedName>
    <definedName name="xxWRS_1" localSheetId="25">#REF!</definedName>
    <definedName name="xxWRS_1" localSheetId="30">#REF!</definedName>
    <definedName name="xxWRS_1" localSheetId="34">#REF!</definedName>
    <definedName name="xxWRS_1" localSheetId="35">#REF!</definedName>
    <definedName name="xxWRS_1" localSheetId="23">#REF!</definedName>
    <definedName name="xxWRS_1" localSheetId="24">#REF!</definedName>
    <definedName name="xxWRS_1" localSheetId="29">#REF!</definedName>
    <definedName name="xxWRS_1" localSheetId="32">#REF!</definedName>
    <definedName name="xxWRS_1" localSheetId="5">#REF!</definedName>
    <definedName name="xxWRS_1" localSheetId="37">#REF!</definedName>
    <definedName name="xxWRS_1" localSheetId="39">#REF!</definedName>
    <definedName name="xxWRS_1">#REF!</definedName>
    <definedName name="xxWRS_10" localSheetId="17">#REF!</definedName>
    <definedName name="xxWRS_10" localSheetId="18">#REF!</definedName>
    <definedName name="xxWRS_10" localSheetId="20">#REF!</definedName>
    <definedName name="xxWRS_10" localSheetId="25">#REF!</definedName>
    <definedName name="xxWRS_10" localSheetId="30">#REF!</definedName>
    <definedName name="xxWRS_10" localSheetId="34">#REF!</definedName>
    <definedName name="xxWRS_10" localSheetId="35">#REF!</definedName>
    <definedName name="xxWRS_10" localSheetId="23">#REF!</definedName>
    <definedName name="xxWRS_10" localSheetId="24">#REF!</definedName>
    <definedName name="xxWRS_10" localSheetId="29">#REF!</definedName>
    <definedName name="xxWRS_10" localSheetId="32">#REF!</definedName>
    <definedName name="xxWRS_10" localSheetId="5">#REF!</definedName>
    <definedName name="xxWRS_10" localSheetId="39">#REF!</definedName>
    <definedName name="xxWRS_10">#REF!</definedName>
    <definedName name="xxWRS_11" localSheetId="17">#REF!</definedName>
    <definedName name="xxWRS_11" localSheetId="18">#REF!</definedName>
    <definedName name="xxWRS_11" localSheetId="20">#REF!</definedName>
    <definedName name="xxWRS_11" localSheetId="25">#REF!</definedName>
    <definedName name="xxWRS_11" localSheetId="30">#REF!</definedName>
    <definedName name="xxWRS_11" localSheetId="34">#REF!</definedName>
    <definedName name="xxWRS_11" localSheetId="35">#REF!</definedName>
    <definedName name="xxWRS_11" localSheetId="23">#REF!</definedName>
    <definedName name="xxWRS_11" localSheetId="24">#REF!</definedName>
    <definedName name="xxWRS_11" localSheetId="29">#REF!</definedName>
    <definedName name="xxWRS_11" localSheetId="32">#REF!</definedName>
    <definedName name="xxWRS_11" localSheetId="5">#REF!</definedName>
    <definedName name="xxWRS_11" localSheetId="39">#REF!</definedName>
    <definedName name="xxWRS_11">#REF!</definedName>
    <definedName name="xxWRS_12" localSheetId="17">#REF!</definedName>
    <definedName name="xxWRS_12" localSheetId="18">#REF!</definedName>
    <definedName name="xxWRS_12" localSheetId="20">#REF!</definedName>
    <definedName name="xxWRS_12" localSheetId="25">#REF!</definedName>
    <definedName name="xxWRS_12" localSheetId="30">#REF!</definedName>
    <definedName name="xxWRS_12" localSheetId="34">#REF!</definedName>
    <definedName name="xxWRS_12" localSheetId="35">#REF!</definedName>
    <definedName name="xxWRS_12" localSheetId="23">#REF!</definedName>
    <definedName name="xxWRS_12" localSheetId="24">#REF!</definedName>
    <definedName name="xxWRS_12" localSheetId="29">#REF!</definedName>
    <definedName name="xxWRS_12" localSheetId="32">#REF!</definedName>
    <definedName name="xxWRS_12" localSheetId="5">#REF!</definedName>
    <definedName name="xxWRS_12" localSheetId="39">#REF!</definedName>
    <definedName name="xxWRS_12">#REF!</definedName>
    <definedName name="xxWRS_2" localSheetId="17">#REF!</definedName>
    <definedName name="xxWRS_2" localSheetId="18">#REF!</definedName>
    <definedName name="xxWRS_2" localSheetId="20">#REF!</definedName>
    <definedName name="xxWRS_2" localSheetId="25">#REF!</definedName>
    <definedName name="xxWRS_2" localSheetId="30">#REF!</definedName>
    <definedName name="xxWRS_2" localSheetId="34">#REF!</definedName>
    <definedName name="xxWRS_2" localSheetId="35">#REF!</definedName>
    <definedName name="xxWRS_2" localSheetId="23">#REF!</definedName>
    <definedName name="xxWRS_2" localSheetId="24">#REF!</definedName>
    <definedName name="xxWRS_2" localSheetId="29">#REF!</definedName>
    <definedName name="xxWRS_2" localSheetId="32">#REF!</definedName>
    <definedName name="xxWRS_2" localSheetId="5">#REF!</definedName>
    <definedName name="xxWRS_2" localSheetId="39">#REF!</definedName>
    <definedName name="xxWRS_2">#REF!</definedName>
    <definedName name="xxWRS_6" localSheetId="17">#REF!</definedName>
    <definedName name="xxWRS_6" localSheetId="18">#REF!</definedName>
    <definedName name="xxWRS_6" localSheetId="20">#REF!</definedName>
    <definedName name="xxWRS_6" localSheetId="25">#REF!</definedName>
    <definedName name="xxWRS_6" localSheetId="30">#REF!</definedName>
    <definedName name="xxWRS_6" localSheetId="34">#REF!</definedName>
    <definedName name="xxWRS_6" localSheetId="35">#REF!</definedName>
    <definedName name="xxWRS_6" localSheetId="23">#REF!</definedName>
    <definedName name="xxWRS_6" localSheetId="24">#REF!</definedName>
    <definedName name="xxWRS_6" localSheetId="29">#REF!</definedName>
    <definedName name="xxWRS_6" localSheetId="32">#REF!</definedName>
    <definedName name="xxWRS_6" localSheetId="5">#REF!</definedName>
    <definedName name="xxWRS_6" localSheetId="39">#REF!</definedName>
    <definedName name="xxWRS_6">#REF!</definedName>
    <definedName name="xxWRS_7" localSheetId="17">#REF!</definedName>
    <definedName name="xxWRS_7" localSheetId="18">#REF!</definedName>
    <definedName name="xxWRS_7" localSheetId="20">#REF!</definedName>
    <definedName name="xxWRS_7" localSheetId="25">#REF!</definedName>
    <definedName name="xxWRS_7" localSheetId="30">#REF!</definedName>
    <definedName name="xxWRS_7" localSheetId="34">#REF!</definedName>
    <definedName name="xxWRS_7" localSheetId="35">#REF!</definedName>
    <definedName name="xxWRS_7" localSheetId="23">#REF!</definedName>
    <definedName name="xxWRS_7" localSheetId="24">#REF!</definedName>
    <definedName name="xxWRS_7" localSheetId="29">#REF!</definedName>
    <definedName name="xxWRS_7" localSheetId="32">#REF!</definedName>
    <definedName name="xxWRS_7" localSheetId="5">#REF!</definedName>
    <definedName name="xxWRS_7" localSheetId="39">#REF!</definedName>
    <definedName name="xxWRS_7">#REF!</definedName>
    <definedName name="xxWRS_8" localSheetId="17">#REF!</definedName>
    <definedName name="xxWRS_8" localSheetId="18">#REF!</definedName>
    <definedName name="xxWRS_8" localSheetId="20">#REF!</definedName>
    <definedName name="xxWRS_8" localSheetId="25">#REF!</definedName>
    <definedName name="xxWRS_8" localSheetId="30">#REF!</definedName>
    <definedName name="xxWRS_8" localSheetId="34">#REF!</definedName>
    <definedName name="xxWRS_8" localSheetId="35">#REF!</definedName>
    <definedName name="xxWRS_8" localSheetId="23">#REF!</definedName>
    <definedName name="xxWRS_8" localSheetId="24">#REF!</definedName>
    <definedName name="xxWRS_8" localSheetId="29">#REF!</definedName>
    <definedName name="xxWRS_8" localSheetId="32">#REF!</definedName>
    <definedName name="xxWRS_8" localSheetId="5">#REF!</definedName>
    <definedName name="xxWRS_8" localSheetId="39">#REF!</definedName>
    <definedName name="xxWRS_8">#REF!</definedName>
    <definedName name="xxWRS_9" localSheetId="17">#REF!</definedName>
    <definedName name="xxWRS_9" localSheetId="18">#REF!</definedName>
    <definedName name="xxWRS_9" localSheetId="20">#REF!</definedName>
    <definedName name="xxWRS_9" localSheetId="25">#REF!</definedName>
    <definedName name="xxWRS_9" localSheetId="30">#REF!</definedName>
    <definedName name="xxWRS_9" localSheetId="34">#REF!</definedName>
    <definedName name="xxWRS_9" localSheetId="35">#REF!</definedName>
    <definedName name="xxWRS_9" localSheetId="23">#REF!</definedName>
    <definedName name="xxWRS_9" localSheetId="24">#REF!</definedName>
    <definedName name="xxWRS_9" localSheetId="29">#REF!</definedName>
    <definedName name="xxWRS_9" localSheetId="32">#REF!</definedName>
    <definedName name="xxWRS_9" localSheetId="5">#REF!</definedName>
    <definedName name="xxWRS_9" localSheetId="39">#REF!</definedName>
    <definedName name="xxWRS_9">#REF!</definedName>
    <definedName name="xxxx" localSheetId="13" hidden="1">{"Riqfin97",#N/A,FALSE,"Tran";"Riqfinpro",#N/A,FALSE,"Tran"}</definedName>
    <definedName name="xxxx" localSheetId="15" hidden="1">{"Riqfin97",#N/A,FALSE,"Tran";"Riqfinpro",#N/A,FALSE,"Tran"}</definedName>
    <definedName name="xxxx" localSheetId="17" hidden="1">{"Riqfin97",#N/A,FALSE,"Tran";"Riqfinpro",#N/A,FALSE,"Tran"}</definedName>
    <definedName name="xxxx" localSheetId="20" hidden="1">{"Riqfin97",#N/A,FALSE,"Tran";"Riqfinpro",#N/A,FALSE,"Tran"}</definedName>
    <definedName name="xxxx" localSheetId="30" hidden="1">{"Riqfin97",#N/A,FALSE,"Tran";"Riqfinpro",#N/A,FALSE,"Tran"}</definedName>
    <definedName name="xxxx" localSheetId="33" hidden="1">{"Riqfin97",#N/A,FALSE,"Tran";"Riqfinpro",#N/A,FALSE,"Tran"}</definedName>
    <definedName name="xxxx" localSheetId="34" hidden="1">{"Riqfin97",#N/A,FALSE,"Tran";"Riqfinpro",#N/A,FALSE,"Tran"}</definedName>
    <definedName name="xxxx" localSheetId="35" hidden="1">{"Riqfin97",#N/A,FALSE,"Tran";"Riqfinpro",#N/A,FALSE,"Tran"}</definedName>
    <definedName name="xxxx" localSheetId="46" hidden="1">{"Riqfin97",#N/A,FALSE,"Tran";"Riqfinpro",#N/A,FALSE,"Tran"}</definedName>
    <definedName name="xxxx" localSheetId="37" hidden="1">{"Riqfin97",#N/A,FALSE,"Tran";"Riqfinpro",#N/A,FALSE,"Tran"}</definedName>
    <definedName name="xxxx" localSheetId="39" hidden="1">{"Riqfin97",#N/A,FALSE,"Tran";"Riqfinpro",#N/A,FALSE,"Tran"}</definedName>
    <definedName name="xxxx" localSheetId="42" hidden="1">{"Riqfin97",#N/A,FALSE,"Tran";"Riqfinpro",#N/A,FALSE,"Tran"}</definedName>
    <definedName name="xxxx" localSheetId="43" hidden="1">{"Riqfin97",#N/A,FALSE,"Tran";"Riqfinpro",#N/A,FALSE,"Tran"}</definedName>
    <definedName name="xxxx" hidden="1">{"Riqfin97",#N/A,FALSE,"Tran";"Riqfinpro",#N/A,FALSE,"Tran"}</definedName>
    <definedName name="year" localSheetId="17">[27]Graf14_Graf15!#REF!</definedName>
    <definedName name="year" localSheetId="18">[27]Graf14_Graf15!#REF!</definedName>
    <definedName name="year" localSheetId="20">[27]Graf14_Graf15!#REF!</definedName>
    <definedName name="year" localSheetId="25">[27]Graf14_Graf15!#REF!</definedName>
    <definedName name="year" localSheetId="34">[27]Graf14_Graf15!#REF!</definedName>
    <definedName name="year" localSheetId="35">[27]Graf14_Graf15!#REF!</definedName>
    <definedName name="year" localSheetId="23">[27]Graf14_Graf15!#REF!</definedName>
    <definedName name="year" localSheetId="24">[27]Graf14_Graf15!#REF!</definedName>
    <definedName name="year" localSheetId="29">[27]Graf14_Graf15!#REF!</definedName>
    <definedName name="year" localSheetId="32">[27]Graf14_Graf15!#REF!</definedName>
    <definedName name="year" localSheetId="5">[27]Graf14_Graf15!#REF!</definedName>
    <definedName name="year" localSheetId="39">[27]Graf14_Graf15!#REF!</definedName>
    <definedName name="year">[27]Graf14_Graf15!#REF!</definedName>
    <definedName name="yy" localSheetId="13" hidden="1">{"Tab1",#N/A,FALSE,"P";"Tab2",#N/A,FALSE,"P"}</definedName>
    <definedName name="yy" localSheetId="15" hidden="1">{"Tab1",#N/A,FALSE,"P";"Tab2",#N/A,FALSE,"P"}</definedName>
    <definedName name="yy" localSheetId="17" hidden="1">{"Tab1",#N/A,FALSE,"P";"Tab2",#N/A,FALSE,"P"}</definedName>
    <definedName name="yy" localSheetId="20" hidden="1">{"Tab1",#N/A,FALSE,"P";"Tab2",#N/A,FALSE,"P"}</definedName>
    <definedName name="yy" localSheetId="30" hidden="1">{"Tab1",#N/A,FALSE,"P";"Tab2",#N/A,FALSE,"P"}</definedName>
    <definedName name="yy" localSheetId="33" hidden="1">{"Tab1",#N/A,FALSE,"P";"Tab2",#N/A,FALSE,"P"}</definedName>
    <definedName name="yy" localSheetId="34" hidden="1">{"Tab1",#N/A,FALSE,"P";"Tab2",#N/A,FALSE,"P"}</definedName>
    <definedName name="yy" localSheetId="35" hidden="1">{"Tab1",#N/A,FALSE,"P";"Tab2",#N/A,FALSE,"P"}</definedName>
    <definedName name="yy" localSheetId="46" hidden="1">{"Tab1",#N/A,FALSE,"P";"Tab2",#N/A,FALSE,"P"}</definedName>
    <definedName name="yy" localSheetId="37" hidden="1">{"Tab1",#N/A,FALSE,"P";"Tab2",#N/A,FALSE,"P"}</definedName>
    <definedName name="yy" localSheetId="39" hidden="1">{"Tab1",#N/A,FALSE,"P";"Tab2",#N/A,FALSE,"P"}</definedName>
    <definedName name="yy" localSheetId="42" hidden="1">{"Tab1",#N/A,FALSE,"P";"Tab2",#N/A,FALSE,"P"}</definedName>
    <definedName name="yy" localSheetId="43" hidden="1">{"Tab1",#N/A,FALSE,"P";"Tab2",#N/A,FALSE,"P"}</definedName>
    <definedName name="yy" hidden="1">{"Tab1",#N/A,FALSE,"P";"Tab2",#N/A,FALSE,"P"}</definedName>
    <definedName name="yyy" localSheetId="13" hidden="1">{"Tab1",#N/A,FALSE,"P";"Tab2",#N/A,FALSE,"P"}</definedName>
    <definedName name="yyy" localSheetId="15" hidden="1">{"Tab1",#N/A,FALSE,"P";"Tab2",#N/A,FALSE,"P"}</definedName>
    <definedName name="yyy" localSheetId="17" hidden="1">{"Tab1",#N/A,FALSE,"P";"Tab2",#N/A,FALSE,"P"}</definedName>
    <definedName name="yyy" localSheetId="20" hidden="1">{"Tab1",#N/A,FALSE,"P";"Tab2",#N/A,FALSE,"P"}</definedName>
    <definedName name="yyy" localSheetId="30" hidden="1">{"Tab1",#N/A,FALSE,"P";"Tab2",#N/A,FALSE,"P"}</definedName>
    <definedName name="yyy" localSheetId="33" hidden="1">{"Tab1",#N/A,FALSE,"P";"Tab2",#N/A,FALSE,"P"}</definedName>
    <definedName name="yyy" localSheetId="34" hidden="1">{"Tab1",#N/A,FALSE,"P";"Tab2",#N/A,FALSE,"P"}</definedName>
    <definedName name="yyy" localSheetId="35" hidden="1">{"Tab1",#N/A,FALSE,"P";"Tab2",#N/A,FALSE,"P"}</definedName>
    <definedName name="yyy" localSheetId="46" hidden="1">{"Tab1",#N/A,FALSE,"P";"Tab2",#N/A,FALSE,"P"}</definedName>
    <definedName name="yyy" localSheetId="37" hidden="1">{"Tab1",#N/A,FALSE,"P";"Tab2",#N/A,FALSE,"P"}</definedName>
    <definedName name="yyy" localSheetId="39" hidden="1">{"Tab1",#N/A,FALSE,"P";"Tab2",#N/A,FALSE,"P"}</definedName>
    <definedName name="yyy" localSheetId="42" hidden="1">{"Tab1",#N/A,FALSE,"P";"Tab2",#N/A,FALSE,"P"}</definedName>
    <definedName name="yyy" localSheetId="43" hidden="1">{"Tab1",#N/A,FALSE,"P";"Tab2",#N/A,FALSE,"P"}</definedName>
    <definedName name="yyy" hidden="1">{"Tab1",#N/A,FALSE,"P";"Tab2",#N/A,FALSE,"P"}</definedName>
    <definedName name="yyyy" localSheetId="13" hidden="1">{"Riqfin97",#N/A,FALSE,"Tran";"Riqfinpro",#N/A,FALSE,"Tran"}</definedName>
    <definedName name="yyyy" localSheetId="15" hidden="1">{"Riqfin97",#N/A,FALSE,"Tran";"Riqfinpro",#N/A,FALSE,"Tran"}</definedName>
    <definedName name="yyyy" localSheetId="17" hidden="1">{"Riqfin97",#N/A,FALSE,"Tran";"Riqfinpro",#N/A,FALSE,"Tran"}</definedName>
    <definedName name="yyyy" localSheetId="20" hidden="1">{"Riqfin97",#N/A,FALSE,"Tran";"Riqfinpro",#N/A,FALSE,"Tran"}</definedName>
    <definedName name="yyyy" localSheetId="30" hidden="1">{"Riqfin97",#N/A,FALSE,"Tran";"Riqfinpro",#N/A,FALSE,"Tran"}</definedName>
    <definedName name="yyyy" localSheetId="33" hidden="1">{"Riqfin97",#N/A,FALSE,"Tran";"Riqfinpro",#N/A,FALSE,"Tran"}</definedName>
    <definedName name="yyyy" localSheetId="34" hidden="1">{"Riqfin97",#N/A,FALSE,"Tran";"Riqfinpro",#N/A,FALSE,"Tran"}</definedName>
    <definedName name="yyyy" localSheetId="35" hidden="1">{"Riqfin97",#N/A,FALSE,"Tran";"Riqfinpro",#N/A,FALSE,"Tran"}</definedName>
    <definedName name="yyyy" localSheetId="46" hidden="1">{"Riqfin97",#N/A,FALSE,"Tran";"Riqfinpro",#N/A,FALSE,"Tran"}</definedName>
    <definedName name="yyyy" localSheetId="37" hidden="1">{"Riqfin97",#N/A,FALSE,"Tran";"Riqfinpro",#N/A,FALSE,"Tran"}</definedName>
    <definedName name="yyyy" localSheetId="39" hidden="1">{"Riqfin97",#N/A,FALSE,"Tran";"Riqfinpro",#N/A,FALSE,"Tran"}</definedName>
    <definedName name="yyyy" localSheetId="42" hidden="1">{"Riqfin97",#N/A,FALSE,"Tran";"Riqfinpro",#N/A,FALSE,"Tran"}</definedName>
    <definedName name="yyyy" localSheetId="43" hidden="1">{"Riqfin97",#N/A,FALSE,"Tran";"Riqfinpro",#N/A,FALSE,"Tran"}</definedName>
    <definedName name="yyyy" hidden="1">{"Riqfin97",#N/A,FALSE,"Tran";"Riqfinpro",#N/A,FALSE,"Tran"}</definedName>
    <definedName name="Z_1D44FD83_577F_412D_85CC_4CD8A3A1C2A3_.wvu.Cols" localSheetId="1" hidden="1">ESA2010_source!$C:$C</definedName>
    <definedName name="Z_95224721_0485_11D4_BFD1_00508B5F4DA4_.wvu.Cols" localSheetId="17" hidden="1">#REF!</definedName>
    <definedName name="Z_95224721_0485_11D4_BFD1_00508B5F4DA4_.wvu.Cols" localSheetId="18" hidden="1">#REF!</definedName>
    <definedName name="Z_95224721_0485_11D4_BFD1_00508B5F4DA4_.wvu.Cols" localSheetId="20" hidden="1">#REF!</definedName>
    <definedName name="Z_95224721_0485_11D4_BFD1_00508B5F4DA4_.wvu.Cols" localSheetId="25" hidden="1">#REF!</definedName>
    <definedName name="Z_95224721_0485_11D4_BFD1_00508B5F4DA4_.wvu.Cols" localSheetId="30" hidden="1">#REF!</definedName>
    <definedName name="Z_95224721_0485_11D4_BFD1_00508B5F4DA4_.wvu.Cols" localSheetId="34" hidden="1">#REF!</definedName>
    <definedName name="Z_95224721_0485_11D4_BFD1_00508B5F4DA4_.wvu.Cols" localSheetId="35" hidden="1">#REF!</definedName>
    <definedName name="Z_95224721_0485_11D4_BFD1_00508B5F4DA4_.wvu.Cols" localSheetId="46" hidden="1">#REF!</definedName>
    <definedName name="Z_95224721_0485_11D4_BFD1_00508B5F4DA4_.wvu.Cols" localSheetId="23" hidden="1">#REF!</definedName>
    <definedName name="Z_95224721_0485_11D4_BFD1_00508B5F4DA4_.wvu.Cols" localSheetId="24" hidden="1">#REF!</definedName>
    <definedName name="Z_95224721_0485_11D4_BFD1_00508B5F4DA4_.wvu.Cols" localSheetId="29" hidden="1">#REF!</definedName>
    <definedName name="Z_95224721_0485_11D4_BFD1_00508B5F4DA4_.wvu.Cols" localSheetId="32" hidden="1">#REF!</definedName>
    <definedName name="Z_95224721_0485_11D4_BFD1_00508B5F4DA4_.wvu.Cols" localSheetId="5" hidden="1">#REF!</definedName>
    <definedName name="Z_95224721_0485_11D4_BFD1_00508B5F4DA4_.wvu.Cols" localSheetId="37" hidden="1">#REF!</definedName>
    <definedName name="Z_95224721_0485_11D4_BFD1_00508B5F4DA4_.wvu.Cols" localSheetId="39" hidden="1">#REF!</definedName>
    <definedName name="Z_95224721_0485_11D4_BFD1_00508B5F4DA4_.wvu.Cols" hidden="1">#REF!</definedName>
    <definedName name="zac_kles" localSheetId="15">[27]Graf14_Graf15!#REF!</definedName>
    <definedName name="zac_kles" localSheetId="17">[27]Graf14_Graf15!#REF!</definedName>
    <definedName name="zac_kles" localSheetId="18">[27]Graf14_Graf15!#REF!</definedName>
    <definedName name="zac_kles" localSheetId="20">[27]Graf14_Graf15!#REF!</definedName>
    <definedName name="zac_kles" localSheetId="25">[27]Graf14_Graf15!#REF!</definedName>
    <definedName name="zac_kles" localSheetId="30">[27]Graf14_Graf15!#REF!</definedName>
    <definedName name="zac_kles" localSheetId="34">[27]Graf14_Graf15!#REF!</definedName>
    <definedName name="zac_kles" localSheetId="35">[27]Graf14_Graf15!#REF!</definedName>
    <definedName name="zac_kles" localSheetId="23">[27]Graf14_Graf15!#REF!</definedName>
    <definedName name="zac_kles" localSheetId="24">[27]Graf14_Graf15!#REF!</definedName>
    <definedName name="zac_kles" localSheetId="29">[27]Graf14_Graf15!#REF!</definedName>
    <definedName name="zac_kles" localSheetId="32">[27]Graf14_Graf15!#REF!</definedName>
    <definedName name="zac_kles" localSheetId="5">[27]Graf14_Graf15!#REF!</definedName>
    <definedName name="zac_kles" localSheetId="37">[27]Graf14_Graf15!#REF!</definedName>
    <definedName name="zac_kles" localSheetId="39">[27]Graf14_Graf15!#REF!</definedName>
    <definedName name="zac_kles">[27]Graf14_Graf15!#REF!</definedName>
    <definedName name="zac_kles_2" localSheetId="15">[27]Graf14_Graf15!#REF!</definedName>
    <definedName name="zac_kles_2" localSheetId="17">[27]Graf14_Graf15!#REF!</definedName>
    <definedName name="zac_kles_2" localSheetId="18">[27]Graf14_Graf15!#REF!</definedName>
    <definedName name="zac_kles_2" localSheetId="20">[27]Graf14_Graf15!#REF!</definedName>
    <definedName name="zac_kles_2" localSheetId="25">[27]Graf14_Graf15!#REF!</definedName>
    <definedName name="zac_kles_2" localSheetId="34">[27]Graf14_Graf15!#REF!</definedName>
    <definedName name="zac_kles_2" localSheetId="35">[27]Graf14_Graf15!#REF!</definedName>
    <definedName name="zac_kles_2" localSheetId="23">[27]Graf14_Graf15!#REF!</definedName>
    <definedName name="zac_kles_2" localSheetId="24">[27]Graf14_Graf15!#REF!</definedName>
    <definedName name="zac_kles_2" localSheetId="29">[27]Graf14_Graf15!#REF!</definedName>
    <definedName name="zac_kles_2" localSheetId="32">[27]Graf14_Graf15!#REF!</definedName>
    <definedName name="zac_kles_2" localSheetId="5">[27]Graf14_Graf15!#REF!</definedName>
    <definedName name="zac_kles_2" localSheetId="37">[27]Graf14_Graf15!#REF!</definedName>
    <definedName name="zac_kles_2" localSheetId="39">[27]Graf14_Graf15!#REF!</definedName>
    <definedName name="zac_kles_2">[27]Graf14_Graf15!#REF!</definedName>
    <definedName name="zapr16" localSheetId="15">[59]splatnosti!#REF!</definedName>
    <definedName name="zapr16" localSheetId="18">[59]splatnosti!#REF!</definedName>
    <definedName name="zapr16" localSheetId="25">[59]splatnosti!#REF!</definedName>
    <definedName name="zapr16" localSheetId="34">[59]splatnosti!#REF!</definedName>
    <definedName name="zapr16" localSheetId="35">[59]splatnosti!#REF!</definedName>
    <definedName name="zapr16" localSheetId="32">[59]splatnosti!#REF!</definedName>
    <definedName name="zapr16">[59]splatnosti!#REF!</definedName>
    <definedName name="zapr17" localSheetId="15">[59]splatnosti!#REF!</definedName>
    <definedName name="zapr17" localSheetId="18">[59]splatnosti!#REF!</definedName>
    <definedName name="zapr17" localSheetId="25">[59]splatnosti!#REF!</definedName>
    <definedName name="zapr17" localSheetId="34">[59]splatnosti!#REF!</definedName>
    <definedName name="zapr17" localSheetId="35">[59]splatnosti!#REF!</definedName>
    <definedName name="zapr17" localSheetId="32">[59]splatnosti!#REF!</definedName>
    <definedName name="zapr17">[59]splatnosti!#REF!</definedName>
    <definedName name="zapr18" localSheetId="15">[60]Ardal_splatnosti!#REF!</definedName>
    <definedName name="zapr18" localSheetId="18">[60]Ardal_splatnosti!#REF!</definedName>
    <definedName name="zapr18" localSheetId="25">[60]Ardal_splatnosti!#REF!</definedName>
    <definedName name="zapr18" localSheetId="34">[60]Ardal_splatnosti!#REF!</definedName>
    <definedName name="zapr18" localSheetId="35">[60]Ardal_splatnosti!#REF!</definedName>
    <definedName name="zapr18" localSheetId="32">[60]Ardal_splatnosti!#REF!</definedName>
    <definedName name="zapr18">[60]Ardal_splatnosti!#REF!</definedName>
    <definedName name="zapr19" localSheetId="15">[60]Ardal_splatnosti!#REF!</definedName>
    <definedName name="zapr19" localSheetId="18">[60]Ardal_splatnosti!#REF!</definedName>
    <definedName name="zapr19" localSheetId="25">[60]Ardal_splatnosti!#REF!</definedName>
    <definedName name="zapr19" localSheetId="34">[60]Ardal_splatnosti!#REF!</definedName>
    <definedName name="zapr19" localSheetId="35">[60]Ardal_splatnosti!#REF!</definedName>
    <definedName name="zapr19" localSheetId="32">[60]Ardal_splatnosti!#REF!</definedName>
    <definedName name="zapr19">[60]Ardal_splatnosti!#REF!</definedName>
    <definedName name="zapr20" localSheetId="15">[60]Ardal_splatnosti!#REF!</definedName>
    <definedName name="zapr20" localSheetId="18">[60]Ardal_splatnosti!#REF!</definedName>
    <definedName name="zapr20" localSheetId="25">[60]Ardal_splatnosti!#REF!</definedName>
    <definedName name="zapr20" localSheetId="34">[60]Ardal_splatnosti!#REF!</definedName>
    <definedName name="zapr20" localSheetId="35">[60]Ardal_splatnosti!#REF!</definedName>
    <definedName name="zapr20" localSheetId="32">[60]Ardal_splatnosti!#REF!</definedName>
    <definedName name="zapr20">[60]Ardal_splatnosti!#REF!</definedName>
    <definedName name="zapr21" localSheetId="15">[60]Ardal_splatnosti!#REF!</definedName>
    <definedName name="zapr21" localSheetId="18">[60]Ardal_splatnosti!#REF!</definedName>
    <definedName name="zapr21" localSheetId="25">[60]Ardal_splatnosti!#REF!</definedName>
    <definedName name="zapr21" localSheetId="34">[60]Ardal_splatnosti!#REF!</definedName>
    <definedName name="zapr21" localSheetId="35">[60]Ardal_splatnosti!#REF!</definedName>
    <definedName name="zapr21" localSheetId="32">[60]Ardal_splatnosti!#REF!</definedName>
    <definedName name="zapr21">[60]Ardal_splatnosti!#REF!</definedName>
    <definedName name="zaug16" localSheetId="15">[59]splatnosti!#REF!</definedName>
    <definedName name="zaug16" localSheetId="18">[59]splatnosti!#REF!</definedName>
    <definedName name="zaug16" localSheetId="25">[59]splatnosti!#REF!</definedName>
    <definedName name="zaug16" localSheetId="34">[59]splatnosti!#REF!</definedName>
    <definedName name="zaug16" localSheetId="35">[59]splatnosti!#REF!</definedName>
    <definedName name="zaug16" localSheetId="32">[59]splatnosti!#REF!</definedName>
    <definedName name="zaug16">[59]splatnosti!#REF!</definedName>
    <definedName name="zaug17" localSheetId="15">[59]splatnosti!#REF!</definedName>
    <definedName name="zaug17" localSheetId="18">[59]splatnosti!#REF!</definedName>
    <definedName name="zaug17" localSheetId="25">[59]splatnosti!#REF!</definedName>
    <definedName name="zaug17" localSheetId="34">[59]splatnosti!#REF!</definedName>
    <definedName name="zaug17" localSheetId="35">[59]splatnosti!#REF!</definedName>
    <definedName name="zaug17" localSheetId="32">[59]splatnosti!#REF!</definedName>
    <definedName name="zaug17">[59]splatnosti!#REF!</definedName>
    <definedName name="zaug18" localSheetId="15">[60]Ardal_splatnosti!#REF!</definedName>
    <definedName name="zaug18" localSheetId="18">[60]Ardal_splatnosti!#REF!</definedName>
    <definedName name="zaug18" localSheetId="25">[60]Ardal_splatnosti!#REF!</definedName>
    <definedName name="zaug18" localSheetId="34">[60]Ardal_splatnosti!#REF!</definedName>
    <definedName name="zaug18" localSheetId="35">[60]Ardal_splatnosti!#REF!</definedName>
    <definedName name="zaug18" localSheetId="32">[60]Ardal_splatnosti!#REF!</definedName>
    <definedName name="zaug18">[60]Ardal_splatnosti!#REF!</definedName>
    <definedName name="zaug19" localSheetId="15">[60]Ardal_splatnosti!#REF!</definedName>
    <definedName name="zaug19" localSheetId="18">[60]Ardal_splatnosti!#REF!</definedName>
    <definedName name="zaug19" localSheetId="25">[60]Ardal_splatnosti!#REF!</definedName>
    <definedName name="zaug19" localSheetId="34">[60]Ardal_splatnosti!#REF!</definedName>
    <definedName name="zaug19" localSheetId="35">[60]Ardal_splatnosti!#REF!</definedName>
    <definedName name="zaug19" localSheetId="32">[60]Ardal_splatnosti!#REF!</definedName>
    <definedName name="zaug19">[60]Ardal_splatnosti!#REF!</definedName>
    <definedName name="zaug20" localSheetId="15">[60]Ardal_splatnosti!#REF!</definedName>
    <definedName name="zaug20" localSheetId="18">[60]Ardal_splatnosti!#REF!</definedName>
    <definedName name="zaug20" localSheetId="25">[60]Ardal_splatnosti!#REF!</definedName>
    <definedName name="zaug20" localSheetId="34">[60]Ardal_splatnosti!#REF!</definedName>
    <definedName name="zaug20" localSheetId="35">[60]Ardal_splatnosti!#REF!</definedName>
    <definedName name="zaug20" localSheetId="32">[60]Ardal_splatnosti!#REF!</definedName>
    <definedName name="zaug20">[60]Ardal_splatnosti!#REF!</definedName>
    <definedName name="zaug21" localSheetId="15">[60]Ardal_splatnosti!#REF!</definedName>
    <definedName name="zaug21" localSheetId="18">[60]Ardal_splatnosti!#REF!</definedName>
    <definedName name="zaug21" localSheetId="25">[60]Ardal_splatnosti!#REF!</definedName>
    <definedName name="zaug21" localSheetId="34">[60]Ardal_splatnosti!#REF!</definedName>
    <definedName name="zaug21" localSheetId="35">[60]Ardal_splatnosti!#REF!</definedName>
    <definedName name="zaug21" localSheetId="32">[60]Ardal_splatnosti!#REF!</definedName>
    <definedName name="zaug21">[60]Ardal_splatnosti!#REF!</definedName>
    <definedName name="zdec16" localSheetId="15">[59]splatnosti!#REF!</definedName>
    <definedName name="zdec16" localSheetId="18">[59]splatnosti!#REF!</definedName>
    <definedName name="zdec16" localSheetId="25">[59]splatnosti!#REF!</definedName>
    <definedName name="zdec16" localSheetId="34">[59]splatnosti!#REF!</definedName>
    <definedName name="zdec16" localSheetId="35">[59]splatnosti!#REF!</definedName>
    <definedName name="zdec16" localSheetId="32">[59]splatnosti!#REF!</definedName>
    <definedName name="zdec16">[59]splatnosti!#REF!</definedName>
    <definedName name="zdec17" localSheetId="15">[59]splatnosti!#REF!</definedName>
    <definedName name="zdec17" localSheetId="18">[59]splatnosti!#REF!</definedName>
    <definedName name="zdec17" localSheetId="25">[59]splatnosti!#REF!</definedName>
    <definedName name="zdec17" localSheetId="34">[59]splatnosti!#REF!</definedName>
    <definedName name="zdec17" localSheetId="35">[59]splatnosti!#REF!</definedName>
    <definedName name="zdec17" localSheetId="32">[59]splatnosti!#REF!</definedName>
    <definedName name="zdec17">[59]splatnosti!#REF!</definedName>
    <definedName name="zdec18" localSheetId="15">[60]Ardal_splatnosti!#REF!</definedName>
    <definedName name="zdec18" localSheetId="18">[60]Ardal_splatnosti!#REF!</definedName>
    <definedName name="zdec18" localSheetId="25">[60]Ardal_splatnosti!#REF!</definedName>
    <definedName name="zdec18" localSheetId="34">[60]Ardal_splatnosti!#REF!</definedName>
    <definedName name="zdec18" localSheetId="35">[60]Ardal_splatnosti!#REF!</definedName>
    <definedName name="zdec18" localSheetId="32">[60]Ardal_splatnosti!#REF!</definedName>
    <definedName name="zdec18">[60]Ardal_splatnosti!#REF!</definedName>
    <definedName name="zdec19" localSheetId="15">[60]Ardal_splatnosti!#REF!</definedName>
    <definedName name="zdec19" localSheetId="18">[60]Ardal_splatnosti!#REF!</definedName>
    <definedName name="zdec19" localSheetId="25">[60]Ardal_splatnosti!#REF!</definedName>
    <definedName name="zdec19" localSheetId="34">[60]Ardal_splatnosti!#REF!</definedName>
    <definedName name="zdec19" localSheetId="35">[60]Ardal_splatnosti!#REF!</definedName>
    <definedName name="zdec19" localSheetId="32">[60]Ardal_splatnosti!#REF!</definedName>
    <definedName name="zdec19">[60]Ardal_splatnosti!#REF!</definedName>
    <definedName name="zdec20" localSheetId="15">[60]Ardal_splatnosti!#REF!</definedName>
    <definedName name="zdec20" localSheetId="18">[60]Ardal_splatnosti!#REF!</definedName>
    <definedName name="zdec20" localSheetId="25">[60]Ardal_splatnosti!#REF!</definedName>
    <definedName name="zdec20" localSheetId="34">[60]Ardal_splatnosti!#REF!</definedName>
    <definedName name="zdec20" localSheetId="35">[60]Ardal_splatnosti!#REF!</definedName>
    <definedName name="zdec20" localSheetId="32">[60]Ardal_splatnosti!#REF!</definedName>
    <definedName name="zdec20">[60]Ardal_splatnosti!#REF!</definedName>
    <definedName name="zdec21" localSheetId="15">[60]Ardal_splatnosti!#REF!</definedName>
    <definedName name="zdec21" localSheetId="18">[60]Ardal_splatnosti!#REF!</definedName>
    <definedName name="zdec21" localSheetId="25">[60]Ardal_splatnosti!#REF!</definedName>
    <definedName name="zdec21" localSheetId="34">[60]Ardal_splatnosti!#REF!</definedName>
    <definedName name="zdec21" localSheetId="35">[60]Ardal_splatnosti!#REF!</definedName>
    <definedName name="zdec21" localSheetId="32">[60]Ardal_splatnosti!#REF!</definedName>
    <definedName name="zdec21">[60]Ardal_splatnosti!#REF!</definedName>
    <definedName name="zfeb16" localSheetId="15">[59]splatnosti!#REF!</definedName>
    <definedName name="zfeb16" localSheetId="18">[59]splatnosti!#REF!</definedName>
    <definedName name="zfeb16" localSheetId="25">[59]splatnosti!#REF!</definedName>
    <definedName name="zfeb16" localSheetId="34">[59]splatnosti!#REF!</definedName>
    <definedName name="zfeb16" localSheetId="35">[59]splatnosti!#REF!</definedName>
    <definedName name="zfeb16" localSheetId="32">[59]splatnosti!#REF!</definedName>
    <definedName name="zfeb16">[59]splatnosti!#REF!</definedName>
    <definedName name="zfeb17" localSheetId="15">[59]splatnosti!#REF!</definedName>
    <definedName name="zfeb17" localSheetId="18">[59]splatnosti!#REF!</definedName>
    <definedName name="zfeb17" localSheetId="25">[59]splatnosti!#REF!</definedName>
    <definedName name="zfeb17" localSheetId="34">[59]splatnosti!#REF!</definedName>
    <definedName name="zfeb17" localSheetId="35">[59]splatnosti!#REF!</definedName>
    <definedName name="zfeb17" localSheetId="32">[59]splatnosti!#REF!</definedName>
    <definedName name="zfeb17">[59]splatnosti!#REF!</definedName>
    <definedName name="zfeb18" localSheetId="15">[60]Ardal_splatnosti!#REF!</definedName>
    <definedName name="zfeb18" localSheetId="18">[60]Ardal_splatnosti!#REF!</definedName>
    <definedName name="zfeb18" localSheetId="25">[60]Ardal_splatnosti!#REF!</definedName>
    <definedName name="zfeb18" localSheetId="34">[60]Ardal_splatnosti!#REF!</definedName>
    <definedName name="zfeb18" localSheetId="35">[60]Ardal_splatnosti!#REF!</definedName>
    <definedName name="zfeb18" localSheetId="32">[60]Ardal_splatnosti!#REF!</definedName>
    <definedName name="zfeb18">[60]Ardal_splatnosti!#REF!</definedName>
    <definedName name="zfeb19" localSheetId="15">[60]Ardal_splatnosti!#REF!</definedName>
    <definedName name="zfeb19" localSheetId="18">[60]Ardal_splatnosti!#REF!</definedName>
    <definedName name="zfeb19" localSheetId="25">[60]Ardal_splatnosti!#REF!</definedName>
    <definedName name="zfeb19" localSheetId="34">[60]Ardal_splatnosti!#REF!</definedName>
    <definedName name="zfeb19" localSheetId="35">[60]Ardal_splatnosti!#REF!</definedName>
    <definedName name="zfeb19" localSheetId="32">[60]Ardal_splatnosti!#REF!</definedName>
    <definedName name="zfeb19">[60]Ardal_splatnosti!#REF!</definedName>
    <definedName name="zfeb20" localSheetId="15">[60]Ardal_splatnosti!#REF!</definedName>
    <definedName name="zfeb20" localSheetId="18">[60]Ardal_splatnosti!#REF!</definedName>
    <definedName name="zfeb20" localSheetId="25">[60]Ardal_splatnosti!#REF!</definedName>
    <definedName name="zfeb20" localSheetId="34">[60]Ardal_splatnosti!#REF!</definedName>
    <definedName name="zfeb20" localSheetId="35">[60]Ardal_splatnosti!#REF!</definedName>
    <definedName name="zfeb20" localSheetId="32">[60]Ardal_splatnosti!#REF!</definedName>
    <definedName name="zfeb20">[60]Ardal_splatnosti!#REF!</definedName>
    <definedName name="zfeb21" localSheetId="15">[60]Ardal_splatnosti!#REF!</definedName>
    <definedName name="zfeb21" localSheetId="18">[60]Ardal_splatnosti!#REF!</definedName>
    <definedName name="zfeb21" localSheetId="25">[60]Ardal_splatnosti!#REF!</definedName>
    <definedName name="zfeb21" localSheetId="34">[60]Ardal_splatnosti!#REF!</definedName>
    <definedName name="zfeb21" localSheetId="35">[60]Ardal_splatnosti!#REF!</definedName>
    <definedName name="zfeb21" localSheetId="32">[60]Ardal_splatnosti!#REF!</definedName>
    <definedName name="zfeb21">[60]Ardal_splatnosti!#REF!</definedName>
    <definedName name="zjan19" localSheetId="15">[60]Ardal_splatnosti!#REF!</definedName>
    <definedName name="zjan19" localSheetId="18">[60]Ardal_splatnosti!#REF!</definedName>
    <definedName name="zjan19" localSheetId="25">[60]Ardal_splatnosti!#REF!</definedName>
    <definedName name="zjan19" localSheetId="34">[60]Ardal_splatnosti!#REF!</definedName>
    <definedName name="zjan19" localSheetId="35">[60]Ardal_splatnosti!#REF!</definedName>
    <definedName name="zjan19" localSheetId="32">[60]Ardal_splatnosti!#REF!</definedName>
    <definedName name="zjan19">[60]Ardal_splatnosti!#REF!</definedName>
    <definedName name="zjan20" localSheetId="15">[60]Ardal_splatnosti!#REF!</definedName>
    <definedName name="zjan20" localSheetId="18">[60]Ardal_splatnosti!#REF!</definedName>
    <definedName name="zjan20" localSheetId="25">[60]Ardal_splatnosti!#REF!</definedName>
    <definedName name="zjan20" localSheetId="34">[60]Ardal_splatnosti!#REF!</definedName>
    <definedName name="zjan20" localSheetId="35">[60]Ardal_splatnosti!#REF!</definedName>
    <definedName name="zjan20" localSheetId="32">[60]Ardal_splatnosti!#REF!</definedName>
    <definedName name="zjan20">[60]Ardal_splatnosti!#REF!</definedName>
    <definedName name="zjan21" localSheetId="15">[60]Ardal_splatnosti!#REF!</definedName>
    <definedName name="zjan21" localSheetId="18">[60]Ardal_splatnosti!#REF!</definedName>
    <definedName name="zjan21" localSheetId="25">[60]Ardal_splatnosti!#REF!</definedName>
    <definedName name="zjan21" localSheetId="34">[60]Ardal_splatnosti!#REF!</definedName>
    <definedName name="zjan21" localSheetId="35">[60]Ardal_splatnosti!#REF!</definedName>
    <definedName name="zjan21" localSheetId="32">[60]Ardal_splatnosti!#REF!</definedName>
    <definedName name="zjan21">[60]Ardal_splatnosti!#REF!</definedName>
    <definedName name="zjul16" localSheetId="15">[59]splatnosti!#REF!</definedName>
    <definedName name="zjul16" localSheetId="18">[59]splatnosti!#REF!</definedName>
    <definedName name="zjul16" localSheetId="25">[59]splatnosti!#REF!</definedName>
    <definedName name="zjul16" localSheetId="34">[59]splatnosti!#REF!</definedName>
    <definedName name="zjul16" localSheetId="35">[59]splatnosti!#REF!</definedName>
    <definedName name="zjul16" localSheetId="32">[59]splatnosti!#REF!</definedName>
    <definedName name="zjul16">[59]splatnosti!#REF!</definedName>
    <definedName name="zjul17" localSheetId="15">[59]splatnosti!#REF!</definedName>
    <definedName name="zjul17" localSheetId="18">[59]splatnosti!#REF!</definedName>
    <definedName name="zjul17" localSheetId="25">[59]splatnosti!#REF!</definedName>
    <definedName name="zjul17" localSheetId="34">[59]splatnosti!#REF!</definedName>
    <definedName name="zjul17" localSheetId="35">[59]splatnosti!#REF!</definedName>
    <definedName name="zjul17" localSheetId="32">[59]splatnosti!#REF!</definedName>
    <definedName name="zjul17">[59]splatnosti!#REF!</definedName>
    <definedName name="zjul18" localSheetId="15">[60]Ardal_splatnosti!#REF!</definedName>
    <definedName name="zjul18" localSheetId="18">[60]Ardal_splatnosti!#REF!</definedName>
    <definedName name="zjul18" localSheetId="25">[60]Ardal_splatnosti!#REF!</definedName>
    <definedName name="zjul18" localSheetId="34">[60]Ardal_splatnosti!#REF!</definedName>
    <definedName name="zjul18" localSheetId="35">[60]Ardal_splatnosti!#REF!</definedName>
    <definedName name="zjul18" localSheetId="32">[60]Ardal_splatnosti!#REF!</definedName>
    <definedName name="zjul18">[60]Ardal_splatnosti!#REF!</definedName>
    <definedName name="zjul19" localSheetId="15">[60]Ardal_splatnosti!#REF!</definedName>
    <definedName name="zjul19" localSheetId="18">[60]Ardal_splatnosti!#REF!</definedName>
    <definedName name="zjul19" localSheetId="25">[60]Ardal_splatnosti!#REF!</definedName>
    <definedName name="zjul19" localSheetId="34">[60]Ardal_splatnosti!#REF!</definedName>
    <definedName name="zjul19" localSheetId="35">[60]Ardal_splatnosti!#REF!</definedName>
    <definedName name="zjul19" localSheetId="32">[60]Ardal_splatnosti!#REF!</definedName>
    <definedName name="zjul19">[60]Ardal_splatnosti!#REF!</definedName>
    <definedName name="zjul20" localSheetId="15">[60]Ardal_splatnosti!#REF!</definedName>
    <definedName name="zjul20" localSheetId="18">[60]Ardal_splatnosti!#REF!</definedName>
    <definedName name="zjul20" localSheetId="25">[60]Ardal_splatnosti!#REF!</definedName>
    <definedName name="zjul20" localSheetId="34">[60]Ardal_splatnosti!#REF!</definedName>
    <definedName name="zjul20" localSheetId="35">[60]Ardal_splatnosti!#REF!</definedName>
    <definedName name="zjul20" localSheetId="32">[60]Ardal_splatnosti!#REF!</definedName>
    <definedName name="zjul20">[60]Ardal_splatnosti!#REF!</definedName>
    <definedName name="zjul21" localSheetId="15">[60]Ardal_splatnosti!#REF!</definedName>
    <definedName name="zjul21" localSheetId="18">[60]Ardal_splatnosti!#REF!</definedName>
    <definedName name="zjul21" localSheetId="25">[60]Ardal_splatnosti!#REF!</definedName>
    <definedName name="zjul21" localSheetId="34">[60]Ardal_splatnosti!#REF!</definedName>
    <definedName name="zjul21" localSheetId="35">[60]Ardal_splatnosti!#REF!</definedName>
    <definedName name="zjul21" localSheetId="32">[60]Ardal_splatnosti!#REF!</definedName>
    <definedName name="zjul21">[60]Ardal_splatnosti!#REF!</definedName>
    <definedName name="zjun16" localSheetId="15">[59]splatnosti!#REF!</definedName>
    <definedName name="zjun16" localSheetId="18">[59]splatnosti!#REF!</definedName>
    <definedName name="zjun16" localSheetId="25">[59]splatnosti!#REF!</definedName>
    <definedName name="zjun16" localSheetId="34">[59]splatnosti!#REF!</definedName>
    <definedName name="zjun16" localSheetId="35">[59]splatnosti!#REF!</definedName>
    <definedName name="zjun16" localSheetId="32">[59]splatnosti!#REF!</definedName>
    <definedName name="zjun16">[59]splatnosti!#REF!</definedName>
    <definedName name="zjun17" localSheetId="15">[59]splatnosti!#REF!</definedName>
    <definedName name="zjun17" localSheetId="18">[59]splatnosti!#REF!</definedName>
    <definedName name="zjun17" localSheetId="25">[59]splatnosti!#REF!</definedName>
    <definedName name="zjun17" localSheetId="34">[59]splatnosti!#REF!</definedName>
    <definedName name="zjun17" localSheetId="35">[59]splatnosti!#REF!</definedName>
    <definedName name="zjun17" localSheetId="32">[59]splatnosti!#REF!</definedName>
    <definedName name="zjun17">[59]splatnosti!#REF!</definedName>
    <definedName name="zjun18" localSheetId="15">[60]Ardal_splatnosti!#REF!</definedName>
    <definedName name="zjun18" localSheetId="18">[60]Ardal_splatnosti!#REF!</definedName>
    <definedName name="zjun18" localSheetId="25">[60]Ardal_splatnosti!#REF!</definedName>
    <definedName name="zjun18" localSheetId="34">[60]Ardal_splatnosti!#REF!</definedName>
    <definedName name="zjun18" localSheetId="35">[60]Ardal_splatnosti!#REF!</definedName>
    <definedName name="zjun18" localSheetId="32">[60]Ardal_splatnosti!#REF!</definedName>
    <definedName name="zjun18">[60]Ardal_splatnosti!#REF!</definedName>
    <definedName name="zjun19" localSheetId="15">[60]Ardal_splatnosti!#REF!</definedName>
    <definedName name="zjun19" localSheetId="18">[60]Ardal_splatnosti!#REF!</definedName>
    <definedName name="zjun19" localSheetId="25">[60]Ardal_splatnosti!#REF!</definedName>
    <definedName name="zjun19" localSheetId="34">[60]Ardal_splatnosti!#REF!</definedName>
    <definedName name="zjun19" localSheetId="35">[60]Ardal_splatnosti!#REF!</definedName>
    <definedName name="zjun19" localSheetId="32">[60]Ardal_splatnosti!#REF!</definedName>
    <definedName name="zjun19">[60]Ardal_splatnosti!#REF!</definedName>
    <definedName name="zjun20" localSheetId="15">[60]Ardal_splatnosti!#REF!</definedName>
    <definedName name="zjun20" localSheetId="18">[60]Ardal_splatnosti!#REF!</definedName>
    <definedName name="zjun20" localSheetId="25">[60]Ardal_splatnosti!#REF!</definedName>
    <definedName name="zjun20" localSheetId="34">[60]Ardal_splatnosti!#REF!</definedName>
    <definedName name="zjun20" localSheetId="35">[60]Ardal_splatnosti!#REF!</definedName>
    <definedName name="zjun20" localSheetId="32">[60]Ardal_splatnosti!#REF!</definedName>
    <definedName name="zjun20">[60]Ardal_splatnosti!#REF!</definedName>
    <definedName name="zjun21" localSheetId="15">[60]Ardal_splatnosti!#REF!</definedName>
    <definedName name="zjun21" localSheetId="18">[60]Ardal_splatnosti!#REF!</definedName>
    <definedName name="zjun21" localSheetId="25">[60]Ardal_splatnosti!#REF!</definedName>
    <definedName name="zjun21" localSheetId="34">[60]Ardal_splatnosti!#REF!</definedName>
    <definedName name="zjun21" localSheetId="35">[60]Ardal_splatnosti!#REF!</definedName>
    <definedName name="zjun21" localSheetId="32">[60]Ardal_splatnosti!#REF!</definedName>
    <definedName name="zjun21">[60]Ardal_splatnosti!#REF!</definedName>
    <definedName name="zmaj16" localSheetId="15">[59]splatnosti!#REF!</definedName>
    <definedName name="zmaj16" localSheetId="18">[59]splatnosti!#REF!</definedName>
    <definedName name="zmaj16" localSheetId="25">[59]splatnosti!#REF!</definedName>
    <definedName name="zmaj16" localSheetId="34">[59]splatnosti!#REF!</definedName>
    <definedName name="zmaj16" localSheetId="35">[59]splatnosti!#REF!</definedName>
    <definedName name="zmaj16" localSheetId="32">[59]splatnosti!#REF!</definedName>
    <definedName name="zmaj16">[59]splatnosti!#REF!</definedName>
    <definedName name="zmaj17" localSheetId="15">[59]splatnosti!#REF!</definedName>
    <definedName name="zmaj17" localSheetId="18">[59]splatnosti!#REF!</definedName>
    <definedName name="zmaj17" localSheetId="25">[59]splatnosti!#REF!</definedName>
    <definedName name="zmaj17" localSheetId="34">[59]splatnosti!#REF!</definedName>
    <definedName name="zmaj17" localSheetId="35">[59]splatnosti!#REF!</definedName>
    <definedName name="zmaj17" localSheetId="32">[59]splatnosti!#REF!</definedName>
    <definedName name="zmaj17">[59]splatnosti!#REF!</definedName>
    <definedName name="zmaj18" localSheetId="15">[60]Ardal_splatnosti!#REF!</definedName>
    <definedName name="zmaj18" localSheetId="18">[60]Ardal_splatnosti!#REF!</definedName>
    <definedName name="zmaj18" localSheetId="25">[60]Ardal_splatnosti!#REF!</definedName>
    <definedName name="zmaj18" localSheetId="34">[60]Ardal_splatnosti!#REF!</definedName>
    <definedName name="zmaj18" localSheetId="35">[60]Ardal_splatnosti!#REF!</definedName>
    <definedName name="zmaj18" localSheetId="32">[60]Ardal_splatnosti!#REF!</definedName>
    <definedName name="zmaj18">[60]Ardal_splatnosti!#REF!</definedName>
    <definedName name="zmaj19" localSheetId="15">[60]Ardal_splatnosti!#REF!</definedName>
    <definedName name="zmaj19" localSheetId="18">[60]Ardal_splatnosti!#REF!</definedName>
    <definedName name="zmaj19" localSheetId="25">[60]Ardal_splatnosti!#REF!</definedName>
    <definedName name="zmaj19" localSheetId="34">[60]Ardal_splatnosti!#REF!</definedName>
    <definedName name="zmaj19" localSheetId="35">[60]Ardal_splatnosti!#REF!</definedName>
    <definedName name="zmaj19" localSheetId="32">[60]Ardal_splatnosti!#REF!</definedName>
    <definedName name="zmaj19">[60]Ardal_splatnosti!#REF!</definedName>
    <definedName name="zmaj20" localSheetId="15">[60]Ardal_splatnosti!#REF!</definedName>
    <definedName name="zmaj20" localSheetId="18">[60]Ardal_splatnosti!#REF!</definedName>
    <definedName name="zmaj20" localSheetId="25">[60]Ardal_splatnosti!#REF!</definedName>
    <definedName name="zmaj20" localSheetId="34">[60]Ardal_splatnosti!#REF!</definedName>
    <definedName name="zmaj20" localSheetId="35">[60]Ardal_splatnosti!#REF!</definedName>
    <definedName name="zmaj20" localSheetId="32">[60]Ardal_splatnosti!#REF!</definedName>
    <definedName name="zmaj20">[60]Ardal_splatnosti!#REF!</definedName>
    <definedName name="zmaj21" localSheetId="15">[60]Ardal_splatnosti!#REF!</definedName>
    <definedName name="zmaj21" localSheetId="18">[60]Ardal_splatnosti!#REF!</definedName>
    <definedName name="zmaj21" localSheetId="25">[60]Ardal_splatnosti!#REF!</definedName>
    <definedName name="zmaj21" localSheetId="34">[60]Ardal_splatnosti!#REF!</definedName>
    <definedName name="zmaj21" localSheetId="35">[60]Ardal_splatnosti!#REF!</definedName>
    <definedName name="zmaj21" localSheetId="32">[60]Ardal_splatnosti!#REF!</definedName>
    <definedName name="zmaj21">[60]Ardal_splatnosti!#REF!</definedName>
    <definedName name="zmar16" localSheetId="15">[59]splatnosti!#REF!</definedName>
    <definedName name="zmar16" localSheetId="18">[59]splatnosti!#REF!</definedName>
    <definedName name="zmar16" localSheetId="25">[59]splatnosti!#REF!</definedName>
    <definedName name="zmar16" localSheetId="34">[59]splatnosti!#REF!</definedName>
    <definedName name="zmar16" localSheetId="35">[59]splatnosti!#REF!</definedName>
    <definedName name="zmar16" localSheetId="32">[59]splatnosti!#REF!</definedName>
    <definedName name="zmar16">[59]splatnosti!#REF!</definedName>
    <definedName name="zmar17" localSheetId="15">[59]splatnosti!#REF!</definedName>
    <definedName name="zmar17" localSheetId="18">[59]splatnosti!#REF!</definedName>
    <definedName name="zmar17" localSheetId="25">[59]splatnosti!#REF!</definedName>
    <definedName name="zmar17" localSheetId="34">[59]splatnosti!#REF!</definedName>
    <definedName name="zmar17" localSheetId="35">[59]splatnosti!#REF!</definedName>
    <definedName name="zmar17" localSheetId="32">[59]splatnosti!#REF!</definedName>
    <definedName name="zmar17">[59]splatnosti!#REF!</definedName>
    <definedName name="zmar18" localSheetId="15">[60]Ardal_splatnosti!#REF!</definedName>
    <definedName name="zmar18" localSheetId="18">[60]Ardal_splatnosti!#REF!</definedName>
    <definedName name="zmar18" localSheetId="25">[60]Ardal_splatnosti!#REF!</definedName>
    <definedName name="zmar18" localSheetId="34">[60]Ardal_splatnosti!#REF!</definedName>
    <definedName name="zmar18" localSheetId="35">[60]Ardal_splatnosti!#REF!</definedName>
    <definedName name="zmar18" localSheetId="32">[60]Ardal_splatnosti!#REF!</definedName>
    <definedName name="zmar18">[60]Ardal_splatnosti!#REF!</definedName>
    <definedName name="zmar19" localSheetId="15">[60]Ardal_splatnosti!#REF!</definedName>
    <definedName name="zmar19" localSheetId="18">[60]Ardal_splatnosti!#REF!</definedName>
    <definedName name="zmar19" localSheetId="25">[60]Ardal_splatnosti!#REF!</definedName>
    <definedName name="zmar19" localSheetId="34">[60]Ardal_splatnosti!#REF!</definedName>
    <definedName name="zmar19" localSheetId="35">[60]Ardal_splatnosti!#REF!</definedName>
    <definedName name="zmar19" localSheetId="32">[60]Ardal_splatnosti!#REF!</definedName>
    <definedName name="zmar19">[60]Ardal_splatnosti!#REF!</definedName>
    <definedName name="zmar20" localSheetId="15">[60]Ardal_splatnosti!#REF!</definedName>
    <definedName name="zmar20" localSheetId="18">[60]Ardal_splatnosti!#REF!</definedName>
    <definedName name="zmar20" localSheetId="25">[60]Ardal_splatnosti!#REF!</definedName>
    <definedName name="zmar20" localSheetId="34">[60]Ardal_splatnosti!#REF!</definedName>
    <definedName name="zmar20" localSheetId="35">[60]Ardal_splatnosti!#REF!</definedName>
    <definedName name="zmar20" localSheetId="32">[60]Ardal_splatnosti!#REF!</definedName>
    <definedName name="zmar20">[60]Ardal_splatnosti!#REF!</definedName>
    <definedName name="zmar21" localSheetId="15">[60]Ardal_splatnosti!#REF!</definedName>
    <definedName name="zmar21" localSheetId="18">[60]Ardal_splatnosti!#REF!</definedName>
    <definedName name="zmar21" localSheetId="25">[60]Ardal_splatnosti!#REF!</definedName>
    <definedName name="zmar21" localSheetId="34">[60]Ardal_splatnosti!#REF!</definedName>
    <definedName name="zmar21" localSheetId="35">[60]Ardal_splatnosti!#REF!</definedName>
    <definedName name="zmar21" localSheetId="32">[60]Ardal_splatnosti!#REF!</definedName>
    <definedName name="zmar21">[60]Ardal_splatnosti!#REF!</definedName>
    <definedName name="znov16" localSheetId="15">[59]splatnosti!#REF!</definedName>
    <definedName name="znov16" localSheetId="18">[59]splatnosti!#REF!</definedName>
    <definedName name="znov16" localSheetId="25">[59]splatnosti!#REF!</definedName>
    <definedName name="znov16" localSheetId="34">[59]splatnosti!#REF!</definedName>
    <definedName name="znov16" localSheetId="35">[59]splatnosti!#REF!</definedName>
    <definedName name="znov16" localSheetId="32">[59]splatnosti!#REF!</definedName>
    <definedName name="znov16">[59]splatnosti!#REF!</definedName>
    <definedName name="znov17" localSheetId="15">[59]splatnosti!#REF!</definedName>
    <definedName name="znov17" localSheetId="18">[59]splatnosti!#REF!</definedName>
    <definedName name="znov17" localSheetId="25">[59]splatnosti!#REF!</definedName>
    <definedName name="znov17" localSheetId="34">[59]splatnosti!#REF!</definedName>
    <definedName name="znov17" localSheetId="35">[59]splatnosti!#REF!</definedName>
    <definedName name="znov17" localSheetId="32">[59]splatnosti!#REF!</definedName>
    <definedName name="znov17">[59]splatnosti!#REF!</definedName>
    <definedName name="znov18" localSheetId="15">[60]Ardal_splatnosti!#REF!</definedName>
    <definedName name="znov18" localSheetId="18">[60]Ardal_splatnosti!#REF!</definedName>
    <definedName name="znov18" localSheetId="25">[60]Ardal_splatnosti!#REF!</definedName>
    <definedName name="znov18" localSheetId="34">[60]Ardal_splatnosti!#REF!</definedName>
    <definedName name="znov18" localSheetId="35">[60]Ardal_splatnosti!#REF!</definedName>
    <definedName name="znov18" localSheetId="32">[60]Ardal_splatnosti!#REF!</definedName>
    <definedName name="znov18">[60]Ardal_splatnosti!#REF!</definedName>
    <definedName name="znov19" localSheetId="15">[60]Ardal_splatnosti!#REF!</definedName>
    <definedName name="znov19" localSheetId="18">[60]Ardal_splatnosti!#REF!</definedName>
    <definedName name="znov19" localSheetId="25">[60]Ardal_splatnosti!#REF!</definedName>
    <definedName name="znov19" localSheetId="34">[60]Ardal_splatnosti!#REF!</definedName>
    <definedName name="znov19" localSheetId="35">[60]Ardal_splatnosti!#REF!</definedName>
    <definedName name="znov19" localSheetId="32">[60]Ardal_splatnosti!#REF!</definedName>
    <definedName name="znov19">[60]Ardal_splatnosti!#REF!</definedName>
    <definedName name="znov20" localSheetId="15">[60]Ardal_splatnosti!#REF!</definedName>
    <definedName name="znov20" localSheetId="18">[60]Ardal_splatnosti!#REF!</definedName>
    <definedName name="znov20" localSheetId="25">[60]Ardal_splatnosti!#REF!</definedName>
    <definedName name="znov20" localSheetId="34">[60]Ardal_splatnosti!#REF!</definedName>
    <definedName name="znov20" localSheetId="35">[60]Ardal_splatnosti!#REF!</definedName>
    <definedName name="znov20" localSheetId="32">[60]Ardal_splatnosti!#REF!</definedName>
    <definedName name="znov20">[60]Ardal_splatnosti!#REF!</definedName>
    <definedName name="znov21" localSheetId="15">[60]Ardal_splatnosti!#REF!</definedName>
    <definedName name="znov21" localSheetId="18">[60]Ardal_splatnosti!#REF!</definedName>
    <definedName name="znov21" localSheetId="25">[60]Ardal_splatnosti!#REF!</definedName>
    <definedName name="znov21" localSheetId="34">[60]Ardal_splatnosti!#REF!</definedName>
    <definedName name="znov21" localSheetId="35">[60]Ardal_splatnosti!#REF!</definedName>
    <definedName name="znov21" localSheetId="32">[60]Ardal_splatnosti!#REF!</definedName>
    <definedName name="znov21">[60]Ardal_splatnosti!#REF!</definedName>
    <definedName name="zokt16" localSheetId="15">[59]splatnosti!#REF!</definedName>
    <definedName name="zokt16" localSheetId="18">[59]splatnosti!#REF!</definedName>
    <definedName name="zokt16" localSheetId="25">[59]splatnosti!#REF!</definedName>
    <definedName name="zokt16" localSheetId="34">[59]splatnosti!#REF!</definedName>
    <definedName name="zokt16" localSheetId="35">[59]splatnosti!#REF!</definedName>
    <definedName name="zokt16" localSheetId="32">[59]splatnosti!#REF!</definedName>
    <definedName name="zokt16">[59]splatnosti!#REF!</definedName>
    <definedName name="zokt17" localSheetId="15">[59]splatnosti!#REF!</definedName>
    <definedName name="zokt17" localSheetId="18">[59]splatnosti!#REF!</definedName>
    <definedName name="zokt17" localSheetId="25">[59]splatnosti!#REF!</definedName>
    <definedName name="zokt17" localSheetId="34">[59]splatnosti!#REF!</definedName>
    <definedName name="zokt17" localSheetId="35">[59]splatnosti!#REF!</definedName>
    <definedName name="zokt17" localSheetId="32">[59]splatnosti!#REF!</definedName>
    <definedName name="zokt17">[59]splatnosti!#REF!</definedName>
    <definedName name="zokt18" localSheetId="15">[60]Ardal_splatnosti!#REF!</definedName>
    <definedName name="zokt18" localSheetId="18">[60]Ardal_splatnosti!#REF!</definedName>
    <definedName name="zokt18" localSheetId="25">[60]Ardal_splatnosti!#REF!</definedName>
    <definedName name="zokt18" localSheetId="34">[60]Ardal_splatnosti!#REF!</definedName>
    <definedName name="zokt18" localSheetId="35">[60]Ardal_splatnosti!#REF!</definedName>
    <definedName name="zokt18" localSheetId="32">[60]Ardal_splatnosti!#REF!</definedName>
    <definedName name="zokt18">[60]Ardal_splatnosti!#REF!</definedName>
    <definedName name="zokt19" localSheetId="15">[60]Ardal_splatnosti!#REF!</definedName>
    <definedName name="zokt19" localSheetId="18">[60]Ardal_splatnosti!#REF!</definedName>
    <definedName name="zokt19" localSheetId="25">[60]Ardal_splatnosti!#REF!</definedName>
    <definedName name="zokt19" localSheetId="34">[60]Ardal_splatnosti!#REF!</definedName>
    <definedName name="zokt19" localSheetId="35">[60]Ardal_splatnosti!#REF!</definedName>
    <definedName name="zokt19" localSheetId="32">[60]Ardal_splatnosti!#REF!</definedName>
    <definedName name="zokt19">[60]Ardal_splatnosti!#REF!</definedName>
    <definedName name="zokt20" localSheetId="15">[60]Ardal_splatnosti!#REF!</definedName>
    <definedName name="zokt20" localSheetId="18">[60]Ardal_splatnosti!#REF!</definedName>
    <definedName name="zokt20" localSheetId="25">[60]Ardal_splatnosti!#REF!</definedName>
    <definedName name="zokt20" localSheetId="34">[60]Ardal_splatnosti!#REF!</definedName>
    <definedName name="zokt20" localSheetId="35">[60]Ardal_splatnosti!#REF!</definedName>
    <definedName name="zokt20" localSheetId="32">[60]Ardal_splatnosti!#REF!</definedName>
    <definedName name="zokt20">[60]Ardal_splatnosti!#REF!</definedName>
    <definedName name="zokt21" localSheetId="15">[60]Ardal_splatnosti!#REF!</definedName>
    <definedName name="zokt21" localSheetId="18">[60]Ardal_splatnosti!#REF!</definedName>
    <definedName name="zokt21" localSheetId="25">[60]Ardal_splatnosti!#REF!</definedName>
    <definedName name="zokt21" localSheetId="34">[60]Ardal_splatnosti!#REF!</definedName>
    <definedName name="zokt21" localSheetId="35">[60]Ardal_splatnosti!#REF!</definedName>
    <definedName name="zokt21" localSheetId="32">[60]Ardal_splatnosti!#REF!</definedName>
    <definedName name="zokt21">[60]Ardal_splatnosti!#REF!</definedName>
    <definedName name="ZPee_2" localSheetId="15">[27]Graf14_Graf15!#REF!</definedName>
    <definedName name="ZPee_2" localSheetId="17">[27]Graf14_Graf15!#REF!</definedName>
    <definedName name="ZPee_2" localSheetId="18">[27]Graf14_Graf15!#REF!</definedName>
    <definedName name="ZPee_2" localSheetId="20">[27]Graf14_Graf15!#REF!</definedName>
    <definedName name="ZPee_2" localSheetId="25">[27]Graf14_Graf15!#REF!</definedName>
    <definedName name="ZPee_2" localSheetId="34">[27]Graf14_Graf15!#REF!</definedName>
    <definedName name="ZPee_2" localSheetId="35">[27]Graf14_Graf15!#REF!</definedName>
    <definedName name="ZPee_2" localSheetId="23">[27]Graf14_Graf15!#REF!</definedName>
    <definedName name="ZPee_2" localSheetId="24">[27]Graf14_Graf15!#REF!</definedName>
    <definedName name="ZPee_2" localSheetId="29">[27]Graf14_Graf15!#REF!</definedName>
    <definedName name="ZPee_2" localSheetId="32">[27]Graf14_Graf15!#REF!</definedName>
    <definedName name="ZPee_2" localSheetId="5">[27]Graf14_Graf15!#REF!</definedName>
    <definedName name="ZPee_2" localSheetId="37">[27]Graf14_Graf15!#REF!</definedName>
    <definedName name="ZPee_2" localSheetId="39">[27]Graf14_Graf15!#REF!</definedName>
    <definedName name="ZPee_2">[27]Graf14_Graf15!#REF!</definedName>
    <definedName name="ZPer_2" localSheetId="15">[27]Graf14_Graf15!#REF!</definedName>
    <definedName name="ZPer_2" localSheetId="17">[27]Graf14_Graf15!#REF!</definedName>
    <definedName name="ZPer_2" localSheetId="18">[27]Graf14_Graf15!#REF!</definedName>
    <definedName name="ZPer_2" localSheetId="20">[27]Graf14_Graf15!#REF!</definedName>
    <definedName name="ZPer_2" localSheetId="25">[27]Graf14_Graf15!#REF!</definedName>
    <definedName name="ZPer_2" localSheetId="34">[27]Graf14_Graf15!#REF!</definedName>
    <definedName name="ZPer_2" localSheetId="35">[27]Graf14_Graf15!#REF!</definedName>
    <definedName name="ZPer_2" localSheetId="23">[27]Graf14_Graf15!#REF!</definedName>
    <definedName name="ZPer_2" localSheetId="24">[27]Graf14_Graf15!#REF!</definedName>
    <definedName name="ZPer_2" localSheetId="29">[27]Graf14_Graf15!#REF!</definedName>
    <definedName name="ZPer_2" localSheetId="32">[27]Graf14_Graf15!#REF!</definedName>
    <definedName name="ZPer_2" localSheetId="5">[27]Graf14_Graf15!#REF!</definedName>
    <definedName name="ZPer_2" localSheetId="37">[27]Graf14_Graf15!#REF!</definedName>
    <definedName name="ZPer_2" localSheetId="39">[27]Graf14_Graf15!#REF!</definedName>
    <definedName name="ZPer_2">[27]Graf14_Graf15!#REF!</definedName>
    <definedName name="zpiz" localSheetId="39">[43]ZPIZ!$A:$F</definedName>
    <definedName name="zpiz">[43]ZPIZ!$A$1:$F$65536</definedName>
    <definedName name="zsep16" localSheetId="15">[59]splatnosti!#REF!</definedName>
    <definedName name="zsep16" localSheetId="18">[59]splatnosti!#REF!</definedName>
    <definedName name="zsep16" localSheetId="25">[59]splatnosti!#REF!</definedName>
    <definedName name="zsep16" localSheetId="34">[59]splatnosti!#REF!</definedName>
    <definedName name="zsep16" localSheetId="35">[59]splatnosti!#REF!</definedName>
    <definedName name="zsep16" localSheetId="32">[59]splatnosti!#REF!</definedName>
    <definedName name="zsep16">[59]splatnosti!#REF!</definedName>
    <definedName name="zsep17" localSheetId="15">[59]splatnosti!#REF!</definedName>
    <definedName name="zsep17" localSheetId="18">[59]splatnosti!#REF!</definedName>
    <definedName name="zsep17" localSheetId="25">[59]splatnosti!#REF!</definedName>
    <definedName name="zsep17" localSheetId="34">[59]splatnosti!#REF!</definedName>
    <definedName name="zsep17" localSheetId="35">[59]splatnosti!#REF!</definedName>
    <definedName name="zsep17" localSheetId="32">[59]splatnosti!#REF!</definedName>
    <definedName name="zsep17">[59]splatnosti!#REF!</definedName>
    <definedName name="zsep18" localSheetId="15">[60]Ardal_splatnosti!#REF!</definedName>
    <definedName name="zsep18" localSheetId="18">[60]Ardal_splatnosti!#REF!</definedName>
    <definedName name="zsep18" localSheetId="25">[60]Ardal_splatnosti!#REF!</definedName>
    <definedName name="zsep18" localSheetId="34">[60]Ardal_splatnosti!#REF!</definedName>
    <definedName name="zsep18" localSheetId="35">[60]Ardal_splatnosti!#REF!</definedName>
    <definedName name="zsep18" localSheetId="32">[60]Ardal_splatnosti!#REF!</definedName>
    <definedName name="zsep18">[60]Ardal_splatnosti!#REF!</definedName>
    <definedName name="zsep19" localSheetId="15">[60]Ardal_splatnosti!#REF!</definedName>
    <definedName name="zsep19" localSheetId="18">[60]Ardal_splatnosti!#REF!</definedName>
    <definedName name="zsep19" localSheetId="25">[60]Ardal_splatnosti!#REF!</definedName>
    <definedName name="zsep19" localSheetId="34">[60]Ardal_splatnosti!#REF!</definedName>
    <definedName name="zsep19" localSheetId="35">[60]Ardal_splatnosti!#REF!</definedName>
    <definedName name="zsep19" localSheetId="32">[60]Ardal_splatnosti!#REF!</definedName>
    <definedName name="zsep19">[60]Ardal_splatnosti!#REF!</definedName>
    <definedName name="zsep20" localSheetId="15">[60]Ardal_splatnosti!#REF!</definedName>
    <definedName name="zsep20" localSheetId="18">[60]Ardal_splatnosti!#REF!</definedName>
    <definedName name="zsep20" localSheetId="25">[60]Ardal_splatnosti!#REF!</definedName>
    <definedName name="zsep20" localSheetId="34">[60]Ardal_splatnosti!#REF!</definedName>
    <definedName name="zsep20" localSheetId="35">[60]Ardal_splatnosti!#REF!</definedName>
    <definedName name="zsep20" localSheetId="32">[60]Ardal_splatnosti!#REF!</definedName>
    <definedName name="zsep20">[60]Ardal_splatnosti!#REF!</definedName>
    <definedName name="zsep21" localSheetId="18">[60]Ardal_splatnosti!#REF!</definedName>
    <definedName name="zsep21" localSheetId="25">[60]Ardal_splatnosti!#REF!</definedName>
    <definedName name="zsep21" localSheetId="34">[60]Ardal_splatnosti!#REF!</definedName>
    <definedName name="zsep21" localSheetId="35">[60]Ardal_splatnosti!#REF!</definedName>
    <definedName name="zsep21" localSheetId="32">[60]Ardal_splatnosti!#REF!</definedName>
    <definedName name="zsep21">[60]Ardal_splatnosti!#REF!</definedName>
    <definedName name="zz" localSheetId="13" hidden="1">{"Tab1",#N/A,FALSE,"P";"Tab2",#N/A,FALSE,"P"}</definedName>
    <definedName name="zz" localSheetId="15" hidden="1">{"Tab1",#N/A,FALSE,"P";"Tab2",#N/A,FALSE,"P"}</definedName>
    <definedName name="zz" localSheetId="17" hidden="1">{"Tab1",#N/A,FALSE,"P";"Tab2",#N/A,FALSE,"P"}</definedName>
    <definedName name="zz" localSheetId="20" hidden="1">{"Tab1",#N/A,FALSE,"P";"Tab2",#N/A,FALSE,"P"}</definedName>
    <definedName name="zz" localSheetId="30" hidden="1">{"Tab1",#N/A,FALSE,"P";"Tab2",#N/A,FALSE,"P"}</definedName>
    <definedName name="zz" localSheetId="33" hidden="1">{"Tab1",#N/A,FALSE,"P";"Tab2",#N/A,FALSE,"P"}</definedName>
    <definedName name="zz" localSheetId="34" hidden="1">{"Tab1",#N/A,FALSE,"P";"Tab2",#N/A,FALSE,"P"}</definedName>
    <definedName name="zz" localSheetId="35" hidden="1">{"Tab1",#N/A,FALSE,"P";"Tab2",#N/A,FALSE,"P"}</definedName>
    <definedName name="zz" localSheetId="46" hidden="1">{"Tab1",#N/A,FALSE,"P";"Tab2",#N/A,FALSE,"P"}</definedName>
    <definedName name="zz" localSheetId="37" hidden="1">{"Tab1",#N/A,FALSE,"P";"Tab2",#N/A,FALSE,"P"}</definedName>
    <definedName name="zz" localSheetId="39" hidden="1">{"Tab1",#N/A,FALSE,"P";"Tab2",#N/A,FALSE,"P"}</definedName>
    <definedName name="zz" localSheetId="42" hidden="1">{"Tab1",#N/A,FALSE,"P";"Tab2",#N/A,FALSE,"P"}</definedName>
    <definedName name="zz" localSheetId="43" hidden="1">{"Tab1",#N/A,FALSE,"P";"Tab2",#N/A,FALSE,"P"}</definedName>
    <definedName name="zz" hidden="1">{"Tab1",#N/A,FALSE,"P";"Tab2",#N/A,FALSE,"P"}</definedName>
    <definedName name="zzzs" localSheetId="39">[43]ZZZS!$A:$E</definedName>
    <definedName name="zzzs">[43]ZZZS!$A$1:$E$65536</definedName>
  </definedNames>
  <calcPr calcId="162913"/>
</workbook>
</file>

<file path=xl/calcChain.xml><?xml version="1.0" encoding="utf-8"?>
<calcChain xmlns="http://schemas.openxmlformats.org/spreadsheetml/2006/main">
  <c r="S5" i="259" l="1"/>
  <c r="R5" i="259"/>
  <c r="Q5" i="259"/>
  <c r="P5" i="259"/>
  <c r="O5" i="259"/>
  <c r="N5" i="259"/>
  <c r="M5" i="259"/>
  <c r="L5" i="259"/>
  <c r="K5" i="259"/>
  <c r="J5" i="259"/>
  <c r="I5" i="259"/>
  <c r="H5" i="259"/>
  <c r="G5" i="259"/>
  <c r="F5" i="259"/>
  <c r="E5" i="259"/>
  <c r="D5" i="259"/>
  <c r="C5" i="259"/>
  <c r="K8" i="258"/>
  <c r="K6" i="258"/>
  <c r="L4" i="226" l="1"/>
  <c r="L5" i="226"/>
  <c r="L6" i="226"/>
  <c r="L7" i="226"/>
  <c r="L8" i="226"/>
  <c r="L9" i="226"/>
  <c r="L10" i="226"/>
  <c r="L11" i="226"/>
  <c r="L12" i="226"/>
  <c r="L13" i="226"/>
  <c r="L14" i="226"/>
  <c r="L15" i="226"/>
  <c r="L16" i="226"/>
  <c r="L17" i="226"/>
  <c r="L18" i="226"/>
  <c r="L19" i="226"/>
  <c r="L20" i="226"/>
  <c r="L3" i="226"/>
  <c r="D33" i="175" l="1"/>
  <c r="E33" i="175"/>
  <c r="F33" i="175"/>
  <c r="D34" i="175"/>
  <c r="E34" i="175"/>
  <c r="F34" i="175"/>
  <c r="D35" i="175"/>
  <c r="E35" i="175"/>
  <c r="F35" i="175"/>
  <c r="D36" i="175"/>
  <c r="E36" i="175"/>
  <c r="F36" i="175"/>
  <c r="D37" i="175"/>
  <c r="E37" i="175"/>
  <c r="F37" i="175"/>
  <c r="D38" i="175"/>
  <c r="E38" i="175"/>
  <c r="F38" i="175"/>
  <c r="D39" i="175"/>
  <c r="E39" i="175"/>
  <c r="F39" i="175"/>
  <c r="D40" i="175"/>
  <c r="E40" i="175"/>
  <c r="F40" i="175"/>
  <c r="D41" i="175"/>
  <c r="E41" i="175"/>
  <c r="F41" i="175"/>
  <c r="D42" i="175"/>
  <c r="E42" i="175"/>
  <c r="F42" i="175"/>
  <c r="D43" i="175"/>
  <c r="E43" i="175"/>
  <c r="F43" i="175"/>
  <c r="D44" i="175"/>
  <c r="E44" i="175"/>
  <c r="F44" i="175"/>
  <c r="D45" i="175"/>
  <c r="E45" i="175"/>
  <c r="F45" i="175"/>
  <c r="D46" i="175"/>
  <c r="E46" i="175"/>
  <c r="F46" i="175"/>
  <c r="D47" i="175"/>
  <c r="E47" i="175"/>
  <c r="F47" i="175"/>
  <c r="D48" i="175"/>
  <c r="E48" i="175"/>
  <c r="F48" i="175"/>
  <c r="D49" i="175"/>
  <c r="E49" i="175"/>
  <c r="F49" i="175"/>
  <c r="D50" i="175"/>
  <c r="E50" i="175"/>
  <c r="F50" i="175"/>
  <c r="D51" i="175"/>
  <c r="E51" i="175"/>
  <c r="F51" i="175"/>
  <c r="D52" i="175"/>
  <c r="E52" i="175"/>
  <c r="F52" i="175"/>
  <c r="D53" i="175"/>
  <c r="E53" i="175"/>
  <c r="F53" i="175"/>
  <c r="E32" i="175"/>
  <c r="F32" i="175"/>
  <c r="D32" i="175"/>
  <c r="G61" i="94" l="1"/>
  <c r="H61" i="94"/>
  <c r="F61" i="94"/>
  <c r="C23" i="219" l="1"/>
  <c r="D23" i="219"/>
  <c r="E23" i="219"/>
  <c r="F23" i="219"/>
  <c r="G23" i="219"/>
  <c r="H23" i="219"/>
  <c r="C24" i="219"/>
  <c r="D24" i="219"/>
  <c r="E24" i="219"/>
  <c r="F24" i="219"/>
  <c r="G24" i="219"/>
  <c r="H24" i="219"/>
  <c r="C25" i="219"/>
  <c r="D25" i="219"/>
  <c r="E25" i="219"/>
  <c r="F25" i="219"/>
  <c r="G25" i="219"/>
  <c r="H25" i="219"/>
  <c r="C26" i="219"/>
  <c r="D26" i="219"/>
  <c r="E26" i="219"/>
  <c r="F26" i="219"/>
  <c r="G26" i="219"/>
  <c r="H26" i="219"/>
  <c r="C27" i="219"/>
  <c r="D27" i="219"/>
  <c r="E27" i="219"/>
  <c r="F27" i="219"/>
  <c r="G27" i="219"/>
  <c r="H27" i="219"/>
  <c r="C28" i="219"/>
  <c r="D28" i="219"/>
  <c r="E28" i="219"/>
  <c r="F28" i="219"/>
  <c r="G28" i="219"/>
  <c r="H28" i="219"/>
  <c r="C29" i="219"/>
  <c r="D29" i="219"/>
  <c r="E29" i="219"/>
  <c r="F29" i="219"/>
  <c r="G29" i="219"/>
  <c r="H29" i="219"/>
  <c r="C30" i="219"/>
  <c r="D30" i="219"/>
  <c r="E30" i="219"/>
  <c r="F30" i="219"/>
  <c r="G30" i="219"/>
  <c r="H30" i="219"/>
  <c r="C31" i="219"/>
  <c r="D31" i="219"/>
  <c r="E31" i="219"/>
  <c r="F31" i="219"/>
  <c r="G31" i="219"/>
  <c r="H31" i="219"/>
  <c r="C32" i="219"/>
  <c r="D32" i="219"/>
  <c r="E32" i="219"/>
  <c r="F32" i="219"/>
  <c r="G32" i="219"/>
  <c r="H32" i="219"/>
  <c r="D22" i="219"/>
  <c r="E22" i="219"/>
  <c r="F22" i="219"/>
  <c r="G22" i="219"/>
  <c r="H22" i="219"/>
  <c r="C22" i="219"/>
  <c r="B56" i="94" l="1"/>
  <c r="C56" i="94"/>
  <c r="D56" i="94"/>
  <c r="E56" i="94"/>
  <c r="F56" i="94"/>
  <c r="G56" i="94"/>
  <c r="H56" i="94"/>
  <c r="B57" i="94"/>
  <c r="C57" i="94"/>
  <c r="D57" i="94"/>
  <c r="E57" i="94"/>
  <c r="F57" i="94"/>
  <c r="G57" i="94"/>
  <c r="H57" i="94"/>
  <c r="H52" i="94"/>
  <c r="H53" i="94"/>
  <c r="H54" i="94"/>
  <c r="H55" i="94"/>
  <c r="H58" i="94"/>
  <c r="H59" i="94"/>
  <c r="H60" i="94"/>
  <c r="D27" i="29" l="1"/>
  <c r="G28" i="29" l="1"/>
  <c r="H28" i="29"/>
  <c r="F28" i="29"/>
  <c r="D26" i="29"/>
  <c r="C7" i="29"/>
  <c r="D7" i="29"/>
  <c r="E7" i="29"/>
  <c r="F7" i="29"/>
  <c r="G7" i="29"/>
  <c r="H7" i="29"/>
  <c r="C8" i="29"/>
  <c r="D8" i="29"/>
  <c r="E8" i="29"/>
  <c r="F8" i="29"/>
  <c r="G8" i="29"/>
  <c r="H8" i="29"/>
  <c r="C9" i="29"/>
  <c r="D9" i="29"/>
  <c r="E9" i="29"/>
  <c r="F9" i="29"/>
  <c r="G9" i="29"/>
  <c r="H9" i="29"/>
  <c r="C10" i="29"/>
  <c r="D10" i="29"/>
  <c r="E10" i="29"/>
  <c r="F10" i="29"/>
  <c r="G10" i="29"/>
  <c r="H10" i="29"/>
  <c r="C11" i="29"/>
  <c r="D11" i="29"/>
  <c r="E11" i="29"/>
  <c r="F11" i="29"/>
  <c r="G11" i="29"/>
  <c r="H11" i="29"/>
  <c r="C13" i="29"/>
  <c r="D13" i="29"/>
  <c r="E13" i="29"/>
  <c r="F13" i="29"/>
  <c r="G13" i="29"/>
  <c r="H13" i="29"/>
  <c r="C14" i="29"/>
  <c r="D14" i="29"/>
  <c r="E14" i="29"/>
  <c r="F14" i="29"/>
  <c r="G14" i="29"/>
  <c r="H14" i="29"/>
  <c r="C15" i="29"/>
  <c r="D15" i="29"/>
  <c r="E15" i="29"/>
  <c r="F15" i="29"/>
  <c r="G15" i="29"/>
  <c r="H15" i="29"/>
  <c r="C16" i="29"/>
  <c r="D16" i="29"/>
  <c r="E16" i="29"/>
  <c r="F16" i="29"/>
  <c r="G16" i="29"/>
  <c r="H16" i="29"/>
  <c r="C17" i="29"/>
  <c r="D17" i="29"/>
  <c r="E17" i="29"/>
  <c r="F17" i="29"/>
  <c r="G17" i="29"/>
  <c r="H17" i="29"/>
  <c r="C18" i="29"/>
  <c r="D18" i="29"/>
  <c r="E18" i="29"/>
  <c r="F18" i="29"/>
  <c r="G18" i="29"/>
  <c r="H18" i="29"/>
  <c r="C19" i="29"/>
  <c r="D19" i="29"/>
  <c r="E19" i="29"/>
  <c r="F19" i="29"/>
  <c r="G19" i="29"/>
  <c r="H19" i="29"/>
  <c r="C20" i="29"/>
  <c r="D20" i="29"/>
  <c r="E20" i="29"/>
  <c r="F20" i="29"/>
  <c r="G20" i="29"/>
  <c r="H20" i="29"/>
  <c r="C21" i="29"/>
  <c r="D21" i="29"/>
  <c r="E21" i="29"/>
  <c r="F21" i="29"/>
  <c r="G21" i="29"/>
  <c r="H21" i="29"/>
  <c r="C22" i="29"/>
  <c r="D22" i="29"/>
  <c r="E22" i="29"/>
  <c r="F22" i="29"/>
  <c r="G22" i="29"/>
  <c r="H22" i="29"/>
  <c r="C23" i="29"/>
  <c r="D23" i="29"/>
  <c r="E23" i="29"/>
  <c r="F23" i="29"/>
  <c r="G23" i="29"/>
  <c r="H23" i="29"/>
  <c r="C24" i="29"/>
  <c r="D24" i="29"/>
  <c r="E24" i="29"/>
  <c r="F24" i="29"/>
  <c r="G24" i="29"/>
  <c r="H24" i="29"/>
  <c r="C25" i="29"/>
  <c r="D25" i="29"/>
  <c r="E25" i="29"/>
  <c r="F25" i="29"/>
  <c r="G25" i="29"/>
  <c r="H25" i="29"/>
  <c r="B25" i="29"/>
  <c r="B24" i="29"/>
  <c r="B23" i="29"/>
  <c r="B22" i="29"/>
  <c r="B21" i="29"/>
  <c r="B20" i="29"/>
  <c r="B19" i="29"/>
  <c r="B18" i="29"/>
  <c r="B17" i="29"/>
  <c r="B16" i="29"/>
  <c r="B15" i="29"/>
  <c r="B14" i="29"/>
  <c r="B13" i="29"/>
  <c r="B11" i="29"/>
  <c r="B10" i="29"/>
  <c r="B9" i="29"/>
  <c r="B8" i="29"/>
  <c r="B7" i="29"/>
  <c r="T46" i="110" l="1"/>
  <c r="C12" i="29" s="1"/>
  <c r="U46" i="110"/>
  <c r="V46" i="110"/>
  <c r="E12" i="29" s="1"/>
  <c r="W46" i="110"/>
  <c r="X46" i="110"/>
  <c r="Y46" i="110"/>
  <c r="V47" i="110"/>
  <c r="T47" i="110" l="1"/>
  <c r="U47" i="110"/>
  <c r="D12" i="29"/>
  <c r="X47" i="110"/>
  <c r="G12" i="29"/>
  <c r="Y47" i="110"/>
  <c r="H12" i="29"/>
  <c r="W47" i="110"/>
  <c r="F12" i="29"/>
  <c r="D27" i="250" l="1"/>
  <c r="E27" i="250"/>
  <c r="D28" i="250" l="1"/>
  <c r="E28" i="250"/>
  <c r="R11" i="250" l="1"/>
  <c r="S11" i="250"/>
  <c r="Q11" i="250"/>
  <c r="Q10" i="250"/>
  <c r="R10" i="250"/>
  <c r="S10" i="250"/>
  <c r="R9" i="250"/>
  <c r="S9" i="250"/>
  <c r="Q9" i="250"/>
  <c r="Y7" i="110"/>
  <c r="H6" i="29" s="1"/>
  <c r="Y93" i="110" l="1"/>
  <c r="Y8" i="110"/>
  <c r="D55" i="249"/>
  <c r="C37" i="249"/>
  <c r="C19" i="249"/>
  <c r="C15" i="249"/>
  <c r="Y94" i="110" l="1"/>
  <c r="H27" i="29"/>
  <c r="H26" i="29" s="1"/>
  <c r="J20" i="37"/>
  <c r="I20" i="37"/>
  <c r="H20" i="37"/>
  <c r="G20" i="37"/>
  <c r="F20" i="37"/>
  <c r="E20" i="37"/>
  <c r="D20" i="37"/>
  <c r="C20" i="37"/>
  <c r="B20" i="37"/>
  <c r="A20" i="37"/>
  <c r="J19" i="37"/>
  <c r="I19" i="37"/>
  <c r="H19" i="37"/>
  <c r="G19" i="37"/>
  <c r="F19" i="37"/>
  <c r="E19" i="37"/>
  <c r="D19" i="37"/>
  <c r="C19" i="37"/>
  <c r="B19" i="37"/>
  <c r="A19" i="37"/>
  <c r="J18" i="37"/>
  <c r="I18" i="37"/>
  <c r="H18" i="37"/>
  <c r="G18" i="37"/>
  <c r="F18" i="37"/>
  <c r="E18" i="37"/>
  <c r="D18" i="37"/>
  <c r="C18" i="37"/>
  <c r="B18" i="37"/>
  <c r="A18" i="37"/>
  <c r="J17" i="37"/>
  <c r="I17" i="37"/>
  <c r="H17" i="37"/>
  <c r="G17" i="37"/>
  <c r="F17" i="37"/>
  <c r="E17" i="37"/>
  <c r="D17" i="37"/>
  <c r="C17" i="37"/>
  <c r="B17" i="37"/>
  <c r="A17" i="37"/>
  <c r="AA21" i="12" l="1"/>
  <c r="AA22" i="12"/>
  <c r="AA23" i="12"/>
  <c r="AA24" i="12"/>
  <c r="AA25" i="12"/>
  <c r="U30" i="12" l="1"/>
  <c r="U31" i="12"/>
  <c r="U32" i="12"/>
  <c r="U33" i="12"/>
  <c r="U34" i="12"/>
  <c r="D28" i="104" l="1"/>
  <c r="D27" i="104"/>
  <c r="D26" i="104"/>
  <c r="D25" i="104"/>
  <c r="D24" i="104"/>
  <c r="D23" i="104"/>
  <c r="D22" i="104"/>
  <c r="D21" i="104"/>
  <c r="D25" i="103"/>
  <c r="D24" i="103"/>
  <c r="D23" i="103"/>
  <c r="D22" i="103"/>
  <c r="D21" i="103"/>
  <c r="D20" i="103"/>
  <c r="D19" i="103"/>
  <c r="D18" i="103"/>
  <c r="AB12" i="103"/>
  <c r="AB13" i="103"/>
  <c r="AB14" i="103"/>
  <c r="AB15" i="103"/>
  <c r="AB16" i="103"/>
  <c r="K21" i="84"/>
  <c r="L21" i="84"/>
  <c r="M21" i="84"/>
  <c r="N21" i="84"/>
  <c r="O21" i="84"/>
  <c r="P21" i="84"/>
  <c r="K22" i="84"/>
  <c r="L22" i="84"/>
  <c r="M22" i="84"/>
  <c r="N22" i="84"/>
  <c r="O22" i="84"/>
  <c r="P22" i="84"/>
  <c r="K23" i="84"/>
  <c r="L23" i="84"/>
  <c r="M23" i="84"/>
  <c r="N23" i="84"/>
  <c r="O23" i="84"/>
  <c r="P23" i="84"/>
  <c r="K24" i="84"/>
  <c r="L24" i="84"/>
  <c r="M24" i="84"/>
  <c r="N24" i="84"/>
  <c r="O24" i="84"/>
  <c r="P24" i="84"/>
  <c r="K25" i="84"/>
  <c r="L25" i="84"/>
  <c r="M25" i="84"/>
  <c r="N25" i="84"/>
  <c r="O25" i="84"/>
  <c r="P25" i="84"/>
  <c r="J22" i="84"/>
  <c r="J23" i="84"/>
  <c r="J24" i="84"/>
  <c r="J25" i="84"/>
  <c r="J21" i="84"/>
  <c r="E24" i="11" l="1"/>
  <c r="F24" i="11"/>
  <c r="G24" i="11"/>
  <c r="H24" i="11"/>
  <c r="I24" i="11"/>
  <c r="D24" i="11"/>
  <c r="C30" i="16" l="1"/>
  <c r="D30" i="16"/>
  <c r="B30" i="16"/>
  <c r="F27" i="28" l="1"/>
  <c r="G27" i="28"/>
  <c r="E27" i="28"/>
  <c r="F25" i="28"/>
  <c r="G25" i="28"/>
  <c r="E25" i="28"/>
  <c r="C54" i="94" l="1"/>
  <c r="D54" i="94"/>
  <c r="E54" i="94"/>
  <c r="F54" i="94"/>
  <c r="G54" i="94"/>
  <c r="C55" i="94"/>
  <c r="D55" i="94"/>
  <c r="E55" i="94"/>
  <c r="F55" i="94"/>
  <c r="G55" i="94"/>
  <c r="C58" i="94"/>
  <c r="D58" i="94"/>
  <c r="E58" i="94"/>
  <c r="F58" i="94"/>
  <c r="G58" i="94"/>
  <c r="B54" i="94"/>
  <c r="B55" i="94"/>
  <c r="B58" i="94"/>
  <c r="B38" i="158" l="1"/>
  <c r="C38" i="158"/>
  <c r="D38" i="158"/>
  <c r="E38" i="158"/>
  <c r="F38" i="158"/>
  <c r="G38" i="158"/>
  <c r="B39" i="158"/>
  <c r="C39" i="158"/>
  <c r="D39" i="158"/>
  <c r="E39" i="158"/>
  <c r="F39" i="158"/>
  <c r="G39" i="158"/>
  <c r="B40" i="158"/>
  <c r="C40" i="158"/>
  <c r="D40" i="158"/>
  <c r="E40" i="158"/>
  <c r="F40" i="158"/>
  <c r="G40" i="158"/>
  <c r="R46" i="110" l="1"/>
  <c r="R47" i="110" s="1"/>
  <c r="S46" i="110"/>
  <c r="X7" i="110"/>
  <c r="S47" i="110" l="1"/>
  <c r="B12" i="29"/>
  <c r="X8" i="110"/>
  <c r="G6" i="29"/>
  <c r="X93" i="110"/>
  <c r="X94" i="110" l="1"/>
  <c r="G27" i="29"/>
  <c r="G26" i="29" s="1"/>
  <c r="P29" i="84"/>
  <c r="P30" i="84"/>
  <c r="P31" i="84"/>
  <c r="P32" i="84"/>
  <c r="P33" i="84"/>
  <c r="P34" i="84"/>
  <c r="AA16" i="103" l="1"/>
  <c r="AA15" i="103"/>
  <c r="AA13" i="103"/>
  <c r="AA14" i="103"/>
  <c r="T30" i="12" l="1"/>
  <c r="T31" i="12"/>
  <c r="T32" i="12"/>
  <c r="T33" i="12"/>
  <c r="T34" i="12"/>
  <c r="Z21" i="12" l="1"/>
  <c r="Z22" i="12"/>
  <c r="Z23" i="12"/>
  <c r="Z24" i="12"/>
  <c r="Z25" i="12"/>
  <c r="G28" i="158" l="1"/>
  <c r="G29" i="158"/>
  <c r="G30" i="158"/>
  <c r="G31" i="158"/>
  <c r="G32" i="158"/>
  <c r="G33" i="158"/>
  <c r="G34" i="158"/>
  <c r="G35" i="158"/>
  <c r="G36" i="158"/>
  <c r="G37" i="158"/>
  <c r="G41" i="158"/>
  <c r="G42" i="158"/>
  <c r="G43" i="158"/>
  <c r="B28" i="158"/>
  <c r="C27" i="158"/>
  <c r="D27" i="158"/>
  <c r="E27" i="158"/>
  <c r="F27" i="158"/>
  <c r="G27" i="158"/>
  <c r="B27" i="158"/>
  <c r="T7" i="110" l="1"/>
  <c r="C6" i="29" s="1"/>
  <c r="U7" i="110"/>
  <c r="D6" i="29" s="1"/>
  <c r="V7" i="110"/>
  <c r="E6" i="29" l="1"/>
  <c r="V93" i="110"/>
  <c r="W7" i="110"/>
  <c r="F6" i="29" s="1"/>
  <c r="T8" i="110"/>
  <c r="V8" i="110"/>
  <c r="U94" i="110"/>
  <c r="R8" i="250" s="1"/>
  <c r="U8" i="110"/>
  <c r="V94" i="110" l="1"/>
  <c r="S8" i="250" s="1"/>
  <c r="E27" i="29"/>
  <c r="E26" i="29" s="1"/>
  <c r="W93" i="110"/>
  <c r="W8" i="110"/>
  <c r="W94" i="110" l="1"/>
  <c r="F27" i="29"/>
  <c r="F26" i="29" s="1"/>
  <c r="T93" i="110"/>
  <c r="T94" i="110" l="1"/>
  <c r="Q8" i="250" s="1"/>
  <c r="C27" i="29"/>
  <c r="C26" i="29" s="1"/>
  <c r="S33" i="190"/>
  <c r="S20" i="190"/>
  <c r="S8" i="190"/>
  <c r="S9" i="190"/>
  <c r="S10" i="190"/>
  <c r="S11" i="190"/>
  <c r="S12" i="190"/>
  <c r="S13" i="190"/>
  <c r="S14" i="190"/>
  <c r="S15" i="190"/>
  <c r="S16" i="190"/>
  <c r="S17" i="190"/>
  <c r="S18" i="190"/>
  <c r="S19" i="190"/>
  <c r="S21" i="190"/>
  <c r="S22" i="190"/>
  <c r="S23" i="190"/>
  <c r="S24" i="190"/>
  <c r="S25" i="190"/>
  <c r="S26" i="190"/>
  <c r="S27" i="190"/>
  <c r="S28" i="190"/>
  <c r="S29" i="190"/>
  <c r="S30" i="190"/>
  <c r="S31" i="190"/>
  <c r="S32" i="190"/>
  <c r="S34" i="190"/>
  <c r="S7" i="190"/>
  <c r="R34" i="190" l="1"/>
  <c r="A34" i="190"/>
  <c r="R33" i="190"/>
  <c r="A33" i="190"/>
  <c r="R32" i="190"/>
  <c r="A32" i="190"/>
  <c r="R31" i="190"/>
  <c r="A31" i="190"/>
  <c r="R30" i="190"/>
  <c r="A30" i="190"/>
  <c r="R29" i="190"/>
  <c r="A29" i="190"/>
  <c r="R28" i="190"/>
  <c r="A28" i="190"/>
  <c r="R27" i="190"/>
  <c r="A27" i="190"/>
  <c r="R26" i="190"/>
  <c r="A26" i="190"/>
  <c r="R25" i="190"/>
  <c r="A25" i="190"/>
  <c r="R24" i="190"/>
  <c r="A24" i="190"/>
  <c r="R23" i="190"/>
  <c r="A23" i="190"/>
  <c r="R22" i="190"/>
  <c r="A22" i="190"/>
  <c r="R21" i="190"/>
  <c r="A21" i="190"/>
  <c r="R20" i="190"/>
  <c r="A20" i="190"/>
  <c r="R19" i="190"/>
  <c r="A19" i="190"/>
  <c r="R18" i="190"/>
  <c r="A18" i="190"/>
  <c r="R17" i="190"/>
  <c r="A17" i="190"/>
  <c r="R16" i="190"/>
  <c r="A16" i="190"/>
  <c r="R15" i="190"/>
  <c r="A15" i="190"/>
  <c r="R14" i="190"/>
  <c r="A14" i="190"/>
  <c r="R13" i="190"/>
  <c r="A13" i="190"/>
  <c r="R12" i="190"/>
  <c r="A12" i="190"/>
  <c r="R11" i="190"/>
  <c r="A11" i="190"/>
  <c r="R10" i="190"/>
  <c r="A10" i="190"/>
  <c r="R9" i="190"/>
  <c r="A9" i="190"/>
  <c r="R8" i="190"/>
  <c r="A8" i="190"/>
  <c r="R7" i="190"/>
  <c r="A7" i="190"/>
  <c r="Z13" i="103" l="1"/>
  <c r="Z14" i="103"/>
  <c r="Z15" i="103"/>
  <c r="Z16" i="103"/>
  <c r="S30" i="12"/>
  <c r="S31" i="12"/>
  <c r="S32" i="12"/>
  <c r="S33" i="12"/>
  <c r="S34" i="12"/>
  <c r="Y21" i="12" l="1"/>
  <c r="Y22" i="12"/>
  <c r="Y23" i="12"/>
  <c r="Y24" i="12"/>
  <c r="Y25" i="12"/>
  <c r="E60" i="94" l="1"/>
  <c r="F28" i="158" l="1"/>
  <c r="F30" i="158"/>
  <c r="F31" i="158"/>
  <c r="F32" i="158"/>
  <c r="F33" i="158"/>
  <c r="F34" i="158"/>
  <c r="F35" i="158"/>
  <c r="F36" i="158"/>
  <c r="F37" i="158"/>
  <c r="F41" i="158"/>
  <c r="F42" i="158" l="1"/>
  <c r="F43" i="158"/>
  <c r="F29" i="158"/>
  <c r="G22" i="104" l="1"/>
  <c r="G23" i="104"/>
  <c r="G24" i="104"/>
  <c r="G25" i="104"/>
  <c r="G26" i="104"/>
  <c r="G27" i="104"/>
  <c r="G28" i="104"/>
  <c r="G21" i="104"/>
  <c r="F22" i="104"/>
  <c r="F23" i="104"/>
  <c r="F24" i="104"/>
  <c r="F25" i="104"/>
  <c r="F26" i="104"/>
  <c r="F27" i="104"/>
  <c r="F28" i="104"/>
  <c r="F21" i="104"/>
  <c r="M13" i="103"/>
  <c r="N13" i="103"/>
  <c r="O13" i="103"/>
  <c r="P13" i="103"/>
  <c r="Q13" i="103"/>
  <c r="R13" i="103"/>
  <c r="S13" i="103"/>
  <c r="T13" i="103"/>
  <c r="U13" i="103"/>
  <c r="V13" i="103"/>
  <c r="W13" i="103"/>
  <c r="X13" i="103"/>
  <c r="Y13" i="103"/>
  <c r="M14" i="103"/>
  <c r="N14" i="103"/>
  <c r="O14" i="103"/>
  <c r="P14" i="103"/>
  <c r="Q14" i="103"/>
  <c r="R14" i="103"/>
  <c r="S14" i="103"/>
  <c r="T14" i="103"/>
  <c r="U14" i="103"/>
  <c r="V14" i="103"/>
  <c r="W14" i="103"/>
  <c r="X14" i="103"/>
  <c r="Y14" i="103"/>
  <c r="M15" i="103"/>
  <c r="N15" i="103"/>
  <c r="O15" i="103"/>
  <c r="P15" i="103"/>
  <c r="Q15" i="103"/>
  <c r="R15" i="103"/>
  <c r="S15" i="103"/>
  <c r="T15" i="103"/>
  <c r="U15" i="103"/>
  <c r="V15" i="103"/>
  <c r="W15" i="103"/>
  <c r="X15" i="103"/>
  <c r="Y15" i="103"/>
  <c r="M16" i="103"/>
  <c r="N16" i="103"/>
  <c r="O16" i="103"/>
  <c r="P16" i="103"/>
  <c r="Q16" i="103"/>
  <c r="R16" i="103"/>
  <c r="S16" i="103"/>
  <c r="T16" i="103"/>
  <c r="U16" i="103"/>
  <c r="V16" i="103"/>
  <c r="W16" i="103"/>
  <c r="X16" i="103"/>
  <c r="Y16" i="103"/>
  <c r="L14" i="103"/>
  <c r="L15" i="103"/>
  <c r="L16" i="103"/>
  <c r="L13" i="103"/>
  <c r="F18" i="103"/>
  <c r="G18" i="103"/>
  <c r="H18" i="103"/>
  <c r="F19" i="103"/>
  <c r="G19" i="103"/>
  <c r="H19" i="103"/>
  <c r="F20" i="103"/>
  <c r="G20" i="103"/>
  <c r="H20" i="103"/>
  <c r="F21" i="103"/>
  <c r="G21" i="103"/>
  <c r="H21" i="103"/>
  <c r="F22" i="103"/>
  <c r="G22" i="103"/>
  <c r="H22" i="103"/>
  <c r="F23" i="103"/>
  <c r="G23" i="103"/>
  <c r="H23" i="103"/>
  <c r="F24" i="103"/>
  <c r="G24" i="103"/>
  <c r="H24" i="103"/>
  <c r="F25" i="103"/>
  <c r="G25" i="103"/>
  <c r="H25" i="103"/>
  <c r="E18" i="103"/>
  <c r="E19" i="103"/>
  <c r="E20" i="103"/>
  <c r="E21" i="103"/>
  <c r="E22" i="103"/>
  <c r="E23" i="103"/>
  <c r="E24" i="103"/>
  <c r="E25" i="103"/>
  <c r="X25" i="12" l="1"/>
  <c r="W25" i="12"/>
  <c r="V25" i="12"/>
  <c r="U25" i="12"/>
  <c r="T25" i="12"/>
  <c r="S25" i="12"/>
  <c r="R25" i="12"/>
  <c r="Q25" i="12"/>
  <c r="P25" i="12"/>
  <c r="O25" i="12"/>
  <c r="N25" i="12"/>
  <c r="M25" i="12"/>
  <c r="L25" i="12"/>
  <c r="K25" i="12"/>
  <c r="J25" i="12"/>
  <c r="X24" i="12"/>
  <c r="W24" i="12"/>
  <c r="V24" i="12"/>
  <c r="U24" i="12"/>
  <c r="T24" i="12"/>
  <c r="S24" i="12"/>
  <c r="R24" i="12"/>
  <c r="Q24" i="12"/>
  <c r="P24" i="12"/>
  <c r="O24" i="12"/>
  <c r="N24" i="12"/>
  <c r="M24" i="12"/>
  <c r="L24" i="12"/>
  <c r="K24" i="12"/>
  <c r="J24" i="12"/>
  <c r="X23" i="12"/>
  <c r="W23" i="12"/>
  <c r="V23" i="12"/>
  <c r="U23" i="12"/>
  <c r="T23" i="12"/>
  <c r="S23" i="12"/>
  <c r="R23" i="12"/>
  <c r="Q23" i="12"/>
  <c r="P23" i="12"/>
  <c r="O23" i="12"/>
  <c r="N23" i="12"/>
  <c r="M23" i="12"/>
  <c r="L23" i="12"/>
  <c r="K23" i="12"/>
  <c r="J23" i="12"/>
  <c r="X22" i="12"/>
  <c r="W22" i="12"/>
  <c r="V22" i="12"/>
  <c r="U22" i="12"/>
  <c r="T22" i="12"/>
  <c r="S22" i="12"/>
  <c r="R22" i="12"/>
  <c r="Q22" i="12"/>
  <c r="P22" i="12"/>
  <c r="O22" i="12"/>
  <c r="N22" i="12"/>
  <c r="M22" i="12"/>
  <c r="L22" i="12"/>
  <c r="K22" i="12"/>
  <c r="J22" i="12"/>
  <c r="X21" i="12"/>
  <c r="W21" i="12"/>
  <c r="V21" i="12"/>
  <c r="U21" i="12"/>
  <c r="T21" i="12"/>
  <c r="S21" i="12"/>
  <c r="R21" i="12"/>
  <c r="Q21" i="12"/>
  <c r="P21" i="12"/>
  <c r="O21" i="12"/>
  <c r="N21" i="12"/>
  <c r="M21" i="12"/>
  <c r="L21" i="12"/>
  <c r="K21" i="12"/>
  <c r="J21" i="12"/>
  <c r="K30" i="12"/>
  <c r="L30" i="12"/>
  <c r="M30" i="12"/>
  <c r="N30" i="12"/>
  <c r="O30" i="12"/>
  <c r="P30" i="12"/>
  <c r="Q30" i="12"/>
  <c r="R30" i="12"/>
  <c r="K31" i="12"/>
  <c r="L31" i="12"/>
  <c r="M31" i="12"/>
  <c r="N31" i="12"/>
  <c r="O31" i="12"/>
  <c r="P31" i="12"/>
  <c r="Q31" i="12"/>
  <c r="R31" i="12"/>
  <c r="K32" i="12"/>
  <c r="L32" i="12"/>
  <c r="M32" i="12"/>
  <c r="N32" i="12"/>
  <c r="O32" i="12"/>
  <c r="P32" i="12"/>
  <c r="Q32" i="12"/>
  <c r="R32" i="12"/>
  <c r="K33" i="12"/>
  <c r="L33" i="12"/>
  <c r="M33" i="12"/>
  <c r="N33" i="12"/>
  <c r="O33" i="12"/>
  <c r="P33" i="12"/>
  <c r="Q33" i="12"/>
  <c r="R33" i="12"/>
  <c r="K34" i="12"/>
  <c r="L34" i="12"/>
  <c r="M34" i="12"/>
  <c r="N34" i="12"/>
  <c r="O34" i="12"/>
  <c r="P34" i="12"/>
  <c r="Q34" i="12"/>
  <c r="R34" i="12"/>
  <c r="J31" i="12"/>
  <c r="J32" i="12"/>
  <c r="J33" i="12"/>
  <c r="J34" i="12"/>
  <c r="J30" i="12"/>
  <c r="N7" i="110" l="1"/>
  <c r="B29" i="158" l="1"/>
  <c r="C29" i="158"/>
  <c r="B30" i="158"/>
  <c r="C30" i="158"/>
  <c r="D30" i="158"/>
  <c r="E30" i="158"/>
  <c r="B31" i="158"/>
  <c r="C31" i="158"/>
  <c r="D31" i="158"/>
  <c r="E31" i="158"/>
  <c r="B32" i="158"/>
  <c r="C32" i="158"/>
  <c r="D32" i="158"/>
  <c r="E32" i="158"/>
  <c r="B33" i="158"/>
  <c r="C33" i="158"/>
  <c r="D33" i="158"/>
  <c r="E33" i="158"/>
  <c r="B34" i="158"/>
  <c r="C34" i="158"/>
  <c r="D34" i="158"/>
  <c r="E34" i="158"/>
  <c r="B35" i="158"/>
  <c r="C35" i="158"/>
  <c r="D35" i="158"/>
  <c r="E35" i="158"/>
  <c r="B36" i="158"/>
  <c r="C36" i="158"/>
  <c r="D36" i="158"/>
  <c r="E36" i="158"/>
  <c r="B37" i="158"/>
  <c r="C37" i="158"/>
  <c r="D37" i="158"/>
  <c r="E37" i="158"/>
  <c r="B41" i="158"/>
  <c r="C41" i="158"/>
  <c r="D41" i="158"/>
  <c r="E41" i="158"/>
  <c r="B42" i="158"/>
  <c r="C42" i="158"/>
  <c r="C28" i="158"/>
  <c r="D28" i="158"/>
  <c r="E28" i="158"/>
  <c r="D42" i="158"/>
  <c r="E29" i="158"/>
  <c r="E42" i="158" l="1"/>
  <c r="D29" i="158"/>
  <c r="N93" i="110"/>
  <c r="N94" i="110" s="1"/>
  <c r="B18" i="28" l="1"/>
  <c r="C18" i="28"/>
  <c r="D18" i="28"/>
  <c r="E18" i="28"/>
  <c r="F18" i="28"/>
  <c r="G18" i="28"/>
  <c r="B21" i="28" l="1"/>
  <c r="C21" i="28"/>
  <c r="D21" i="28"/>
  <c r="E21" i="28"/>
  <c r="F21" i="28"/>
  <c r="G21" i="28"/>
  <c r="C20" i="28"/>
  <c r="D20" i="28"/>
  <c r="E20" i="28"/>
  <c r="F20" i="28"/>
  <c r="G20" i="28"/>
  <c r="B20" i="28"/>
  <c r="P7" i="110" l="1"/>
  <c r="P8" i="110" l="1"/>
  <c r="P93" i="110"/>
  <c r="P94" i="110" s="1"/>
  <c r="L7" i="110" l="1"/>
  <c r="L93" i="110" s="1"/>
  <c r="J7" i="110"/>
  <c r="J93" i="110" s="1"/>
  <c r="K7" i="110"/>
  <c r="K93" i="110" s="1"/>
  <c r="J8" i="110" l="1"/>
  <c r="J94" i="110"/>
  <c r="K8" i="110"/>
  <c r="K94" i="110"/>
  <c r="L8" i="110"/>
  <c r="L94" i="110"/>
  <c r="D7" i="110"/>
  <c r="D93" i="110" s="1"/>
  <c r="I7" i="110"/>
  <c r="I93" i="110" s="1"/>
  <c r="H7" i="110"/>
  <c r="H93" i="110" s="1"/>
  <c r="F7" i="110"/>
  <c r="F93" i="110" s="1"/>
  <c r="E7" i="110"/>
  <c r="E93" i="110" s="1"/>
  <c r="G7" i="110"/>
  <c r="G93" i="110" s="1"/>
  <c r="E8" i="110" l="1"/>
  <c r="D8" i="110"/>
  <c r="F8" i="110"/>
  <c r="F94" i="110"/>
  <c r="H94" i="110"/>
  <c r="H8" i="110"/>
  <c r="E94" i="110"/>
  <c r="I8" i="110"/>
  <c r="I94" i="110"/>
  <c r="D94" i="110"/>
  <c r="G8" i="110"/>
  <c r="G94" i="110"/>
  <c r="B19" i="28" l="1"/>
  <c r="S7" i="110" l="1"/>
  <c r="B6" i="29" s="1"/>
  <c r="R7" i="110"/>
  <c r="S93" i="110" l="1"/>
  <c r="B27" i="29" s="1"/>
  <c r="B26" i="29" s="1"/>
  <c r="R8" i="110"/>
  <c r="R93" i="110"/>
  <c r="R94" i="110" l="1"/>
  <c r="S8" i="110"/>
  <c r="S94" i="110"/>
  <c r="P8" i="250" s="1"/>
  <c r="D19" i="28" l="1"/>
  <c r="O8" i="250"/>
  <c r="C43" i="158"/>
  <c r="B43" i="158"/>
  <c r="D43" i="158"/>
  <c r="E43" i="158"/>
  <c r="D53" i="94"/>
  <c r="E39" i="11" l="1"/>
  <c r="O30" i="110" l="1"/>
  <c r="O29" i="110" s="1"/>
  <c r="B53" i="94"/>
  <c r="D52" i="94"/>
  <c r="F52" i="94"/>
  <c r="O36" i="110"/>
  <c r="O35" i="110" s="1"/>
  <c r="O34" i="110" s="1"/>
  <c r="O41" i="110"/>
  <c r="O49" i="110"/>
  <c r="O50" i="110"/>
  <c r="O52" i="110"/>
  <c r="O53" i="110"/>
  <c r="O61" i="110"/>
  <c r="O62" i="110"/>
  <c r="O65" i="110"/>
  <c r="O77" i="110"/>
  <c r="O82" i="110"/>
  <c r="O87" i="110"/>
  <c r="O91" i="110"/>
  <c r="O20" i="110"/>
  <c r="O9" i="110"/>
  <c r="K29" i="84"/>
  <c r="L29" i="84"/>
  <c r="M29" i="84"/>
  <c r="N29" i="84"/>
  <c r="O29" i="84"/>
  <c r="K30" i="84"/>
  <c r="L30" i="84"/>
  <c r="M30" i="84"/>
  <c r="N30" i="84"/>
  <c r="O30" i="84"/>
  <c r="K31" i="84"/>
  <c r="L31" i="84"/>
  <c r="M31" i="84"/>
  <c r="N31" i="84"/>
  <c r="O31" i="84"/>
  <c r="K32" i="84"/>
  <c r="L32" i="84"/>
  <c r="M32" i="84"/>
  <c r="N32" i="84"/>
  <c r="O32" i="84"/>
  <c r="K33" i="84"/>
  <c r="L33" i="84"/>
  <c r="M33" i="84"/>
  <c r="N33" i="84"/>
  <c r="O33" i="84"/>
  <c r="K34" i="84"/>
  <c r="L34" i="84"/>
  <c r="M34" i="84"/>
  <c r="N34" i="84"/>
  <c r="O34" i="84"/>
  <c r="J30" i="84"/>
  <c r="J31" i="84"/>
  <c r="J32" i="84"/>
  <c r="J33" i="84"/>
  <c r="J34" i="84"/>
  <c r="J29" i="84"/>
  <c r="I39" i="11"/>
  <c r="H39" i="11"/>
  <c r="G39" i="11"/>
  <c r="F39" i="11"/>
  <c r="D39" i="11"/>
  <c r="I38" i="11"/>
  <c r="H38" i="11"/>
  <c r="G38" i="11"/>
  <c r="F38" i="11"/>
  <c r="E38" i="11"/>
  <c r="D38" i="11"/>
  <c r="I37" i="11"/>
  <c r="H37" i="11"/>
  <c r="G37" i="11"/>
  <c r="F37" i="11"/>
  <c r="E37" i="11"/>
  <c r="D37" i="11"/>
  <c r="I36" i="11"/>
  <c r="H36" i="11"/>
  <c r="G36" i="11"/>
  <c r="F36" i="11"/>
  <c r="E36" i="11"/>
  <c r="D36" i="11"/>
  <c r="I35" i="11"/>
  <c r="H35" i="11"/>
  <c r="G35" i="11"/>
  <c r="F35" i="11"/>
  <c r="E35" i="11"/>
  <c r="D35" i="11"/>
  <c r="I34" i="11"/>
  <c r="H34" i="11"/>
  <c r="G34" i="11"/>
  <c r="F34" i="11"/>
  <c r="E34" i="11"/>
  <c r="D34" i="11"/>
  <c r="I33" i="11"/>
  <c r="H33" i="11"/>
  <c r="G33" i="11"/>
  <c r="F33" i="11"/>
  <c r="E33" i="11"/>
  <c r="D33" i="11"/>
  <c r="I32" i="11"/>
  <c r="H32" i="11"/>
  <c r="G32" i="11"/>
  <c r="F32" i="11"/>
  <c r="E32" i="11"/>
  <c r="D32" i="11"/>
  <c r="I31" i="11"/>
  <c r="H31" i="11"/>
  <c r="G31" i="11"/>
  <c r="F31" i="11"/>
  <c r="E31" i="11"/>
  <c r="D31" i="11"/>
  <c r="I30" i="11"/>
  <c r="H30" i="11"/>
  <c r="G30" i="11"/>
  <c r="F30" i="11"/>
  <c r="E30" i="11"/>
  <c r="D30" i="11"/>
  <c r="I29" i="11"/>
  <c r="H29" i="11"/>
  <c r="G29" i="11"/>
  <c r="F29" i="11"/>
  <c r="E29" i="11"/>
  <c r="D29" i="11"/>
  <c r="I28" i="11"/>
  <c r="H28" i="11"/>
  <c r="G28" i="11"/>
  <c r="F28" i="11"/>
  <c r="E28" i="11"/>
  <c r="D28" i="11"/>
  <c r="I27" i="11"/>
  <c r="H27" i="11"/>
  <c r="G27" i="11"/>
  <c r="F27" i="11"/>
  <c r="E27" i="11"/>
  <c r="D27" i="11"/>
  <c r="I26" i="11"/>
  <c r="H26" i="11"/>
  <c r="G26" i="11"/>
  <c r="F26" i="11"/>
  <c r="E26" i="11"/>
  <c r="D26" i="11"/>
  <c r="E25" i="11"/>
  <c r="F25" i="11"/>
  <c r="G25" i="11"/>
  <c r="H25" i="11"/>
  <c r="I25" i="11"/>
  <c r="D25" i="11"/>
  <c r="O51" i="110" l="1"/>
  <c r="O7" i="110"/>
  <c r="O86" i="110"/>
  <c r="O46" i="110" s="1"/>
  <c r="O47" i="110" s="1"/>
  <c r="B52" i="94"/>
  <c r="O48" i="110"/>
  <c r="E52" i="94"/>
  <c r="G52" i="94"/>
  <c r="C52" i="94"/>
  <c r="Q7" i="110"/>
  <c r="G23" i="28" l="1"/>
  <c r="G60" i="94"/>
  <c r="Q8" i="110"/>
  <c r="Q46" i="110"/>
  <c r="O93" i="110"/>
  <c r="O94" i="110" s="1"/>
  <c r="O8" i="110"/>
  <c r="Q93" i="110" l="1"/>
  <c r="Q94" i="110" s="1"/>
  <c r="Q47" i="110"/>
  <c r="B22" i="28" l="1"/>
  <c r="D59" i="94" l="1"/>
  <c r="D22" i="28"/>
  <c r="B59" i="94"/>
  <c r="E23" i="28" l="1"/>
  <c r="B60" i="94"/>
  <c r="B23" i="28"/>
  <c r="F60" i="94"/>
  <c r="F23" i="28"/>
  <c r="C19" i="28" l="1"/>
  <c r="C53" i="94" l="1"/>
  <c r="C22" i="28" l="1"/>
  <c r="C59" i="94"/>
  <c r="D23" i="28" l="1"/>
  <c r="D60" i="94"/>
  <c r="C23" i="28"/>
  <c r="C60" i="94"/>
  <c r="F19" i="28" l="1"/>
  <c r="F53" i="94"/>
  <c r="E19" i="28"/>
  <c r="E53" i="94"/>
  <c r="F59" i="94" l="1"/>
  <c r="F22" i="28"/>
  <c r="E59" i="94"/>
  <c r="E22" i="28"/>
  <c r="G22" i="28" l="1"/>
  <c r="G59" i="94"/>
  <c r="G19" i="28" l="1"/>
  <c r="G53" i="94"/>
  <c r="D25" i="257"/>
  <c r="C25" i="257"/>
  <c r="I25" i="257"/>
  <c r="H25" i="257"/>
</calcChain>
</file>

<file path=xl/comments1.xml><?xml version="1.0" encoding="utf-8"?>
<comments xmlns="http://schemas.openxmlformats.org/spreadsheetml/2006/main">
  <authors>
    <author>Autor</author>
  </authors>
  <commentList>
    <comment ref="G39" authorId="0" shapeId="0">
      <text>
        <r>
          <rPr>
            <b/>
            <sz val="9"/>
            <color indexed="81"/>
            <rFont val="Segoe UI"/>
            <family val="2"/>
            <charset val="238"/>
          </rPr>
          <t>Autor:</t>
        </r>
        <r>
          <rPr>
            <sz val="9"/>
            <color indexed="81"/>
            <rFont val="Segoe UI"/>
            <family val="2"/>
            <charset val="238"/>
          </rPr>
          <t xml:space="preserve">
Upravené o dofinancovanie výpadku príjmov OSVS</t>
        </r>
      </text>
    </comment>
    <comment ref="E40" authorId="0" shapeId="0">
      <text>
        <r>
          <rPr>
            <b/>
            <sz val="9"/>
            <color indexed="81"/>
            <rFont val="Segoe UI"/>
            <family val="2"/>
            <charset val="238"/>
          </rPr>
          <t>Autor:</t>
        </r>
        <r>
          <rPr>
            <sz val="9"/>
            <color indexed="81"/>
            <rFont val="Segoe UI"/>
            <family val="2"/>
            <charset val="238"/>
          </rPr>
          <t xml:space="preserve">
Annex 8</t>
        </r>
      </text>
    </comment>
    <comment ref="G45" authorId="0" shapeId="0">
      <text>
        <r>
          <rPr>
            <b/>
            <sz val="9"/>
            <color indexed="81"/>
            <rFont val="Segoe UI"/>
            <family val="2"/>
            <charset val="238"/>
          </rPr>
          <t>Autor:</t>
        </r>
        <r>
          <rPr>
            <sz val="9"/>
            <color indexed="81"/>
            <rFont val="Segoe UI"/>
            <family val="2"/>
            <charset val="238"/>
          </rPr>
          <t xml:space="preserve">
Covid výdavky ostatné z čerpania. Odrátané transfery na pomoc z výpadkami príjmov z monitoringu.</t>
        </r>
      </text>
    </comment>
    <comment ref="G65" authorId="0" shapeId="0">
      <text>
        <r>
          <rPr>
            <b/>
            <sz val="9"/>
            <color indexed="81"/>
            <rFont val="Segoe UI"/>
            <family val="2"/>
            <charset val="238"/>
          </rPr>
          <t>Autor:</t>
        </r>
        <r>
          <rPr>
            <sz val="9"/>
            <color indexed="81"/>
            <rFont val="Segoe UI"/>
            <family val="2"/>
            <charset val="238"/>
          </rPr>
          <t xml:space="preserve">
SRP má vplyvom na schodok, my to berieme, že ide o nepriamy vplyv.</t>
        </r>
      </text>
    </comment>
  </commentList>
</comments>
</file>

<file path=xl/sharedStrings.xml><?xml version="1.0" encoding="utf-8"?>
<sst xmlns="http://schemas.openxmlformats.org/spreadsheetml/2006/main" count="2183" uniqueCount="1523">
  <si>
    <t>1. Saldo verejnej správy</t>
  </si>
  <si>
    <t>2. Cyklická zložka</t>
  </si>
  <si>
    <t>MFSR</t>
  </si>
  <si>
    <t>EK</t>
  </si>
  <si>
    <t>Nemecko</t>
  </si>
  <si>
    <t>Poľsko</t>
  </si>
  <si>
    <t>Maďarsko</t>
  </si>
  <si>
    <t>-</t>
  </si>
  <si>
    <t>Zdroj: MF SR</t>
  </si>
  <si>
    <t>P.č.</t>
  </si>
  <si>
    <t>Ukazovateľ</t>
  </si>
  <si>
    <t>Skutočnosť</t>
  </si>
  <si>
    <t>Prognóza</t>
  </si>
  <si>
    <t>m.j.</t>
  </si>
  <si>
    <t>mld. eur</t>
  </si>
  <si>
    <t>HDP, stále ceny</t>
  </si>
  <si>
    <t>%</t>
  </si>
  <si>
    <t xml:space="preserve">     Konečná spotreba domácností a NISD[1]</t>
  </si>
  <si>
    <t xml:space="preserve">     Konečná spotreba verejnej správy </t>
  </si>
  <si>
    <t xml:space="preserve">     Tvorba hrubého fixného kapitálu </t>
  </si>
  <si>
    <t xml:space="preserve">     Export tovarov a služieb </t>
  </si>
  <si>
    <t xml:space="preserve">     Import tovarov a služieb </t>
  </si>
  <si>
    <t>Produkčná medzera (podiel na potenciálnom produkte)</t>
  </si>
  <si>
    <t>Priem. mesačná mzda za hospodárstvo (nominálny rast)</t>
  </si>
  <si>
    <t>Priemerný rast zamestnanosti, podľa VZPS</t>
  </si>
  <si>
    <t>Priemerný rast zamestnanosti, podľa ESA95</t>
  </si>
  <si>
    <t>Priemerná miera nezamestnanosti, podľa VZPS</t>
  </si>
  <si>
    <t>Priemerná evidovaná miera nezamestnanosti</t>
  </si>
  <si>
    <t>Harmonizovaný index spotrebiteľských cien (HICP)</t>
  </si>
  <si>
    <t>Reálny rast HDP (%)</t>
  </si>
  <si>
    <t>Makrovýbor (medián)</t>
  </si>
  <si>
    <t>OECD</t>
  </si>
  <si>
    <t>MMF</t>
  </si>
  <si>
    <t>HICP  (%)</t>
  </si>
  <si>
    <t>Bežný účet (% HDP)</t>
  </si>
  <si>
    <t>% HDP</t>
  </si>
  <si>
    <t>v % HDP</t>
  </si>
  <si>
    <t>Spolu</t>
  </si>
  <si>
    <t>OS</t>
  </si>
  <si>
    <t>2. Výdavky spolu</t>
  </si>
  <si>
    <t xml:space="preserve">  Bežné výdavky</t>
  </si>
  <si>
    <t xml:space="preserve">    Kompenzácie zamestnancov</t>
  </si>
  <si>
    <t xml:space="preserve">    Medzispotreba</t>
  </si>
  <si>
    <t xml:space="preserve">    Subvencie</t>
  </si>
  <si>
    <t xml:space="preserve">    Úrokové náklady</t>
  </si>
  <si>
    <t xml:space="preserve">    Celkové sociálne transfery</t>
  </si>
  <si>
    <t xml:space="preserve">     - Naturálne sociálne transfery</t>
  </si>
  <si>
    <t xml:space="preserve">    Ostatné bežné transfery</t>
  </si>
  <si>
    <t xml:space="preserve"> Kapitálové výdavky</t>
  </si>
  <si>
    <t xml:space="preserve">    Kapitálové investície</t>
  </si>
  <si>
    <t xml:space="preserve">      - Tvorba hrubého fixného kapitálu</t>
  </si>
  <si>
    <t xml:space="preserve">    Kapitálové transfery</t>
  </si>
  <si>
    <t>A. Hrubý dlh verejnej správy (k 1.1.)</t>
  </si>
  <si>
    <t>B. Celková medziročná zmena hrubého dlhu VS</t>
  </si>
  <si>
    <t xml:space="preserve"> - prostriedky ŠP využité pre financovanie potrieb štátu</t>
  </si>
  <si>
    <t xml:space="preserve"> - emisný diskont</t>
  </si>
  <si>
    <t xml:space="preserve"> - diskont pri splatnosti</t>
  </si>
  <si>
    <t>z toho: NDS</t>
  </si>
  <si>
    <t>z toho: Dopravné podniky obcí</t>
  </si>
  <si>
    <t xml:space="preserve"> - ostatné</t>
  </si>
  <si>
    <t>C. Hrubý dlh verejnej správy (k 31.12.) (A+B)</t>
  </si>
  <si>
    <t>HDP</t>
  </si>
  <si>
    <t>P.2</t>
  </si>
  <si>
    <t>Investície</t>
  </si>
  <si>
    <t>Štrukturálne saldo</t>
  </si>
  <si>
    <t>Primárne saldo</t>
  </si>
  <si>
    <t>Španielsko</t>
  </si>
  <si>
    <t>Spotreba</t>
  </si>
  <si>
    <t>Zásoby a diskrepancia</t>
  </si>
  <si>
    <t>Čistý export</t>
  </si>
  <si>
    <t>Poľnohospodárstvo</t>
  </si>
  <si>
    <t>Priemysel</t>
  </si>
  <si>
    <t>Trhové služby</t>
  </si>
  <si>
    <t>Verejný sektor</t>
  </si>
  <si>
    <t>Stavebníctvo</t>
  </si>
  <si>
    <t>Hospodárstvo spolu</t>
  </si>
  <si>
    <t>Tovary</t>
  </si>
  <si>
    <t>Služby</t>
  </si>
  <si>
    <t>Celková inflácia</t>
  </si>
  <si>
    <t>Čistá inflácia</t>
  </si>
  <si>
    <t>Ceny potravín</t>
  </si>
  <si>
    <t>Regulované ceny</t>
  </si>
  <si>
    <t>Bilancia bežného účtu (podiel na HDP)</t>
  </si>
  <si>
    <t>BÚ PB</t>
  </si>
  <si>
    <t>Pot. HDP (rast, %)</t>
  </si>
  <si>
    <t>Zásoba kapitálu</t>
  </si>
  <si>
    <t>Práca</t>
  </si>
  <si>
    <t>* celková produktivita výrobných faktorov</t>
  </si>
  <si>
    <t>Zdroj: MF SR</t>
  </si>
  <si>
    <t>TFP</t>
  </si>
  <si>
    <t>Prod. Medzera</t>
  </si>
  <si>
    <t>(% pot. HDP)</t>
  </si>
  <si>
    <t xml:space="preserve">Zdroj: MF SR                                                                                                       </t>
  </si>
  <si>
    <r>
      <t>TFP</t>
    </r>
    <r>
      <rPr>
        <b/>
        <vertAlign val="superscript"/>
        <sz val="9"/>
        <color rgb="FF000000"/>
        <rFont val="Arial Narrow"/>
        <family val="2"/>
        <charset val="238"/>
      </rPr>
      <t>*</t>
    </r>
  </si>
  <si>
    <t xml:space="preserve"> </t>
  </si>
  <si>
    <t>Kompenzácie zamestnancov</t>
  </si>
  <si>
    <t>GDP</t>
  </si>
  <si>
    <t>Source: MoF SR</t>
  </si>
  <si>
    <t>Real GDP growth (%)</t>
  </si>
  <si>
    <t>Consumption</t>
  </si>
  <si>
    <t>Investment</t>
  </si>
  <si>
    <t>Inventories and disc.</t>
  </si>
  <si>
    <t>Net export</t>
  </si>
  <si>
    <t>Agriculture</t>
  </si>
  <si>
    <t>Industry</t>
  </si>
  <si>
    <t>Market services</t>
  </si>
  <si>
    <t>Public sector</t>
  </si>
  <si>
    <t>Construction</t>
  </si>
  <si>
    <t>Total economy</t>
  </si>
  <si>
    <t>Goods</t>
  </si>
  <si>
    <t>Services</t>
  </si>
  <si>
    <t>CAB</t>
  </si>
  <si>
    <t>Total inflation</t>
  </si>
  <si>
    <t>Net inflation</t>
  </si>
  <si>
    <t>Food prices</t>
  </si>
  <si>
    <t>Regulated prices</t>
  </si>
  <si>
    <t>No.</t>
  </si>
  <si>
    <t>Indicator</t>
  </si>
  <si>
    <t>Actual</t>
  </si>
  <si>
    <t>Forecast</t>
  </si>
  <si>
    <t>unit</t>
  </si>
  <si>
    <t>GDP, constant prices</t>
  </si>
  <si>
    <t xml:space="preserve">     Final consumption of households and NPISH[1]</t>
  </si>
  <si>
    <t xml:space="preserve">     Final consumption of government</t>
  </si>
  <si>
    <t xml:space="preserve">     Gross fixed capital formation</t>
  </si>
  <si>
    <t xml:space="preserve">     Export of goods and services</t>
  </si>
  <si>
    <t xml:space="preserve">     Import of goods and services</t>
  </si>
  <si>
    <t>Output gap (share of pot. output)</t>
  </si>
  <si>
    <t>Average montly wage (nominal growth)</t>
  </si>
  <si>
    <t>Average employment growth, LFS</t>
  </si>
  <si>
    <t>Average employment growth, ESA</t>
  </si>
  <si>
    <t>Unemployment rate, LFS</t>
  </si>
  <si>
    <t>Unemployment rate, registered</t>
  </si>
  <si>
    <t>HICP</t>
  </si>
  <si>
    <t>Current account balance (share of GDP)</t>
  </si>
  <si>
    <t>bn. eur</t>
  </si>
  <si>
    <t>Pot. GDP (growth, %)</t>
  </si>
  <si>
    <t>Capital stock</t>
  </si>
  <si>
    <t>Labor</t>
  </si>
  <si>
    <t>Output gap</t>
  </si>
  <si>
    <t>(% pot. GDP)</t>
  </si>
  <si>
    <t>MFC (median)</t>
  </si>
  <si>
    <t>EC</t>
  </si>
  <si>
    <t>IMF</t>
  </si>
  <si>
    <t>CAB (% GDP)</t>
  </si>
  <si>
    <t>2. Cyclical component</t>
  </si>
  <si>
    <t>4. Structural balance (1-2-3)</t>
  </si>
  <si>
    <t>Consolidation effort (ESA2010, % GDP) </t>
  </si>
  <si>
    <t>General government gross debt</t>
  </si>
  <si>
    <t>Structural balance</t>
  </si>
  <si>
    <t>Net debt</t>
  </si>
  <si>
    <t>Total</t>
  </si>
  <si>
    <t>Others</t>
  </si>
  <si>
    <t xml:space="preserve">  Current expenditure</t>
  </si>
  <si>
    <t xml:space="preserve">   Intermediate Consumption</t>
  </si>
  <si>
    <t xml:space="preserve">    Interest</t>
  </si>
  <si>
    <t xml:space="preserve">    Total Social Transfers</t>
  </si>
  <si>
    <t xml:space="preserve">     - Social benefits other than in kind</t>
  </si>
  <si>
    <t xml:space="preserve">     - Social transfers in kind (healthcare facilities)</t>
  </si>
  <si>
    <t xml:space="preserve">    Other current transfers</t>
  </si>
  <si>
    <t>Capital expenditures</t>
  </si>
  <si>
    <t xml:space="preserve">    Capital Investment</t>
  </si>
  <si>
    <t xml:space="preserve">      - Gross fixed capital formation</t>
  </si>
  <si>
    <t xml:space="preserve">    Capital transfers</t>
  </si>
  <si>
    <t>1. GG balance</t>
  </si>
  <si>
    <t>B.  y-o-y gross debt change</t>
  </si>
  <si>
    <t xml:space="preserve"> - discount at maturity</t>
  </si>
  <si>
    <t>of which: NDS</t>
  </si>
  <si>
    <t xml:space="preserve"> - others</t>
  </si>
  <si>
    <t>A. GG gross debt (as of 1.1.)</t>
  </si>
  <si>
    <t>Y-o-y change of gross debt</t>
  </si>
  <si>
    <t>Primary balance</t>
  </si>
  <si>
    <t>Interest</t>
  </si>
  <si>
    <t xml:space="preserve">Source: MoF SR                                                                                                       </t>
  </si>
  <si>
    <t xml:space="preserve">Zdroj: MF SR        </t>
  </si>
  <si>
    <t xml:space="preserve">Source: MoF SR        </t>
  </si>
  <si>
    <t>Sorce: MoF SR</t>
  </si>
  <si>
    <t xml:space="preserve">Source: MoF SR       </t>
  </si>
  <si>
    <t>2. Total expenditures</t>
  </si>
  <si>
    <t xml:space="preserve"> - state budget deficit (cash accounting)</t>
  </si>
  <si>
    <t xml:space="preserve"> - State Treasury funds used to finance state needs</t>
  </si>
  <si>
    <t xml:space="preserve"> - issuance discount</t>
  </si>
  <si>
    <t xml:space="preserve"> - indebtedness of other GG entities</t>
  </si>
  <si>
    <t>of which: municipal public transportation companies</t>
  </si>
  <si>
    <t>of which: municipalities</t>
  </si>
  <si>
    <t>C. Gross debt of general government (as of 31 December) (A+B)</t>
  </si>
  <si>
    <t>Primárne výnosy</t>
  </si>
  <si>
    <t>Sekundárne výnosy</t>
  </si>
  <si>
    <t>Primary income</t>
  </si>
  <si>
    <t>Secondary income</t>
  </si>
  <si>
    <t>Zmena nepriamych daní</t>
  </si>
  <si>
    <t>Change in indirect taxes</t>
  </si>
  <si>
    <t>NP</t>
  </si>
  <si>
    <t>D.1</t>
  </si>
  <si>
    <t>RVS</t>
  </si>
  <si>
    <t>Príjmy spolu</t>
  </si>
  <si>
    <t>Daňové príjmy</t>
  </si>
  <si>
    <t xml:space="preserve">     - Sociálne dávky okrem naturálnych soc. transferov</t>
  </si>
  <si>
    <t>Tax revenue</t>
  </si>
  <si>
    <t>Non-tax revenue (P.11+P.12)</t>
  </si>
  <si>
    <t>Grants and transfers (D.7R)</t>
  </si>
  <si>
    <t xml:space="preserve">
Skutočnosť</t>
  </si>
  <si>
    <t>Rozpočet</t>
  </si>
  <si>
    <t>D.2+D.5+D.91</t>
  </si>
  <si>
    <t>Dane z produkcie a dovozu</t>
  </si>
  <si>
    <t>D.2</t>
  </si>
  <si>
    <t xml:space="preserve"> - Daň z pridanej hodnoty (spolu so zdrojmi EÚ)</t>
  </si>
  <si>
    <t xml:space="preserve">D.211 </t>
  </si>
  <si>
    <t xml:space="preserve"> - Spotrebné dane</t>
  </si>
  <si>
    <t xml:space="preserve">D.2122C+D.214A </t>
  </si>
  <si>
    <t xml:space="preserve"> - Dane z majetku a iné</t>
  </si>
  <si>
    <t xml:space="preserve">D.29A </t>
  </si>
  <si>
    <t>Bežné dane z dôchodkov, majetku</t>
  </si>
  <si>
    <t>D.5</t>
  </si>
  <si>
    <t xml:space="preserve"> - Daň z príjmov fyzických osôb</t>
  </si>
  <si>
    <t xml:space="preserve">D.51A </t>
  </si>
  <si>
    <t xml:space="preserve"> - zo závislej činnosti</t>
  </si>
  <si>
    <t xml:space="preserve"> - z podnikania a inej samostatnej zár. činnosti</t>
  </si>
  <si>
    <t xml:space="preserve"> - Daň z príjmov právnických osôb</t>
  </si>
  <si>
    <t xml:space="preserve">D.51B </t>
  </si>
  <si>
    <t xml:space="preserve"> - Daň z príjmov vyberaná zrážkou - rozp. klasif.</t>
  </si>
  <si>
    <t>D.51E</t>
  </si>
  <si>
    <t>D.59A</t>
  </si>
  <si>
    <t>Dane z kapitálu</t>
  </si>
  <si>
    <t>D.91</t>
  </si>
  <si>
    <t>Príspevky na sociálne zabezpečenie</t>
  </si>
  <si>
    <t>D.61</t>
  </si>
  <si>
    <t>Skutočné príspevky na sociálne zabezpečenie</t>
  </si>
  <si>
    <t>D.611</t>
  </si>
  <si>
    <t xml:space="preserve"> - Príspevky zamestnávateľov</t>
  </si>
  <si>
    <t xml:space="preserve">D.6111 </t>
  </si>
  <si>
    <t xml:space="preserve">D.6112 </t>
  </si>
  <si>
    <t>Imputované príspevky na sociálne zabezpečenie</t>
  </si>
  <si>
    <t>D.612</t>
  </si>
  <si>
    <t>Nedaňové príjmy</t>
  </si>
  <si>
    <t>Tržby</t>
  </si>
  <si>
    <t xml:space="preserve"> - Trhová produkcia + Produkcia pre vlastné konečné použitie</t>
  </si>
  <si>
    <t>P.11+P.12</t>
  </si>
  <si>
    <t xml:space="preserve"> - Platby za ostatnú netrhovú produkciu</t>
  </si>
  <si>
    <t>P.131</t>
  </si>
  <si>
    <t>Dôchodky z majetku, z ktorých</t>
  </si>
  <si>
    <t>D.4</t>
  </si>
  <si>
    <t xml:space="preserve"> - Dividendy</t>
  </si>
  <si>
    <t xml:space="preserve"> - Úroky</t>
  </si>
  <si>
    <t>D.41</t>
  </si>
  <si>
    <t>Granty a transfery</t>
  </si>
  <si>
    <t>D.39+D.7+D.9</t>
  </si>
  <si>
    <t>z toho: z EÚ</t>
  </si>
  <si>
    <t>Ostatné subvencie ma produkciu</t>
  </si>
  <si>
    <t>D.39</t>
  </si>
  <si>
    <t>Ostatné bežné transfery</t>
  </si>
  <si>
    <t>D.7</t>
  </si>
  <si>
    <t>Kapitálové transfery</t>
  </si>
  <si>
    <t>D.9</t>
  </si>
  <si>
    <t>Výdavky spolu</t>
  </si>
  <si>
    <t>TE</t>
  </si>
  <si>
    <t>Bežné výdavky</t>
  </si>
  <si>
    <t xml:space="preserve"> - Mzdy a platy</t>
  </si>
  <si>
    <t xml:space="preserve">D.11 </t>
  </si>
  <si>
    <t xml:space="preserve"> - Sociálne príspevky zamestnávateľov</t>
  </si>
  <si>
    <t xml:space="preserve">D.12 </t>
  </si>
  <si>
    <t>Medzispotreba</t>
  </si>
  <si>
    <t>Dane</t>
  </si>
  <si>
    <t>D.29+D.5</t>
  </si>
  <si>
    <t>Iné dane z produkcie</t>
  </si>
  <si>
    <t>D.29</t>
  </si>
  <si>
    <t>Bežné dane z majetku, atď.</t>
  </si>
  <si>
    <t>Subvencie</t>
  </si>
  <si>
    <t>D.3</t>
  </si>
  <si>
    <t xml:space="preserve"> - Dotácie do poľnohospodárstva</t>
  </si>
  <si>
    <t xml:space="preserve"> - Dotácie do dopravy</t>
  </si>
  <si>
    <t xml:space="preserve"> - železničná doprava</t>
  </si>
  <si>
    <t xml:space="preserve"> - cestná doprava</t>
  </si>
  <si>
    <t xml:space="preserve"> - Ostatné</t>
  </si>
  <si>
    <t>Dôchodky z majetku</t>
  </si>
  <si>
    <t>Úrokové náklady</t>
  </si>
  <si>
    <t>Ostatné dôchodky z majetku</t>
  </si>
  <si>
    <t>Celkové sociálne transfery</t>
  </si>
  <si>
    <t>D.6</t>
  </si>
  <si>
    <t xml:space="preserve"> - Sociálne dávky okrem naturálnych soc. transferov</t>
  </si>
  <si>
    <t>D.62</t>
  </si>
  <si>
    <t xml:space="preserve"> - Aktívne opatrenia trhu práce</t>
  </si>
  <si>
    <t xml:space="preserve"> - Nemocenské dávky</t>
  </si>
  <si>
    <t xml:space="preserve"> - Dôchodkové dávky zo starobného a invalidného poistenia</t>
  </si>
  <si>
    <t xml:space="preserve"> - Dávky v nezamestnanosti</t>
  </si>
  <si>
    <t xml:space="preserve"> - Štátne sociálne dávky a podpora</t>
  </si>
  <si>
    <t xml:space="preserve"> - na prídavok na dieťa</t>
  </si>
  <si>
    <t xml:space="preserve"> - na príspevok pri narodení dieťaťa a prísp. rodičom</t>
  </si>
  <si>
    <t xml:space="preserve"> - na rodičovský príspevok</t>
  </si>
  <si>
    <t xml:space="preserve"> - na dávku v hmotnej núdzi a príspevky k dávke</t>
  </si>
  <si>
    <t xml:space="preserve"> - na peňažné príspevky na kompenzáciu</t>
  </si>
  <si>
    <t xml:space="preserve"> - Platené poistné za skupiny osôb ustanovené zákonom</t>
  </si>
  <si>
    <t xml:space="preserve"> - sociálne poistenie</t>
  </si>
  <si>
    <t xml:space="preserve"> - zdravotné poistenie</t>
  </si>
  <si>
    <t xml:space="preserve"> - Naturálne sociálne transfery (zdravotnícke zariadenia)</t>
  </si>
  <si>
    <t>z toho: Odvody do rozpočtu EÚ</t>
  </si>
  <si>
    <t>z toho: 2% z daní na verejnoprospešný účel</t>
  </si>
  <si>
    <t>Kapitálové výdavky</t>
  </si>
  <si>
    <t>Kapitálové investície</t>
  </si>
  <si>
    <t xml:space="preserve"> - Tvorba hrubého fixného kapitálu</t>
  </si>
  <si>
    <t xml:space="preserve"> - Zmena stavu zásob a nadobudnutie mínus úbytok cenností</t>
  </si>
  <si>
    <t xml:space="preserve"> - Nadobudnutie mínus úbytok nefinančných neprodukovaných aktív</t>
  </si>
  <si>
    <t>Čisté pôžičky poskytnuté / prijaté</t>
  </si>
  <si>
    <t>SK</t>
  </si>
  <si>
    <t>P.51G</t>
  </si>
  <si>
    <t>Ostatné</t>
  </si>
  <si>
    <t>PL</t>
  </si>
  <si>
    <t>HU</t>
  </si>
  <si>
    <t>CZ</t>
  </si>
  <si>
    <t>NL</t>
  </si>
  <si>
    <t>FR</t>
  </si>
  <si>
    <t>IT</t>
  </si>
  <si>
    <t>PT</t>
  </si>
  <si>
    <t>AT</t>
  </si>
  <si>
    <t>SE</t>
  </si>
  <si>
    <t>BE</t>
  </si>
  <si>
    <t>LU</t>
  </si>
  <si>
    <t>FI</t>
  </si>
  <si>
    <t>ES</t>
  </si>
  <si>
    <t>SI</t>
  </si>
  <si>
    <t>EE</t>
  </si>
  <si>
    <t>BG</t>
  </si>
  <si>
    <t>EL</t>
  </si>
  <si>
    <t>MT</t>
  </si>
  <si>
    <t>RO</t>
  </si>
  <si>
    <t>IE</t>
  </si>
  <si>
    <t>DE</t>
  </si>
  <si>
    <t>CY</t>
  </si>
  <si>
    <t>HR</t>
  </si>
  <si>
    <t>LT</t>
  </si>
  <si>
    <t>DK</t>
  </si>
  <si>
    <t>LV</t>
  </si>
  <si>
    <r>
      <t>Konsolidačné úsilie</t>
    </r>
    <r>
      <rPr>
        <sz val="9"/>
        <color theme="4"/>
        <rFont val="Arial Narrow"/>
        <family val="2"/>
        <charset val="238"/>
      </rPr>
      <t xml:space="preserve"> (ESA2010, % HDP) </t>
    </r>
  </si>
  <si>
    <t>Outturn</t>
  </si>
  <si>
    <t>Budget</t>
  </si>
  <si>
    <t>Total revenue</t>
  </si>
  <si>
    <t>P.11 + P.12 + P.131</t>
  </si>
  <si>
    <t>D.421</t>
  </si>
  <si>
    <t>P.11 + P.12 + P.131 + D.4</t>
  </si>
  <si>
    <t>D.42-45</t>
  </si>
  <si>
    <t>D.632</t>
  </si>
  <si>
    <t>P.5M</t>
  </si>
  <si>
    <t>P.51G + P.5M + NP</t>
  </si>
  <si>
    <t>P.51G + P.5M + NP + D.9</t>
  </si>
  <si>
    <t>D.1 + P.2 + D.29 + D.5 + D.3 +D.4 + D.6 + D.7</t>
  </si>
  <si>
    <t>B.9 (TR - TE)</t>
  </si>
  <si>
    <t>in % of GDP</t>
  </si>
  <si>
    <t>Total expenditure</t>
  </si>
  <si>
    <t>Net lending/borrowing</t>
  </si>
  <si>
    <t xml:space="preserve"> - in % of GDP</t>
  </si>
  <si>
    <t>Current Expenditure</t>
  </si>
  <si>
    <t>Compensation of employees</t>
  </si>
  <si>
    <t xml:space="preserve"> - Wages and salaries</t>
  </si>
  <si>
    <t xml:space="preserve"> - Employers' social security contributions</t>
  </si>
  <si>
    <t>Intermediate Consumption</t>
  </si>
  <si>
    <t>Taxes</t>
  </si>
  <si>
    <t>Other taxes on production</t>
  </si>
  <si>
    <t>Current taxes on income, wealth etc.</t>
  </si>
  <si>
    <t>Subsidies</t>
  </si>
  <si>
    <t xml:space="preserve"> - Agricultural Subsidies</t>
  </si>
  <si>
    <t xml:space="preserve"> - Transport Subsidies</t>
  </si>
  <si>
    <t xml:space="preserve"> - Railway Transport</t>
  </si>
  <si>
    <t xml:space="preserve"> - Bus transport</t>
  </si>
  <si>
    <t xml:space="preserve"> - Other</t>
  </si>
  <si>
    <t>Property Income</t>
  </si>
  <si>
    <t xml:space="preserve"> - Interest</t>
  </si>
  <si>
    <t xml:space="preserve"> - Other Property Income</t>
  </si>
  <si>
    <t>Total Social Transfers</t>
  </si>
  <si>
    <t xml:space="preserve"> - Sociálne benefits other than in kind</t>
  </si>
  <si>
    <t xml:space="preserve"> - Active Labor Market Measures</t>
  </si>
  <si>
    <t xml:space="preserve"> - Sickness benefits</t>
  </si>
  <si>
    <t xml:space="preserve"> - Retirement and disability pensions</t>
  </si>
  <si>
    <t xml:space="preserve"> - Unemployment benefits</t>
  </si>
  <si>
    <t xml:space="preserve"> - State social allowances</t>
  </si>
  <si>
    <t xml:space="preserve"> - child allowance</t>
  </si>
  <si>
    <t xml:space="preserve"> - child birth benefit</t>
  </si>
  <si>
    <t xml:space="preserve"> - parental allowance</t>
  </si>
  <si>
    <t xml:space="preserve"> - material need allowance</t>
  </si>
  <si>
    <t xml:space="preserve"> - monetary compensation of disability</t>
  </si>
  <si>
    <t xml:space="preserve"> - social insurance</t>
  </si>
  <si>
    <t xml:space="preserve"> - health insurance</t>
  </si>
  <si>
    <t xml:space="preserve"> - Social transfers in kind (healthcare facilities)</t>
  </si>
  <si>
    <t>Other current transfers</t>
  </si>
  <si>
    <t>of which: 2% of taxes for publicly beneficial purposes</t>
  </si>
  <si>
    <t>Capital Expenditure</t>
  </si>
  <si>
    <t>Capital Investment</t>
  </si>
  <si>
    <t xml:space="preserve"> - Gross fixed capital formation</t>
  </si>
  <si>
    <t xml:space="preserve"> - Increase in inventories</t>
  </si>
  <si>
    <t xml:space="preserve"> - Acquisition minus disposal of non-financial assets</t>
  </si>
  <si>
    <t>Capital transfers</t>
  </si>
  <si>
    <t>of which: EU contributions (excluding VAT own resource)</t>
  </si>
  <si>
    <t>ESA 2010 code</t>
  </si>
  <si>
    <t>Taxes on Production and Imports</t>
  </si>
  <si>
    <t xml:space="preserve"> - VAT (excl. VAT directed to the EU)</t>
  </si>
  <si>
    <t xml:space="preserve"> - Excise taxes</t>
  </si>
  <si>
    <t xml:space="preserve"> - Taxes on Land, Buildings and Other Structures</t>
  </si>
  <si>
    <t>Current Taxes on Income, Wealth etc.</t>
  </si>
  <si>
    <t xml:space="preserve"> - PIT</t>
  </si>
  <si>
    <t xml:space="preserve"> - from employment</t>
  </si>
  <si>
    <t xml:space="preserve"> - from business and other independent activity</t>
  </si>
  <si>
    <t xml:space="preserve"> - CIT</t>
  </si>
  <si>
    <t xml:space="preserve"> - Withholding Tax - budgetary classification</t>
  </si>
  <si>
    <t xml:space="preserve"> - Property Taxes and Others</t>
  </si>
  <si>
    <t>Capital taxes</t>
  </si>
  <si>
    <t>Social Security Contributions (SSC)</t>
  </si>
  <si>
    <t>Nontax revenue</t>
  </si>
  <si>
    <t>Sales</t>
  </si>
  <si>
    <t xml:space="preserve"> - Market output + Output for own final use</t>
  </si>
  <si>
    <t xml:space="preserve"> - Payments for other non-market output</t>
  </si>
  <si>
    <t>Property Income, of which</t>
  </si>
  <si>
    <t xml:space="preserve"> - Dividends</t>
  </si>
  <si>
    <t>Grants and transfers</t>
  </si>
  <si>
    <t>of which: EU</t>
  </si>
  <si>
    <t>Other Subsidies on Production</t>
  </si>
  <si>
    <t>Other Current Transfers</t>
  </si>
  <si>
    <t>Capital Transfers</t>
  </si>
  <si>
    <t>Actual Social Security Contributions</t>
  </si>
  <si>
    <t xml:space="preserve"> - Employers</t>
  </si>
  <si>
    <t xml:space="preserve"> - Employees</t>
  </si>
  <si>
    <t>Imputed SSC</t>
  </si>
  <si>
    <t xml:space="preserve"> - Insurance premiums for the specific groups of people based on the law </t>
  </si>
  <si>
    <t>Bilancia príjmov a výdavkov verejnej správy (ESA 2010, v mil. eur) / General Government Budget (ESA2010, EUR million)</t>
  </si>
  <si>
    <t>2021F</t>
  </si>
  <si>
    <t>* total factor productivity</t>
  </si>
  <si>
    <t xml:space="preserve"> - hotovostný deficit ŠR</t>
  </si>
  <si>
    <t>z toho: ŽSR + ŽSSK</t>
  </si>
  <si>
    <t>of which: Railways of the SR (ŽSR) and ŽSSK</t>
  </si>
  <si>
    <t>1.Príjmy spolu</t>
  </si>
  <si>
    <t>1.Revenue total</t>
  </si>
  <si>
    <t>Social contributions</t>
  </si>
  <si>
    <t>Likvidné finančné aktíva</t>
  </si>
  <si>
    <t>Taliansko</t>
  </si>
  <si>
    <t>2022F</t>
  </si>
  <si>
    <t>Francúzsko</t>
  </si>
  <si>
    <t>Zamestnanosť</t>
  </si>
  <si>
    <t>Employment</t>
  </si>
  <si>
    <t>Malta</t>
  </si>
  <si>
    <t>Cyprus</t>
  </si>
  <si>
    <t xml:space="preserve"> - z toho: príspevok SR do ESM</t>
  </si>
  <si>
    <t>Konsolidačné úsilie</t>
  </si>
  <si>
    <t>4. Štrukturálne saldo (1-2-3)</t>
  </si>
  <si>
    <t>Other</t>
  </si>
  <si>
    <t>Tabuľky / Tables</t>
  </si>
  <si>
    <t>5. Konsolidačné úsilie</t>
  </si>
  <si>
    <t>5. Consolidation effort</t>
  </si>
  <si>
    <t xml:space="preserve"> - zadlženie ostatných subjektov VS</t>
  </si>
  <si>
    <t>z toho: Samospráva (obce a VÚC)</t>
  </si>
  <si>
    <t xml:space="preserve"> - of which SR contribution to ESM</t>
  </si>
  <si>
    <t>Consolidation effort</t>
  </si>
  <si>
    <t>General government balance</t>
  </si>
  <si>
    <t>2023F</t>
  </si>
  <si>
    <t>(real growth, %)</t>
  </si>
  <si>
    <t>(reálny rast, %)</t>
  </si>
  <si>
    <t>Produkčná medzera</t>
  </si>
  <si>
    <t>Pot. produkt</t>
  </si>
  <si>
    <t>Pot. output</t>
  </si>
  <si>
    <t>Reálne HDP</t>
  </si>
  <si>
    <t>Súkromná spotreba</t>
  </si>
  <si>
    <t>Reálne investície</t>
  </si>
  <si>
    <t>Reálny export</t>
  </si>
  <si>
    <t>Nominálne mzdy</t>
  </si>
  <si>
    <t>Spotrebné ceny</t>
  </si>
  <si>
    <t>Vládna spotreba</t>
  </si>
  <si>
    <t>Celková zamestnanosť</t>
  </si>
  <si>
    <t>Real GDP</t>
  </si>
  <si>
    <t>Consumer prices</t>
  </si>
  <si>
    <t>Private consumption</t>
  </si>
  <si>
    <t>Public consumption</t>
  </si>
  <si>
    <t>Real investment</t>
  </si>
  <si>
    <t>Real export</t>
  </si>
  <si>
    <t>Total employment</t>
  </si>
  <si>
    <t>Nominal wages</t>
  </si>
  <si>
    <t xml:space="preserve"> - toho EU fondy</t>
  </si>
  <si>
    <t xml:space="preserve"> - Daň z nehnuteľnosti a iné</t>
  </si>
  <si>
    <t xml:space="preserve"> - Osobitný odvod vybraných fin. inštitúcii</t>
  </si>
  <si>
    <t xml:space="preserve"> - Odvod z hazardných hier</t>
  </si>
  <si>
    <t xml:space="preserve"> - Daň z motorových vozidiel</t>
  </si>
  <si>
    <t>EKRK 192</t>
  </si>
  <si>
    <t>EKRK 292008 T0900 D.214F</t>
  </si>
  <si>
    <t>EKRK 134002 ŠR T9 D.29B</t>
  </si>
  <si>
    <t>EKRK 229006</t>
  </si>
  <si>
    <t>reziduál D.2</t>
  </si>
  <si>
    <t xml:space="preserve"> - Poplatok za obchodovanie z emisnými kvótami</t>
  </si>
  <si>
    <t xml:space="preserve">          - Osobitný odvod z podnikania v regul. odvetiach</t>
  </si>
  <si>
    <t xml:space="preserve"> - Príspevky domácností</t>
  </si>
  <si>
    <t>Transfery NO, cirkvi, súkr. školám a pod.</t>
  </si>
  <si>
    <t>Luxembursko</t>
  </si>
  <si>
    <t>Švédsko</t>
  </si>
  <si>
    <t>Slovinsko</t>
  </si>
  <si>
    <t>Holandsko</t>
  </si>
  <si>
    <t>Estónsko</t>
  </si>
  <si>
    <t>Chorvátsko</t>
  </si>
  <si>
    <t>Dánsko</t>
  </si>
  <si>
    <t>Rakúsko</t>
  </si>
  <si>
    <t>Portugalsko</t>
  </si>
  <si>
    <t>Belgicko</t>
  </si>
  <si>
    <t>Bulharsko</t>
  </si>
  <si>
    <t>Írsko</t>
  </si>
  <si>
    <t>Lotyšsko</t>
  </si>
  <si>
    <t>Slovensko</t>
  </si>
  <si>
    <t>Litva</t>
  </si>
  <si>
    <t>Grécko</t>
  </si>
  <si>
    <t>Rumunsko</t>
  </si>
  <si>
    <t>Popis opatrenia</t>
  </si>
  <si>
    <t>- zmena záruk SR v EFSF</t>
  </si>
  <si>
    <t>Metodologická zmena</t>
  </si>
  <si>
    <t>(1)</t>
  </si>
  <si>
    <t>(1)+(2)</t>
  </si>
  <si>
    <t>(1)+(2)+(3)</t>
  </si>
  <si>
    <t>(1)+(2)+(3)+(4)</t>
  </si>
  <si>
    <t>Pôvodá projekcia</t>
  </si>
  <si>
    <t>Methodological change</t>
  </si>
  <si>
    <t>Former projection</t>
  </si>
  <si>
    <t>GRAF 23 - Dopady dôchodkových opatrení na výdavky na dôchodky (v % HDP)</t>
  </si>
  <si>
    <t>FIGURE 23 - Effect of pension measures on pension expenditures (in % of GDP)</t>
  </si>
  <si>
    <t>Zdroj: IFP</t>
  </si>
  <si>
    <t>Source: IFP</t>
  </si>
  <si>
    <t>Zamestnanosť v základnej prognóze a scenároch (index 2019=100)</t>
  </si>
  <si>
    <t>Employment in baseline forecast and scenarios (index 2019=100)</t>
  </si>
  <si>
    <t>HDP v základnej prognóze a scenároch (index 2019=100)</t>
  </si>
  <si>
    <t>GDP in baseline forecast and scenarios (index 2019=100)</t>
  </si>
  <si>
    <t>Measures related to tobacco products</t>
  </si>
  <si>
    <t xml:space="preserve">Non-cash benefit for employees for transport (100 euro)
</t>
  </si>
  <si>
    <t xml:space="preserve">Individual volume of depreciation of assets for microcompanies
</t>
  </si>
  <si>
    <t xml:space="preserve">Carry-forward tax losses for other non-microcompanies (max. 50 % tax base in 5 years)
</t>
  </si>
  <si>
    <t xml:space="preserve">Increase in the limit for advance payments (from 2 500 to 5 000 EUR)
</t>
  </si>
  <si>
    <t>áno</t>
  </si>
  <si>
    <t>vysoké</t>
  </si>
  <si>
    <t>S2 Indikátor (% HDP)</t>
  </si>
  <si>
    <t>4. Net lending/borrowing (additional measures included)</t>
  </si>
  <si>
    <t>5. Net lending/borrowing (no additional measures)</t>
  </si>
  <si>
    <t xml:space="preserve"> - of which EU funds</t>
  </si>
  <si>
    <t>2024F</t>
  </si>
  <si>
    <t>HICP (CPI ak nie je dostupné) (%)</t>
  </si>
  <si>
    <t>European Commission</t>
  </si>
  <si>
    <t>Tax and Benefits</t>
  </si>
  <si>
    <t>Country</t>
  </si>
  <si>
    <t>Family Types</t>
  </si>
  <si>
    <t>% earning</t>
  </si>
  <si>
    <t>Single</t>
  </si>
  <si>
    <t>Česká republika</t>
  </si>
  <si>
    <t>na</t>
  </si>
  <si>
    <t>Fínsko</t>
  </si>
  <si>
    <t>EÚ</t>
  </si>
  <si>
    <t xml:space="preserve">Zdroj: EK, Taxation Trends in the EU 2020 </t>
  </si>
  <si>
    <t>Last update :</t>
  </si>
  <si>
    <t>France</t>
  </si>
  <si>
    <t>Spain</t>
  </si>
  <si>
    <t>Slovakia</t>
  </si>
  <si>
    <t>2009-20</t>
  </si>
  <si>
    <t>2010-20</t>
  </si>
  <si>
    <t>Estimate</t>
  </si>
  <si>
    <t>NRVS</t>
  </si>
  <si>
    <t>Nešpecifikované opatrenia</t>
  </si>
  <si>
    <t>Spolu opatrenia 1 až 4B (Kurzarbeit)</t>
  </si>
  <si>
    <t>Podpora podnikania v cestovnom ruchu a gastro</t>
  </si>
  <si>
    <t>Podpora podnikania v oblasti kultúry a kreatívneho priemyslu</t>
  </si>
  <si>
    <t>Preplácanie nájmu</t>
  </si>
  <si>
    <t xml:space="preserve">Podpora uchádzačov o zamestnanie </t>
  </si>
  <si>
    <t xml:space="preserve">SOS príspevok </t>
  </si>
  <si>
    <t>Dávka v nezamestnanosti (predĺženie obdobia poberania)</t>
  </si>
  <si>
    <t>Odpustenie sociálnych odvodov za apríl</t>
  </si>
  <si>
    <t xml:space="preserve">Odpočet firemných strát z rokov 2015-18 </t>
  </si>
  <si>
    <t>Nesplatenie časti odložených odvodov</t>
  </si>
  <si>
    <t xml:space="preserve">Nulová daň z pridanej hodnoty na respirátory FFP2/3 </t>
  </si>
  <si>
    <t>Odmeny pracovníkom v zdravotníctve</t>
  </si>
  <si>
    <t>Zvýšené výdavky - ventilátory a iné</t>
  </si>
  <si>
    <t>Výdavky na testovanie</t>
  </si>
  <si>
    <t>Náklady na lieky a vakcínáciu</t>
  </si>
  <si>
    <t>Zariadenie a iné výdavky ZZ</t>
  </si>
  <si>
    <t>Tvorba pohotovostných zásob (mimo testov)</t>
  </si>
  <si>
    <t>Odmeny pracovníkom v prvej línii (mimo MZ)</t>
  </si>
  <si>
    <t>Tovary a služby súvisiace s COVID-19 (dezinfekcia, iné)</t>
  </si>
  <si>
    <t>Dotačné schémy rôznym sektorom / subjektom</t>
  </si>
  <si>
    <t>Opatrenia hospodárskej mobilizácie</t>
  </si>
  <si>
    <t>Vklad do základného imania Slovenskej záručnej a rozvojovej banky</t>
  </si>
  <si>
    <t>Vklad do základného imania Letových prevádzkových služieb</t>
  </si>
  <si>
    <t xml:space="preserve">Ostatné </t>
  </si>
  <si>
    <t>Platba DPH koncesionára stavby D4/R7</t>
  </si>
  <si>
    <t xml:space="preserve">Spolu  </t>
  </si>
  <si>
    <t>Platba doktorom špecialistom</t>
  </si>
  <si>
    <t>Economic mobilization measures</t>
  </si>
  <si>
    <t>Podpora udržania zamestnanosti</t>
  </si>
  <si>
    <t>Odpustenie daní a odvodov</t>
  </si>
  <si>
    <t>Zvýšené výdavky v zdravotníctve</t>
  </si>
  <si>
    <t>Iné opatrenia</t>
  </si>
  <si>
    <t>Support for maintaining employment</t>
  </si>
  <si>
    <t>Other measures</t>
  </si>
  <si>
    <t>EKRK</t>
  </si>
  <si>
    <t>ESA</t>
  </si>
  <si>
    <t>v mil.</t>
  </si>
  <si>
    <t>Priama pomoc spolu</t>
  </si>
  <si>
    <t>D.3p</t>
  </si>
  <si>
    <t>Sociálna pomoc (vrátane pandemických OČR a PN)</t>
  </si>
  <si>
    <t>Rodičovský príspevok (predĺženie obdobia poberania)</t>
  </si>
  <si>
    <t>Nemocenské (PN) - dávky vyplatené nad úrovňou roka 2019 (indexované)</t>
  </si>
  <si>
    <t>Ošetrovné (OČR) - dávky vyplatené nad úrovňou roka 2019 (indexované)</t>
  </si>
  <si>
    <t>D.51B</t>
  </si>
  <si>
    <t>610, 620</t>
  </si>
  <si>
    <t>D.99</t>
  </si>
  <si>
    <t>630, 710</t>
  </si>
  <si>
    <t>P.2, P.51</t>
  </si>
  <si>
    <t>Priama pomoc spolu bez EU fondov</t>
  </si>
  <si>
    <t>p.m. Odklad daní a odvodov (bez vplyvu na deficit)</t>
  </si>
  <si>
    <t>Odklad daňového priznania DPPO</t>
  </si>
  <si>
    <t>Posun platenia preddavkov DPPO/DPFO pri pokles tržieb o 40 %</t>
  </si>
  <si>
    <t xml:space="preserve">SZRB - zazmluvnená schéma de minimis </t>
  </si>
  <si>
    <t>Eximbanka -  zazmluvnená schéma de minimis</t>
  </si>
  <si>
    <t>SIH - zazmluvnená schéma de minimis</t>
  </si>
  <si>
    <t xml:space="preserve">Veľká schéma </t>
  </si>
  <si>
    <t>p.m. Odložené splátky (opatrenie bankového sektora)</t>
  </si>
  <si>
    <t xml:space="preserve">p.m. Transfery v rámci verejnej správy </t>
  </si>
  <si>
    <t>Transfery ŽSR, ŽSSK a NDS</t>
  </si>
  <si>
    <t>Návratná fin. výpomoc obciam a mestám</t>
  </si>
  <si>
    <t>Vklad do Všeobecnej zdrav. poisťovne</t>
  </si>
  <si>
    <t>Transfer Sociálna poisťovňa</t>
  </si>
  <si>
    <t>Všetky opatrenia spolu</t>
  </si>
  <si>
    <t>Total measures 1 to 4B (Kurzarbeit)</t>
  </si>
  <si>
    <t>Parental allowance (extension of the period of receipt)</t>
  </si>
  <si>
    <t>Unemployment benefit (extension of the acquisition period)</t>
  </si>
  <si>
    <t>Deduction of company losses from 2015-18</t>
  </si>
  <si>
    <t>Creation of emergency stocks (excluding tests)</t>
  </si>
  <si>
    <t>Goods and services related to COVID-19 (disinfection, other)</t>
  </si>
  <si>
    <t>Subsidy schemes for various sectors / entities</t>
  </si>
  <si>
    <t>p.m. Deferment of taxes and levies (without impact on the deficit)</t>
  </si>
  <si>
    <t>Postponement of DPPO tax return</t>
  </si>
  <si>
    <t>SZRB - contracted de minimis scheme</t>
  </si>
  <si>
    <t>Eximbanka - contracted de minimis scheme</t>
  </si>
  <si>
    <t>SIH - contracted de minimis scheme</t>
  </si>
  <si>
    <t>Great scheme</t>
  </si>
  <si>
    <t>p.m. Deferred installments (banking sector measure)</t>
  </si>
  <si>
    <t>p.m. Transfers within public administration</t>
  </si>
  <si>
    <t>All measures together</t>
  </si>
  <si>
    <t>Direct support together</t>
  </si>
  <si>
    <t>Remission of taxes and levies</t>
  </si>
  <si>
    <t>Direct support together without EU funds</t>
  </si>
  <si>
    <t>Contribution to the capital of the Slovak Guarantee and Development Bank</t>
  </si>
  <si>
    <t>Contribution to the capital of Air Traffic Services</t>
  </si>
  <si>
    <t>Deferral of income tax advance payments in case of a decrease in revenues exceeding 40%</t>
  </si>
  <si>
    <t>p. m. Bank guarantees (without direct effect on the deficit)</t>
  </si>
  <si>
    <t>Contribution to General Health insurance company</t>
  </si>
  <si>
    <t>Transfer to Social Insurance company</t>
  </si>
  <si>
    <t>Transfers to ŽSR, ŽSSK and NDS</t>
  </si>
  <si>
    <t>Various increased current transfers for other public administration entities</t>
  </si>
  <si>
    <t>Returnable fin. assistance to municipalities</t>
  </si>
  <si>
    <t>Changes of tax rates of Property taxes</t>
  </si>
  <si>
    <t>Abolition of the VAT exemption for shipments up to 22 euros from third countries</t>
  </si>
  <si>
    <t>Cyklická zložka</t>
  </si>
  <si>
    <t>Cyclical component</t>
  </si>
  <si>
    <t>Zmena hrubého dlhu VS</t>
  </si>
  <si>
    <t>Zmena hotovosti VS</t>
  </si>
  <si>
    <t>Liquid financial assests</t>
  </si>
  <si>
    <t>Currency and deposits</t>
  </si>
  <si>
    <t>Low risk</t>
  </si>
  <si>
    <t>Medium risk</t>
  </si>
  <si>
    <t>High risk</t>
  </si>
  <si>
    <t>Threshold</t>
  </si>
  <si>
    <t>Stredné riziko</t>
  </si>
  <si>
    <t>Vysoké riziko</t>
  </si>
  <si>
    <t>Hranica</t>
  </si>
  <si>
    <t>z toho:</t>
  </si>
  <si>
    <t xml:space="preserve">  Výdavky na penzie</t>
  </si>
  <si>
    <t>Initial budgetary position</t>
  </si>
  <si>
    <t>Pension expenditures</t>
  </si>
  <si>
    <t>Long-term care expenditure</t>
  </si>
  <si>
    <t>spolu</t>
  </si>
  <si>
    <t>Plán obnovy spolu</t>
  </si>
  <si>
    <t>Kompenzácie</t>
  </si>
  <si>
    <t>RRP</t>
  </si>
  <si>
    <t>Fondy EÚ</t>
  </si>
  <si>
    <t>EU funds</t>
  </si>
  <si>
    <t>Zmena hodnoty jednotlivých premenných oproti vývoju bez plánu obnovy (v %)</t>
  </si>
  <si>
    <t>Real investments</t>
  </si>
  <si>
    <t>Change of individual variable compared to no-recovery plan scenario (%)</t>
  </si>
  <si>
    <t>TABLE 4 - Contribution of production factors to potential growth (pp) – MoF SR approach</t>
  </si>
  <si>
    <t>TABUĽKA 4 - Príspevky výrobných faktorov k rastu potenciálneho produktu - prístup MF SR</t>
  </si>
  <si>
    <t>TABUĽKA 5 - Vývoj produkčnej medzery - prístup MF SR</t>
  </si>
  <si>
    <t>TABLE 5 - Output gap  - MoF SR approach</t>
  </si>
  <si>
    <t>TABUĽKA 6 - Porovnanie prognóz slovenskej ekonomiky MF SR a ostatných inštitúcií</t>
  </si>
  <si>
    <t>TABLE 6 - Comparisons of forecasts of MFSR and other institutions</t>
  </si>
  <si>
    <t>Cumulative change of variables compared to the forecast</t>
  </si>
  <si>
    <r>
      <t>Funkcie</t>
    </r>
    <r>
      <rPr>
        <sz val="9"/>
        <color rgb="FF000000"/>
        <rFont val="Arial Narrow"/>
        <family val="2"/>
        <charset val="238"/>
      </rPr>
      <t> </t>
    </r>
  </si>
  <si>
    <t xml:space="preserve">COFOG </t>
  </si>
  <si>
    <r>
      <t>kód</t>
    </r>
    <r>
      <rPr>
        <sz val="9"/>
        <color rgb="FF000000"/>
        <rFont val="Arial Narrow"/>
        <family val="2"/>
        <charset val="238"/>
      </rPr>
      <t> </t>
    </r>
  </si>
  <si>
    <t>1. Všeobecné verejné služby</t>
  </si>
  <si>
    <t>3. Verejný poriadok a bezpečnosť</t>
  </si>
  <si>
    <t>4. Ekonomická oblasť</t>
  </si>
  <si>
    <t>5. Ochrana životného prostredia</t>
  </si>
  <si>
    <t>6. Bývanie a občianska vybavenosť</t>
  </si>
  <si>
    <t>8. Rekreácia, kultúra a náboženstvo</t>
  </si>
  <si>
    <t>9. Vzdelávanie</t>
  </si>
  <si>
    <t>10. Sociálne zabezpečenie</t>
  </si>
  <si>
    <t>Celkové výdavky</t>
  </si>
  <si>
    <t>7. Zdravotníctvo</t>
  </si>
  <si>
    <t>1. General public services</t>
  </si>
  <si>
    <t>3. Public order and safety</t>
  </si>
  <si>
    <t>4. Economic affairs</t>
  </si>
  <si>
    <t>5. Environmental protection</t>
  </si>
  <si>
    <t>6. Housing and community amenities</t>
  </si>
  <si>
    <t>7. Health</t>
  </si>
  <si>
    <t>8. Recreation, culture and religion</t>
  </si>
  <si>
    <t>9. Education</t>
  </si>
  <si>
    <t xml:space="preserve">Total expenditure </t>
  </si>
  <si>
    <t>code </t>
  </si>
  <si>
    <t>3. One-off effects*</t>
  </si>
  <si>
    <t>Rast DV so SDŽ</t>
  </si>
  <si>
    <t>Interakcia opatrení</t>
  </si>
  <si>
    <t>Celkovo</t>
  </si>
  <si>
    <t>Overall</t>
  </si>
  <si>
    <t>SRA linked to LE</t>
  </si>
  <si>
    <t>Interaction term</t>
  </si>
  <si>
    <t>TABUĽKA 3 – Vplyvy realizácie Plánu obnovy a odolnosti SR zahrnuté v prognóze</t>
  </si>
  <si>
    <t>GRAFY / FIGURES</t>
  </si>
  <si>
    <t>Unspecified measures</t>
  </si>
  <si>
    <t>10. Social security</t>
  </si>
  <si>
    <t>Entrepreneurship promotion in tourism and hospitality sector</t>
  </si>
  <si>
    <t>Entrepreneurship promotion in culture and creative industry</t>
  </si>
  <si>
    <t>Reimbursement of rents</t>
  </si>
  <si>
    <t xml:space="preserve">Support for job applicants </t>
  </si>
  <si>
    <t>Social assistance (including pandemic allowance for care of a family member and sick pay)</t>
  </si>
  <si>
    <t xml:space="preserve">SOS allowance </t>
  </si>
  <si>
    <t>Sick pay - paid above the level of 2019 (indexed)</t>
  </si>
  <si>
    <t>Allowance for care of a family member - paid above the level of 2019 (indexed)</t>
  </si>
  <si>
    <t>Remission of social security contributions for April</t>
  </si>
  <si>
    <t>Unpaid part of deferred levies</t>
  </si>
  <si>
    <t xml:space="preserve">Zero value added tax on FFP2/3 respirators </t>
  </si>
  <si>
    <t>Increased healthcare expenditures</t>
  </si>
  <si>
    <t>Rewards for healthcare employees</t>
  </si>
  <si>
    <t>Payment to medical specialists</t>
  </si>
  <si>
    <t>Increased expenditures - ventilators and other</t>
  </si>
  <si>
    <t>Testing expenditures</t>
  </si>
  <si>
    <t>Costs of medicines and vaccination</t>
  </si>
  <si>
    <t>Equipment and other expenditures of healthcare facilities</t>
  </si>
  <si>
    <t>Rewards to frontline workers (excluding the Ministry of Health)</t>
  </si>
  <si>
    <t>Financing from EU resources</t>
  </si>
  <si>
    <t>TABUĽKA 1 - Prognóza vybraných indikátorov vývoja ekonomiky SR pre roky 2022 až 2025</t>
  </si>
  <si>
    <t>TABLE 1 - Forecast of selected indicators of the Slovak economy for 2022 to 2025</t>
  </si>
  <si>
    <t>2025F</t>
  </si>
  <si>
    <t>Vládne investície</t>
  </si>
  <si>
    <t>Sociálne transfery</t>
  </si>
  <si>
    <t>Investície firiem</t>
  </si>
  <si>
    <t>Investície domácností</t>
  </si>
  <si>
    <t>Public compensations</t>
  </si>
  <si>
    <t>Intermediate consumption</t>
  </si>
  <si>
    <t>Government investment</t>
  </si>
  <si>
    <t>Natural social transfers</t>
  </si>
  <si>
    <t>Social transfers</t>
  </si>
  <si>
    <t>Corporate investment</t>
  </si>
  <si>
    <t>Household investment</t>
  </si>
  <si>
    <t xml:space="preserve">Naturálne soc. transfery </t>
  </si>
  <si>
    <t>TABUĽKA 2 – Predpoklady realizácie výdavkov z Plánu obnovy a odolnosti SR z prognózy (mil. eur, bez DPH)</t>
  </si>
  <si>
    <t>Prognóza mar 2022</t>
  </si>
  <si>
    <t>Mar 2022</t>
  </si>
  <si>
    <t>Percentuálna zmena úrovní jednotlivých premenných oproti prognóze</t>
  </si>
  <si>
    <t>Prognóza feb 2020</t>
  </si>
  <si>
    <t>Feb 2020</t>
  </si>
  <si>
    <t>NBS (miernejší vojnový scenár)</t>
  </si>
  <si>
    <t>NBS (milder war scenario)</t>
  </si>
  <si>
    <t>2021 S</t>
  </si>
  <si>
    <t>zmena efektívnosti výberu daní</t>
  </si>
  <si>
    <t>vplyv legislatívnych zmien</t>
  </si>
  <si>
    <t>ostatné vplyvy</t>
  </si>
  <si>
    <t>celkový rozdiel oproti rozpčtu</t>
  </si>
  <si>
    <t>DPH</t>
  </si>
  <si>
    <t>VAT</t>
  </si>
  <si>
    <t>changes in the efficiency of tax collection</t>
  </si>
  <si>
    <t>other impacts</t>
  </si>
  <si>
    <t>impact of legislative changes</t>
  </si>
  <si>
    <t>impact of macroeconomic changes in 2022</t>
  </si>
  <si>
    <t>total change</t>
  </si>
  <si>
    <t>DPPO</t>
  </si>
  <si>
    <t>CIT</t>
  </si>
  <si>
    <t>2024 PS</t>
  </si>
  <si>
    <t>2025 PS</t>
  </si>
  <si>
    <t>4. Saldo VS po dodatočných opatreniach (rozpočtové ciele)</t>
  </si>
  <si>
    <t xml:space="preserve">   Compensation of employees</t>
  </si>
  <si>
    <t xml:space="preserve">   Subsidies</t>
  </si>
  <si>
    <t>3. Additional measures to reach target (4-5)</t>
  </si>
  <si>
    <t>Expected</t>
  </si>
  <si>
    <t>Fiscal framework</t>
  </si>
  <si>
    <t>Rast reálneho HDP</t>
  </si>
  <si>
    <t>Deflátor HDP</t>
  </si>
  <si>
    <t>Upper sanction band (gross debt)</t>
  </si>
  <si>
    <t>Gross debt in reaching budgetary target scenario</t>
  </si>
  <si>
    <t>Net debt in reaching budgetary target scenario</t>
  </si>
  <si>
    <t>Note.: Projection of debt based on bond issue plan including fiscal framework deficits for 2023 and 2025 in line with accrual deficits of GG reaching 3,3, 3,2 and 3,5 % of GDP for 2023 and 2025.</t>
  </si>
  <si>
    <t>Deflator</t>
  </si>
  <si>
    <t>Real GDP growth</t>
  </si>
  <si>
    <t>Stock-flow adjustment (w/o currency and deposits)</t>
  </si>
  <si>
    <t>Scenár nezmenených politík</t>
  </si>
  <si>
    <t>No policy-change scenario</t>
  </si>
  <si>
    <t>Nízke riziko</t>
  </si>
  <si>
    <t>of which:</t>
  </si>
  <si>
    <t>Znížený rast ADH</t>
  </si>
  <si>
    <t>Rodičovský dôchodok</t>
  </si>
  <si>
    <t>PSD - 40 rokov</t>
  </si>
  <si>
    <t>Decresed growth of the current pension point value</t>
  </si>
  <si>
    <t>Parental pension</t>
  </si>
  <si>
    <t>Early old-age pension after 40 years</t>
  </si>
  <si>
    <t>Kapitola</t>
  </si>
  <si>
    <t>MO SR</t>
  </si>
  <si>
    <t>Kurzarbeit pre materské školy a ZUŠ</t>
  </si>
  <si>
    <t>Jednorazový príspevok na dieťa</t>
  </si>
  <si>
    <t>Humanitárna pomoc a úrazový príplatok</t>
  </si>
  <si>
    <t>Očkovacia prémia a sprostredkovateľský bonus</t>
  </si>
  <si>
    <t>Finančná pomoc pre seniorov, ktorí sa dali zaočkovať</t>
  </si>
  <si>
    <t>One-off parental allowance</t>
  </si>
  <si>
    <t>Humanitarian aid</t>
  </si>
  <si>
    <t>Vaccination premium and negotiation bonus</t>
  </si>
  <si>
    <t>Financial aid to vaccinated seniors</t>
  </si>
  <si>
    <t>- change in guarantees within EFSF</t>
  </si>
  <si>
    <t>Štrukturálne primárne saldo</t>
  </si>
  <si>
    <t>Postupná konsolidácia*</t>
  </si>
  <si>
    <t>Vplyv II. piliera na P a V strane</t>
  </si>
  <si>
    <t>Výsledná Hodnota S1</t>
  </si>
  <si>
    <t>Riziko udržateľnosti</t>
  </si>
  <si>
    <t>stredné</t>
  </si>
  <si>
    <t>S1 Indikátor (% HDP)</t>
  </si>
  <si>
    <t xml:space="preserve">  Počiatočná rozpočtová pozícia</t>
  </si>
  <si>
    <t xml:space="preserve">  Náklady odkladu konsolidácie</t>
  </si>
  <si>
    <t xml:space="preserve">  Požadovaná úroveň dlhu v koncovom roku</t>
  </si>
  <si>
    <t xml:space="preserve">  Dlhodobé výdavky (náklady starnutia)</t>
  </si>
  <si>
    <t xml:space="preserve">  Výpadok príjmov kvôli druhému pilieru</t>
  </si>
  <si>
    <r>
      <t>Baseline (t</t>
    </r>
    <r>
      <rPr>
        <b/>
        <vertAlign val="subscript"/>
        <sz val="8"/>
        <color rgb="FF000000"/>
        <rFont val="Arial Narrow"/>
        <family val="2"/>
        <charset val="238"/>
      </rPr>
      <t>0</t>
    </r>
    <r>
      <rPr>
        <b/>
        <sz val="8"/>
        <color rgb="FF000000"/>
        <rFont val="Arial Narrow"/>
        <family val="2"/>
        <charset val="238"/>
      </rPr>
      <t>)</t>
    </r>
  </si>
  <si>
    <t>Primary structural balance</t>
  </si>
  <si>
    <r>
      <t>Debt (t</t>
    </r>
    <r>
      <rPr>
        <b/>
        <vertAlign val="subscript"/>
        <sz val="8"/>
        <color rgb="FF000000"/>
        <rFont val="Arial Narrow"/>
        <family val="2"/>
        <charset val="238"/>
      </rPr>
      <t>0</t>
    </r>
    <r>
      <rPr>
        <b/>
        <sz val="8"/>
        <color rgb="FF000000"/>
        <rFont val="Arial Narrow"/>
        <family val="2"/>
        <charset val="238"/>
      </rPr>
      <t>)</t>
    </r>
  </si>
  <si>
    <t>Consolidation period*</t>
  </si>
  <si>
    <r>
      <t>End year (t</t>
    </r>
    <r>
      <rPr>
        <b/>
        <vertAlign val="subscript"/>
        <sz val="8"/>
        <color rgb="FF000000"/>
        <rFont val="Arial Narrow"/>
        <family val="2"/>
        <charset val="238"/>
      </rPr>
      <t>1</t>
    </r>
    <r>
      <rPr>
        <b/>
        <sz val="8"/>
        <color rgb="FF000000"/>
        <rFont val="Arial Narrow"/>
        <family val="2"/>
        <charset val="238"/>
      </rPr>
      <t>)</t>
    </r>
  </si>
  <si>
    <r>
      <t>Debt (t</t>
    </r>
    <r>
      <rPr>
        <b/>
        <vertAlign val="subscript"/>
        <sz val="8"/>
        <color rgb="FF000000"/>
        <rFont val="Arial Narrow"/>
        <family val="2"/>
        <charset val="238"/>
      </rPr>
      <t>1</t>
    </r>
    <r>
      <rPr>
        <b/>
        <sz val="8"/>
        <color rgb="FF000000"/>
        <rFont val="Arial Narrow"/>
        <family val="2"/>
        <charset val="238"/>
      </rPr>
      <t>)</t>
    </r>
  </si>
  <si>
    <t>2nd pillar</t>
  </si>
  <si>
    <t>S1 outcome</t>
  </si>
  <si>
    <t>Sustainability assesment</t>
  </si>
  <si>
    <r>
      <t>Východiskový rok (t</t>
    </r>
    <r>
      <rPr>
        <b/>
        <vertAlign val="subscript"/>
        <sz val="9"/>
        <color rgb="FF000000"/>
        <rFont val="Arial Narrow"/>
        <family val="2"/>
        <charset val="238"/>
      </rPr>
      <t>0</t>
    </r>
    <r>
      <rPr>
        <b/>
        <sz val="9"/>
        <color rgb="FF000000"/>
        <rFont val="Arial Narrow"/>
        <family val="2"/>
        <charset val="238"/>
      </rPr>
      <t>)</t>
    </r>
  </si>
  <si>
    <r>
      <t>DLH (t</t>
    </r>
    <r>
      <rPr>
        <b/>
        <vertAlign val="subscript"/>
        <sz val="9"/>
        <color rgb="FF000000"/>
        <rFont val="Arial Narrow"/>
        <family val="2"/>
        <charset val="238"/>
      </rPr>
      <t>0</t>
    </r>
    <r>
      <rPr>
        <b/>
        <sz val="9"/>
        <color rgb="FF000000"/>
        <rFont val="Arial Narrow"/>
        <family val="2"/>
        <charset val="238"/>
      </rPr>
      <t>)</t>
    </r>
  </si>
  <si>
    <r>
      <t>Koncový rok (t</t>
    </r>
    <r>
      <rPr>
        <b/>
        <vertAlign val="subscript"/>
        <sz val="9"/>
        <color rgb="FF000000"/>
        <rFont val="Arial Narrow"/>
        <family val="2"/>
        <charset val="238"/>
      </rPr>
      <t>1</t>
    </r>
    <r>
      <rPr>
        <b/>
        <sz val="9"/>
        <color rgb="FF000000"/>
        <rFont val="Arial Narrow"/>
        <family val="2"/>
        <charset val="238"/>
      </rPr>
      <t>)</t>
    </r>
  </si>
  <si>
    <r>
      <t>DLH (t</t>
    </r>
    <r>
      <rPr>
        <b/>
        <vertAlign val="subscript"/>
        <sz val="9"/>
        <color rgb="FF000000"/>
        <rFont val="Arial Narrow"/>
        <family val="2"/>
        <charset val="238"/>
      </rPr>
      <t>1</t>
    </r>
    <r>
      <rPr>
        <b/>
        <sz val="9"/>
        <color rgb="FF000000"/>
        <rFont val="Arial Narrow"/>
        <family val="2"/>
        <charset val="238"/>
      </rPr>
      <t>)</t>
    </r>
  </si>
  <si>
    <t>S1 Indicator (% of GDP)</t>
  </si>
  <si>
    <t>Cost of delaying adjustment</t>
  </si>
  <si>
    <t>Debt requirement</t>
  </si>
  <si>
    <t>Second pillar</t>
  </si>
  <si>
    <t>YES</t>
  </si>
  <si>
    <t xml:space="preserve">  Zdravotná a dlhodobá starostlivosť</t>
  </si>
  <si>
    <t xml:space="preserve">  Výdavky na vzdelanie a dávky v nezamestnanosti</t>
  </si>
  <si>
    <t>Výsledná hodnota S2</t>
  </si>
  <si>
    <t>S2 outcome</t>
  </si>
  <si>
    <r>
      <t>Baseline (t</t>
    </r>
    <r>
      <rPr>
        <b/>
        <vertAlign val="subscript"/>
        <sz val="9"/>
        <color rgb="FF000000"/>
        <rFont val="Arial Narrow"/>
        <family val="2"/>
        <charset val="238"/>
      </rPr>
      <t>0</t>
    </r>
    <r>
      <rPr>
        <b/>
        <sz val="9"/>
        <color rgb="FF000000"/>
        <rFont val="Arial Narrow"/>
        <family val="2"/>
        <charset val="238"/>
      </rPr>
      <t>)</t>
    </r>
  </si>
  <si>
    <r>
      <t>Debt (t</t>
    </r>
    <r>
      <rPr>
        <b/>
        <vertAlign val="subscript"/>
        <sz val="9"/>
        <color rgb="FF000000"/>
        <rFont val="Arial Narrow"/>
        <family val="2"/>
        <charset val="238"/>
      </rPr>
      <t>0</t>
    </r>
    <r>
      <rPr>
        <b/>
        <sz val="9"/>
        <color rgb="FF000000"/>
        <rFont val="Arial Narrow"/>
        <family val="2"/>
        <charset val="238"/>
      </rPr>
      <t>)</t>
    </r>
  </si>
  <si>
    <t>high</t>
  </si>
  <si>
    <t>medium</t>
  </si>
  <si>
    <t>S2 Indicator (% of GDP)</t>
  </si>
  <si>
    <t>Health &amp; Long-term care expenditures</t>
  </si>
  <si>
    <t>Education &amp; Unemployment expenditures</t>
  </si>
  <si>
    <t xml:space="preserve">Zdroj: MF SR       </t>
  </si>
  <si>
    <t>Saldo hospodárenia verejnej správy (% HDP)</t>
  </si>
  <si>
    <t>General government balance (% of GDP)</t>
  </si>
  <si>
    <t>Hrubý a čistý dlh verejnej správy (% HDP)</t>
  </si>
  <si>
    <t>Gross and net public debt (% of GDP)</t>
  </si>
  <si>
    <t>p.m. Saldo verejnej správy z predbežne zostaveného návrhu rozpočtu (fiškálny rámec - FRRVS)</t>
  </si>
  <si>
    <t>p.m. Opatrenia potrebné na dosiahnutie rozpočtových cieľov v mil. eur oproti FRRVS</t>
  </si>
  <si>
    <t>p.m. GG balance from preliminary fiscal framework (fiscal framework - FF)</t>
  </si>
  <si>
    <t>p.m. Measures needed to reach budgetary targets in mil. euros comparing to FF</t>
  </si>
  <si>
    <t>TABLE 2 – Expected expenditures covered by Recovery and resilience plan of SR (mil. eur, w/o. VAT)</t>
  </si>
  <si>
    <t>TABUĽKA 5 - Vývoj produkčnej medzery - prístup MF SR / TABLE 5 - Output gap  - MoF SR approach</t>
  </si>
  <si>
    <t>TABUĽKA 6 - Porovnanie prognóz slovenskej ekonomiky MF SR a ostatných inštitúcií / TABLE 6 - Comparisons of forecasts of MFSR and other institutions</t>
  </si>
  <si>
    <t>TABLE 3 – Recovery and resilience plan impact on macro forecast</t>
  </si>
  <si>
    <t>TABUĽKA 2 - Predpoklady realizácie výdavkov z Plánu obnovy a odolnosti SR z prognózy (mil. eur, bez DPH) / TABLE 2 - Expected expenditures covered by Recovery and resilience plan of SR (mil. eur, w/o. VAT)</t>
  </si>
  <si>
    <t>TABUĽKA 3 - Vplyvy realizácie Plánu obnovy a odolnosti SR zahrnuté v prognóze / TABLE 3 - Recovery and resilience plan impact on macro forecast</t>
  </si>
  <si>
    <t>TABUĽKA 4 - Príspevky výrobných faktorov k rastu potenciálneho produktu - prístup MF SR / TABLE 4 - Contribution of production factors to potential growth (pp) - MoF SR approach</t>
  </si>
  <si>
    <t>TABUĽKA 18 - Najväčšie investičné projekty podľa zverejnených investičných plánov / TABLE 18 - The most valuable investment projects according to published investment plans</t>
  </si>
  <si>
    <t>D.75</t>
  </si>
  <si>
    <t>Odklad zdravotných odvodov</t>
  </si>
  <si>
    <t xml:space="preserve">Odklad sociálnych odvodov </t>
  </si>
  <si>
    <t>p. m.Bankové záruky (bez priameho vplyvu na deficit)</t>
  </si>
  <si>
    <t>Rôzne zvýšené bežné transfery pre kapitoly ŠR a OSVS</t>
  </si>
  <si>
    <t>**Vplyv PN a OČR je vyčíslený cez nárast dávok oproti roku 2019, pri indexovaní bázy pre výpočet na rok 2021 a 2022. Teda sú započítané aj niektoré PN a OČR, ktoré neboli klasifikované ako pandemické.</t>
  </si>
  <si>
    <t>Kurzarbeit for kindergartens and schools of the arts</t>
  </si>
  <si>
    <t>Financovanie z EÚ zdrojov</t>
  </si>
  <si>
    <t>Postponement of health contributions</t>
  </si>
  <si>
    <t>Postponement of social security contributions</t>
  </si>
  <si>
    <t>** The impact of PN and OČR is quantified through the increase in benefits compared to 2019, when indexing the basis for the calculation for 2021 and 2022. Thus, some PN and OČR, which were not classified as pandemic, are also included.</t>
  </si>
  <si>
    <t>2026F</t>
  </si>
  <si>
    <t>Zdroj: MF SR (február 2023), Výbor pre makroekonomické prognózy (február 2023), NBS (marec 2022), EK (február 2023), OECD (november 2022) a MMF (apríl 2023).</t>
  </si>
  <si>
    <t>Source: MoF SR (February 2023), Macroeconomic committee (February 2023), NBS (March 2023), EC (February 2023), OECD (November 2022) a MMF (April 2023).</t>
  </si>
  <si>
    <t>GRAF 1 – Investície zo zdrojov EÚ (b.c., mld. eur)</t>
  </si>
  <si>
    <t>FIGURE 1 – Investments from EU (c.p., bil. eur)</t>
  </si>
  <si>
    <t>GRAF 2 - Príspevky k rastu HDP (p. b.)</t>
  </si>
  <si>
    <t xml:space="preserve">GRAF 3 – Príspevky k rastu zamestnanosti (p. b.) </t>
  </si>
  <si>
    <t>FIGURE 2 - Contributions to GDP growth (pp)</t>
  </si>
  <si>
    <t>FIGURE 3 – Contributions to employment growth (pp)</t>
  </si>
  <si>
    <t>GRAF 4 - Externé nerovnováhy - zložky salda bežného účtu platobnej bilancie (% HDP)</t>
  </si>
  <si>
    <t>GRAF 5 - Štruktúra spotrebiteľskej inflácie –medziročné príspevky zložiek k CPI (v p. b.)</t>
  </si>
  <si>
    <t>FIGURE 4 - External imbalances - CAB components (% of GDP)</t>
  </si>
  <si>
    <t>FIGURE 5 - Structure of consumer inflation - contributions of components (pp)</t>
  </si>
  <si>
    <t>GRAF 8 - Príspevky výrobných faktorov k rastu potenciálneho produktu (p. b.) - prístup MF SR</t>
  </si>
  <si>
    <t>FIGURE 8 - Contribution of production factors to potential growth (pp) – MoF SR approach</t>
  </si>
  <si>
    <t xml:space="preserve">GRAF 9 - Produkčná medzera (% pot. HDP) - prístup MF SR       </t>
  </si>
  <si>
    <t>FIGURE 9 - Output gap (% pot. GDP) - MoF SR approach</t>
  </si>
  <si>
    <t>GRAF 10 – HDP v základnej prognóze a scenároch (index 2019=100)</t>
  </si>
  <si>
    <t>FIGURE 10 – GDP in baseline forecast and scenarios (index 2019=100)</t>
  </si>
  <si>
    <t>GRAF 11 – Zamestnanosť v základnej prognóze a scenároch (index 2019=100)</t>
  </si>
  <si>
    <t>FIGURE 11 – Employment in baseline forecast and scenarios (index 2019=100)</t>
  </si>
  <si>
    <t>GRAF 1 - Investície zo zdrojov EÚ (b.c., mld. eur) / FIGURE 1 – Investments from EU (c.p., bil. eur)</t>
  </si>
  <si>
    <t>GRAF 8 - Príspevky výrobných faktorov k rastu potenciálneho produktu (p. b.) - prístup MF SR / FIGURE 8 - Contribution of production factors to potential growth (pp) – MoF SR approach</t>
  </si>
  <si>
    <t>GRAF 9 - Produkčná medzera (% pot. HDP) - prístup MF SR / FIGURE 9+ - Output gap (% pot. GDP) - MoF SR approach</t>
  </si>
  <si>
    <t>GRAF 10 - HDP v základnej prognóze a scenároch (index 2019=100) / FIGURE 10 – GDP in baseline forecast and scenarios (index 2019=100)</t>
  </si>
  <si>
    <t>GRAF 11 - Zamestnanosť v základnej prognóze a scenároch (index 2019=100) / FIGURE 11 – Employment in baseline forecast and scenarios (index 2019=100)</t>
  </si>
  <si>
    <t>GRAF 2 - Príspevky k rastu HDP (p. b.) / FIGURE 2 - Contributions to GDP growth (pp)</t>
  </si>
  <si>
    <t>GRAF 3 - Príspevky k rastu zamestnanosti (p. b.)  / FIGURE 3 – Contributions to employment growth (pp)</t>
  </si>
  <si>
    <t>GRAF 4 - Externé nerovnováhy - zložky salda bežného účtu platobnej bilancie (% HDP) / FIGURE 4 - External imbalances - CAB components (% of GDP)</t>
  </si>
  <si>
    <t>GRAF 5 - Štruktúra spotrebiteľskej inflácie –medziročné príspevky zložiek k CPI (v p. b.) / FIGURE 5 - Structure of consumer inflation - contributions of components (pp)</t>
  </si>
  <si>
    <t>TABUĽKA 1 - Prognóza vybraných indikátorov vývoja ekonomiky SR pre roky 2023 až 2026 / TABLE 1 - Forecast of selected indicators of the Slovak economy for 2023 to 2026</t>
  </si>
  <si>
    <t>TABUĽKA 7 - Rizikový scenár slabšieho čerpania Plánu obnovy a odolnosti</t>
  </si>
  <si>
    <t>TABLE 7 - Risk scenario with weaker absorption of Recovery and Resilience Plan funds</t>
  </si>
  <si>
    <t>TABUĽKA 7 - Rizikový scenár slabšieho čerpania Plánu obnovy a odolnosti / TABLE 7 - Risk scenario with weaker absorption of Recovery and Resilience Plan funds</t>
  </si>
  <si>
    <t>Date</t>
  </si>
  <si>
    <t xml:space="preserve">Plyn </t>
  </si>
  <si>
    <t>World Container Index</t>
  </si>
  <si>
    <t>italy</t>
  </si>
  <si>
    <t>Ropa</t>
  </si>
  <si>
    <t>Oil</t>
  </si>
  <si>
    <t>Gas</t>
  </si>
  <si>
    <t>GRAF 6 - Riziková prirážka 10-ročných dlhopisov (%)</t>
  </si>
  <si>
    <t>FIGURE 6 - Risk premium on 10-year government bonds (%)</t>
  </si>
  <si>
    <t>GRAF 6 - Riziková prirážka 10-ročných dlhopisov (%) / FIGURE 6 - Risk premium on 10-year government bonds (%)</t>
  </si>
  <si>
    <t>GRAF 7 - Ceny energetických komodít (cenový index, január 2022=100)</t>
  </si>
  <si>
    <t>FIGURE 7 - Commodity prices (index, January 2022=100)</t>
  </si>
  <si>
    <t>GRAF 7 - Ceny energetických komodít (cenový index, január 2022=100) / FIGURE 7 - Commodity prices (index, January 2022=100)</t>
  </si>
  <si>
    <t>GRAF 12 – Vývoj nominálneho deficitu v % HDP</t>
  </si>
  <si>
    <t>FIGURE 12 – Development of the nominal deficit in % of GDP</t>
  </si>
  <si>
    <t>Nominálne saldo</t>
  </si>
  <si>
    <t>Nominal balance</t>
  </si>
  <si>
    <t>One-offs</t>
  </si>
  <si>
    <t>Daňovo odvodové príjmy (VpDP)</t>
  </si>
  <si>
    <t>Výdavky bez EÚ fondov</t>
  </si>
  <si>
    <t>Prognóza feb 2023</t>
  </si>
  <si>
    <t>Feb 2023</t>
  </si>
  <si>
    <t>Rizikový scenár k feb 2023</t>
  </si>
  <si>
    <t>Risk scenario Feb 2023</t>
  </si>
  <si>
    <t>Risk scenario for Feb 2023</t>
  </si>
  <si>
    <t>HDP, bežné ceny*</t>
  </si>
  <si>
    <t>* Podľa revízie ŠÚ SR z 20. 4. 2023</t>
  </si>
  <si>
    <t>GDP, current prices*</t>
  </si>
  <si>
    <r>
      <t>* Nominal GDP revision as of April 20</t>
    </r>
    <r>
      <rPr>
        <vertAlign val="superscript"/>
        <sz val="9"/>
        <color theme="1"/>
        <rFont val="Arial Narrow"/>
        <family val="2"/>
        <charset val="238"/>
      </rPr>
      <t>th</t>
    </r>
    <r>
      <rPr>
        <sz val="9"/>
        <color theme="1"/>
        <rFont val="Arial Narrow"/>
        <family val="2"/>
        <charset val="238"/>
      </rPr>
      <t>, 2023</t>
    </r>
  </si>
  <si>
    <t>3. Saldo VS bez dodatočných opatrení (FRRVS)</t>
  </si>
  <si>
    <t>5. Potrebné dodatočné opatrenia na dosiahnutie cieľov (4-3)</t>
  </si>
  <si>
    <t>Dočasné opatrenia: vojna na Ukrajine</t>
  </si>
  <si>
    <t>Dočasné opatrenia: COVID19</t>
  </si>
  <si>
    <t>Dočasné opatrenia: Ostatné</t>
  </si>
  <si>
    <t>Dočasné opatrenia: Energo-pomoc</t>
  </si>
  <si>
    <t>Temporary effects: COVID-19</t>
  </si>
  <si>
    <t>Temporary effects: others</t>
  </si>
  <si>
    <t>Temporary effects: war in Ukraine</t>
  </si>
  <si>
    <t>Temporary effects: energy support</t>
  </si>
  <si>
    <t>Aktuálny rozpočet verejnej správy</t>
  </si>
  <si>
    <t>Deficit verejnej správy</t>
  </si>
  <si>
    <t>Štrukturálny deficit</t>
  </si>
  <si>
    <t>GRAF 16 - Vplyv faktorov na medziročný rast daňovo-odvodových príjmov  (2023, ESA 2010, p.b.)</t>
  </si>
  <si>
    <t>jednorazové vplyvy</t>
  </si>
  <si>
    <t>v %</t>
  </si>
  <si>
    <t>vplyv  makroeokonomických ukazovateľov</t>
  </si>
  <si>
    <t>GRAF 17 – Medziročná zmena vybraných daní a odvodov (2023, ESA 2010, v %)</t>
  </si>
  <si>
    <t>FIGURE 16 - Impact of factors on y-o-y growth of taxes (2023, ESA2010, p.p.)</t>
  </si>
  <si>
    <t>in %</t>
  </si>
  <si>
    <t>one-offs</t>
  </si>
  <si>
    <t>DPFO zč</t>
  </si>
  <si>
    <t>Spotrebné dane</t>
  </si>
  <si>
    <t>Sociálne odvody</t>
  </si>
  <si>
    <t>Zdravotné ovody</t>
  </si>
  <si>
    <t>FIGURE 17 - Y-o-Y growth of taxes (2023, ESA2010, %)</t>
  </si>
  <si>
    <t>Health insurance</t>
  </si>
  <si>
    <t>Social Insurance</t>
  </si>
  <si>
    <t>Excises</t>
  </si>
  <si>
    <t>PIT from dependend activity</t>
  </si>
  <si>
    <t>GRAF 15 – Medziročná zmena vybraných daní a odvodov (2022, ESA 2010, v %)</t>
  </si>
  <si>
    <t>FIGURE 15 - Year-on-year growth of taxes (2022, ESA2010, %)</t>
  </si>
  <si>
    <t>GRAF 14 - Priemerná efektívna daňová sadzba na DPH (v %)</t>
  </si>
  <si>
    <t>FIGURE 14 - Average effective tax rate on VAT (in %)</t>
  </si>
  <si>
    <t>2017-2019</t>
  </si>
  <si>
    <t>2020-2021</t>
  </si>
  <si>
    <t>PS 2024</t>
  </si>
  <si>
    <t>PS 2025</t>
  </si>
  <si>
    <t>PS 2026</t>
  </si>
  <si>
    <t>OS 2023</t>
  </si>
  <si>
    <t>SP 2024</t>
  </si>
  <si>
    <t>SP 2025</t>
  </si>
  <si>
    <t>SP 2026</t>
  </si>
  <si>
    <t>Pozn.: Pozn.: OS – očakávaná skutočnosť, PS – Program stability                                                                                                                                                                                                                                                              
Pozn. 2: Všetky údaje sú po zohľadnení jarnej notifikácie Eurostatu
* COFOG klasifikácia sa vykazuje v ESA 2010 metodike (teda akruálne), kde sa výdavky zaznamenávajú podľa momentu dodania. Veľké investičné projekty sa tradične doručujú niekoľko rokov po zaplatení a preto sú v klasifikácii ESA 2010 zohľadnené neskôr, než ako v národnej hotovostnej metodike.
Zdroj: Eurostat, MFSR</t>
  </si>
  <si>
    <t>2. Obrana*</t>
  </si>
  <si>
    <t>2. Defence*</t>
  </si>
  <si>
    <t xml:space="preserve">Note: OS - expected expenditure in 2023, SP - Stability Program forecast
Note 2: All data account for Eurostat 2023 spring notification
* COFOG classification is reported using the ESA 2010 methodology (i.e. accrual), where expenses are recorded at the moment of delivery. Large investment projects are traditionally delivered several years after the payment has been made and are therefore acoounted for later in the ESA 2010 classification than in the national methodology.
Source: Eurostat, MoF
</t>
  </si>
  <si>
    <t>Efektívna daňová sadzba na DPH (ročne)</t>
  </si>
  <si>
    <t>Jednorazové vplyvy</t>
  </si>
  <si>
    <t>Čistý dlh (ciele rozpočtu)</t>
  </si>
  <si>
    <t>Hrubý dlh po splnení cieľov rozpočtu</t>
  </si>
  <si>
    <t>Hrubý dlh (aktuálny rozpočet verejnej správy)</t>
  </si>
  <si>
    <t>Čistý dlh (aktuálny rozpočet verejnej správy)</t>
  </si>
  <si>
    <t>Horné a spodné sankčné pásma</t>
  </si>
  <si>
    <t>Gross debt with achieved budgetary targets</t>
  </si>
  <si>
    <t>Projection</t>
  </si>
  <si>
    <t>Gross debt (general government budget)</t>
  </si>
  <si>
    <t>Upper and lower sanction bands</t>
  </si>
  <si>
    <t>Ciele deficitov podľa aktualizovaných výdavkových limitov</t>
  </si>
  <si>
    <t>Ciele deficitov približne stabilizujúce dlh</t>
  </si>
  <si>
    <t>GRAF 18 – Prognóza hrubého dlhu pri výdavkových limitoch v porovnaní s prísnejšími cieľmi deficitov (% HDP)</t>
  </si>
  <si>
    <t>FIGURE 18 – Projection of gross debt with expenditure ceilings compared to tighter budgetary targets (% of GDP)</t>
  </si>
  <si>
    <t>GRAF 19 - Hrubý a čistý dlh verejnej správy (% HDP)</t>
  </si>
  <si>
    <t>FIGURE 19 - Gross and net debt of general government (% of GDP)</t>
  </si>
  <si>
    <t>Pozn.: Vývoj hrubého dlhu zodpovedá emisnému plánu s akruálnymi deficitmi verejnej správy podľa fiškálneho rámca 4,7 % HDP v 2024, 5,2 % v 2025 a 4,9 % v 2026. Prognóza hrubého dlhu po splnení rozpočtových cieľov vychádza z upraveného emisného plánu a predpokladá dosiahnutie cieľov rozpočtu na úrovni akruálnych deficitov verejnej správy 3,9 % HDP v 2024, 3,2 % HDP v 2025 a 2,2 % HDP v 2026.</t>
  </si>
  <si>
    <t>Net debt (budgetary targets)</t>
  </si>
  <si>
    <t>Liquid financial assets</t>
  </si>
  <si>
    <t>Budgetary targets in updated expenditure ceilings</t>
  </si>
  <si>
    <t>Debt stabilizing budgetary targets</t>
  </si>
  <si>
    <t>Net debt (general government budget)</t>
  </si>
  <si>
    <t>TABUĽKA 14 – Predpokladaná požiadavka na štrukturálnu konsolidáciu reformovaných pravidiel EÚ a výdavkových limitov (navrhované obdobie 2025-2028)</t>
  </si>
  <si>
    <t>Reformované pravidlá SGP (odhad – vlastné prepočty MF SR)</t>
  </si>
  <si>
    <t>Implicitiný cieľ pre štrukturálne saldo</t>
  </si>
  <si>
    <t>-0,5*</t>
  </si>
  <si>
    <t>Konsolidácia (kumulatívne 2024-2028)</t>
  </si>
  <si>
    <t>Priemerne za rok</t>
  </si>
  <si>
    <t>Schválený limit verejných výdavkov</t>
  </si>
  <si>
    <t xml:space="preserve">Pozn.: * Úroveň štrukturálneho salda zabezpečujúca, aby sa  dlh bez ďalších zásahov vlády v nasledujúcich 10-tich rokoch udržal pod 60 % HDP a deficit nevzrástol nad 3 % HDP. Starnutie populácie spôsobí nárast deficitu o približne 2 % HDP v priebehu 2028-2038. </t>
  </si>
  <si>
    <t>Rozdielna úroveň počiatočného štrukturálneho salda vyplýva najmä z predpokladanej konsolidácie podľa oficiálne zverejnenýách národných výdavkových limitov už v roku 2024 a odlišných predpokladov očakávaného štrukturálneho salda v 2023.</t>
  </si>
  <si>
    <t>Zdroj: MF SR, RRZ, EK</t>
  </si>
  <si>
    <t>TABLE 14 – Assumed requirement of structural adjustment of EU fiscal rules and expenditure ceilings (proposed period of 2025-2028)</t>
  </si>
  <si>
    <t>Reformed SGP rules (estimate of MoF SR)</t>
  </si>
  <si>
    <t>Implicit target for structural balance</t>
  </si>
  <si>
    <t>Adjustment (cumulatively 2024-2028)</t>
  </si>
  <si>
    <t>Annualy</t>
  </si>
  <si>
    <t>Approved expenditure ceiling</t>
  </si>
  <si>
    <t>Note: * The level of the structural balance ensuring that, without further government intervention, the debt remains below 60% of GDP in the next 10 years and the deficit does not exceed 3% of GDP. Population ageing will cause the deficit to increase by around 2% of GDP over 2028-2038.</t>
  </si>
  <si>
    <t>The different level of the initial structural balance results particularly from the projected consolidation according to the officially published national expenditure ceilings already in 2024 and different assumptions of the expected structural balance in 2023.</t>
  </si>
  <si>
    <t>Source: MoF SR, CBR, EC</t>
  </si>
  <si>
    <t>GRAF 20 - Príspevky k medziročnej zmene hrubého dlhu VS v základon scenári bez zmeny politík (p. b. HDP)</t>
  </si>
  <si>
    <t>Zosúladenie deficitu a dlhu (bez hotovosti VS)</t>
  </si>
  <si>
    <t>FIGURE 20 - Contributions of factors to the debt change in baseline no-policy change scenario (% of GDP)</t>
  </si>
  <si>
    <t>GRAF 21 - Dlhodobá prognóza hrubého dlhu (% HDP)</t>
  </si>
  <si>
    <t>Scenár - ciele rozpočtu</t>
  </si>
  <si>
    <t>Scenario - budgetary targets</t>
  </si>
  <si>
    <t>Pozn.: Scenár nezmenených politík vychádza z predpokladu vývoja deficitu od roku 2024 bez konsolidačných opatrení a s dodatočným vplyvom nákladov súvisiacich so starnutím populácie. Konsolidačný scenár predpokladá dosiahnutie rozpočtových cieľov (nominálny schodok 2,2% HDP do roku 2026) a následnú štrukturálnu konsolidáciu 0,5 % HDP do dosiahnutia štrukturálneho prebytku 0,5 % HDP. Dlhodobý makroekonomický výhľad je prevzatý z aktuálnej makroekonomickej prognózy a projekcií európskej pracovnej skupiny AWG.</t>
  </si>
  <si>
    <t>Note: The no-policy change scenario is based on the assumption of deficit development from 2024 without adjustment and with the additional impact of costs related to the ageing of the population. The consolidation scenario assumes the achieved budgetary targets (nominal deficit of 2.2% of GDP by 2026) and subsequent structural consolidation of 0.5% of GDP until a structural surplus of 0.5% of GDP is reached. The long-term macroeconomic outlook is taken from the current macroeconomic forecast and projections of the European working group AWG.</t>
  </si>
  <si>
    <t>FIGURE 21 - Long-term projection of gross debt (% of GDP)</t>
  </si>
  <si>
    <t>Pozn.: Plusové položky zvyšujú dlh verejnej správy k 31.12. príslušného roku, mínusové položky dlh znižujú.</t>
  </si>
  <si>
    <t>* V 2021 a 2022 najmä zmeny vkladov subjektov mimo sektora VS v Štátnej pokladnici, akrualizačné položky a rozdiely analytickej prognózy a notifikovaného maastrichtského dlhu v metodike ESA 2010.</t>
  </si>
  <si>
    <t>Note: Positive items increase the gross debt as of 31.12. of the respective year, negative items reduce the debt.</t>
  </si>
  <si>
    <t>* In 2021 and 2022, in particular, changes in the deposits of entities outside the VS sector in the State Treasury, accrual items and differences between the analytical forecast and the notified Maastricht debt in the ESA 2010 methodology.</t>
  </si>
  <si>
    <t xml:space="preserve"> - others*</t>
  </si>
  <si>
    <t xml:space="preserve"> - ostatné*</t>
  </si>
  <si>
    <t>Actual budget</t>
  </si>
  <si>
    <t xml:space="preserve">GRAF 13 – Medziročné rasty vybraných položiek v roku 2022 a 2023 (%-ny rast, ESA2010) </t>
  </si>
  <si>
    <t>FIGURE 13 – Annual growth of selected items in 2022 and 2023 (% growth, ESA2010)</t>
  </si>
  <si>
    <t>Tax revenues forecasted by the Comittee</t>
  </si>
  <si>
    <t>Expenditures without EU funds</t>
  </si>
  <si>
    <t>TABUĽKA 8 – Hlavné opatrenia vlády vysvetľujúce medziročnú zmenu deficitu (v % HDP)</t>
  </si>
  <si>
    <t>Zníženie DPH na 10 % - gastro, športoviská, vleky a fitness</t>
  </si>
  <si>
    <t>Ostatné príjmové opatrenia</t>
  </si>
  <si>
    <t>Opatrenia v rámci rodinných politík</t>
  </si>
  <si>
    <t>Obranné výdavky</t>
  </si>
  <si>
    <t>Opatrenia vlády v zdravotníctve</t>
  </si>
  <si>
    <t>Ostatné výdavkové opatrenia</t>
  </si>
  <si>
    <t>Opatrenia vlády kompenzujúce rast energií*</t>
  </si>
  <si>
    <t>Zdanenie dočasných nadziskov z dôvodu vysokých energií*</t>
  </si>
  <si>
    <t>Opatrenia vlády spojené s pandémiou COVID-19*</t>
  </si>
  <si>
    <t>Výdavky vyvolané konfliktom na Ukrajine*</t>
  </si>
  <si>
    <t>Spolu s vplyvom na nominálne saldo</t>
  </si>
  <si>
    <t>Spolu s vplyvom na štrukturálne saldo</t>
  </si>
  <si>
    <t>* vysvetľujú zmenu nominálneho salda, nie však štrukturálneho, keďže ide opatrenia s dočasným vplyvom.</t>
  </si>
  <si>
    <t>Poznámka: detailný zoznam opatrení a ich inkrementálny vplyv na saldo sa nachádza v prílohách: Diskrečné príjmové a výdavkové opatrenia</t>
  </si>
  <si>
    <t>Poznámka 2: (+) opatrenie zlepšuje saldo hospodárenia, (-) zhoršuje</t>
  </si>
  <si>
    <t>TABLE 8 – Main government measures explaining the year-on-year change in the deficit (in % of GDP)</t>
  </si>
  <si>
    <t>Note 2: (+) the measure improves the balance, (-) the measure worsens thebalance</t>
  </si>
  <si>
    <t>* explain the change in the nominal balance, but not the structural one, as it is a measure with a temporary effect.</t>
  </si>
  <si>
    <t>Note: a detailed list of measures and their incremental impact on the balance can be found in the appendices: Discretionary income and expenditure measures</t>
  </si>
  <si>
    <t>VAT reduction to 10% - gastronomy, sports facilities, lifts and fitness</t>
  </si>
  <si>
    <t>Other income measures</t>
  </si>
  <si>
    <t>Measures within family policies</t>
  </si>
  <si>
    <t>Defense spending</t>
  </si>
  <si>
    <t>Government measures in the health sector</t>
  </si>
  <si>
    <t>Other spending measures</t>
  </si>
  <si>
    <t>Government measures related to the COVID-19 pandemic*</t>
  </si>
  <si>
    <t>Expenditure caused by the conflict in Ukraine*</t>
  </si>
  <si>
    <t>Total impact on the structural balance</t>
  </si>
  <si>
    <t>Total impact on the nominal balance</t>
  </si>
  <si>
    <t>Taxation of temporary surplus profits due to high energy prices*</t>
  </si>
  <si>
    <t>Government measures compensating the rise in energy prices*</t>
  </si>
  <si>
    <t>Výdavky spojené s utečencami</t>
  </si>
  <si>
    <t>z toho: príspevok na ubytovanie</t>
  </si>
  <si>
    <t>z toho: náklady Ministerstva vnútra (mimo príspevku na ubytovanie)</t>
  </si>
  <si>
    <t>z toho: začlenenie žiakov do regionálneho školstva</t>
  </si>
  <si>
    <t>z toho: ostatné</t>
  </si>
  <si>
    <t>Humanitárna a vojenská pomoc Ukrajine</t>
  </si>
  <si>
    <t>Ostatné (vyvolané) výdavky</t>
  </si>
  <si>
    <t>Poznámka: Ide o hotovostné čerpanie. V kvantifikácii nie sú zarátané dodávky zbraňových systémov ako je napr. S-300, rovnako nie sú zarátané ani príjmy z Európskeho mierového nástroja, keďže v metodike ESA2010 majú oba faktory neutrálny vplyv na deficit verejnej správy. Ďalej nie sú v kvantifikácii zahrnuté výdavky na zdravotnú starostlivosť zamestnaných utečencov.</t>
  </si>
  <si>
    <t>TABUĽKA 9 – Výdavky vyvolané vojnou na Ukrajine (mil. eur)</t>
  </si>
  <si>
    <t>Note: Table presents a cash withdrawal. The quantification does not include deliveries of weapon systems such as S-300, income from the European Peace Instrument is also not included, since in the ESA2010 methodology both factors have a neutral effect on the public administration deficit. Furthermore, the quantification does not include expenses for the health care of employed refugees.</t>
  </si>
  <si>
    <t>Expenditure related to refugees</t>
  </si>
  <si>
    <t>of which: allowance for accommodation</t>
  </si>
  <si>
    <t>of which: costs of the Ministry of the Interior (excluding accommodation allowance)</t>
  </si>
  <si>
    <t>of which: inclusion of pupils in regional education</t>
  </si>
  <si>
    <t>of which: others</t>
  </si>
  <si>
    <t>Humanitarian and military aid to Ukraine</t>
  </si>
  <si>
    <t>Other (induced) expenses</t>
  </si>
  <si>
    <t>Domácnosti</t>
  </si>
  <si>
    <t>Vyplatenie 14. dôchodku</t>
  </si>
  <si>
    <t>Jednorazové navýšenie prídavku na dieťa</t>
  </si>
  <si>
    <t>Jednorazová pomoc nízkopríjmovým skupinám</t>
  </si>
  <si>
    <t>Dotácie pre sociálne služby</t>
  </si>
  <si>
    <t xml:space="preserve">Jednorazové navýšenie prídavku na práve narodené dieťa </t>
  </si>
  <si>
    <t>Podniky</t>
  </si>
  <si>
    <t xml:space="preserve">Zastropovanie cien elektriny a plynu pre neregulované podniky </t>
  </si>
  <si>
    <t xml:space="preserve">Zastropovanie cien elektriny a plynu pre regulované podniky </t>
  </si>
  <si>
    <t xml:space="preserve"> -</t>
  </si>
  <si>
    <t>Podpora energeticky náročných podnikov</t>
  </si>
  <si>
    <t>Podpora poľnohosp. prvovýroby a skladovania  produktov poľnohosp. prvovýroby</t>
  </si>
  <si>
    <t>Zastropovanie cien  plynu pre domácnosti</t>
  </si>
  <si>
    <t>Zastropovanie cien tepla pre domácnosti</t>
  </si>
  <si>
    <t>Zastropovanie cien elektriny pre domácnosti (distribučné a systémové poplatky)</t>
  </si>
  <si>
    <t>Podpora vybraných zraniteľných odberateľov (plyn + elektrina)</t>
  </si>
  <si>
    <t>Zvýšené výdavky štátneho rozpočtu na energie pre subjekty verejnej správy</t>
  </si>
  <si>
    <t>Ďalšie, zatiaľ nešpecifikované opatrenia</t>
  </si>
  <si>
    <t>Zdroje krytia</t>
  </si>
  <si>
    <t>Preplatenie nákladov schém z nevyužitých EÚ fondov</t>
  </si>
  <si>
    <t>Dočasné príjmy z nariadenia EÚ ohľadom nadmerných ziskov</t>
  </si>
  <si>
    <t>Cenové stropy pre výrobcov elektrickej energie</t>
  </si>
  <si>
    <t xml:space="preserve">Dočasné príjmy z osobitného odvodu pre Vodohospodársku výstavbu </t>
  </si>
  <si>
    <t>Opatrenia bez priameho vplyvu na saldo</t>
  </si>
  <si>
    <t>Regulácia ÚRSO v rámci existujúcej legislatívy v oblasti cien elektriny (vplyv na 2022)</t>
  </si>
  <si>
    <t>Predsunutie výplaty 13. dôchodkov</t>
  </si>
  <si>
    <t>Dohoda o fixnej cene elektriny so Slovenskými elektrárňami na rok 2023 a 2024</t>
  </si>
  <si>
    <t>TABUĽKA 10 – Opatrenia prijaté vládou v boji s energetickou krízou s vplyvom na rozpočet</t>
  </si>
  <si>
    <t>Spolu (hrubý vplyv bez zdrojov krytia)</t>
  </si>
  <si>
    <t>Spolu (čistý vplyv na saldo)</t>
  </si>
  <si>
    <t>One-off increase of child allowance</t>
  </si>
  <si>
    <t>One-off assistance to low-income groups</t>
  </si>
  <si>
    <t>Payment of the 14th pension</t>
  </si>
  <si>
    <t>Subsidies for social services</t>
  </si>
  <si>
    <t>A one-time increase in the allowance for a newly born child</t>
  </si>
  <si>
    <t>Housholds</t>
  </si>
  <si>
    <t>Companies</t>
  </si>
  <si>
    <t>Support of energy-intensive businesses</t>
  </si>
  <si>
    <t>Capping gas prices for households</t>
  </si>
  <si>
    <t>Capping heat prices for households</t>
  </si>
  <si>
    <t>Capping electricity prices for households (distribution and system fees)</t>
  </si>
  <si>
    <t>Temporary income from the EU regulation on excessive profits</t>
  </si>
  <si>
    <t>Capping electricity and gas prices for unregulated businesses</t>
  </si>
  <si>
    <t>Capping electricity and gas prices for regulated businesses</t>
  </si>
  <si>
    <t>Agricultural support primary production and storage of agricultural products. primary production</t>
  </si>
  <si>
    <t xml:space="preserve">Support for agricultural primary production </t>
  </si>
  <si>
    <t>Support of selected vulnerable customers (gas + electricity)</t>
  </si>
  <si>
    <t>Increased expenditures of the state budget on energy for public administration entities</t>
  </si>
  <si>
    <t>Other, as yet unspecified measures</t>
  </si>
  <si>
    <t>Reimbursement of scheme costs from unused EU funds</t>
  </si>
  <si>
    <t>Price ceilings for electricity producers</t>
  </si>
  <si>
    <t>Total (net effect on the balance)</t>
  </si>
  <si>
    <t>Total (gross impact without funding sources)</t>
  </si>
  <si>
    <t>Measures without direct impact on the balance</t>
  </si>
  <si>
    <t>Regulation of ÚRSO within the existing legislation in the area of electricity prices (impact on 2022)</t>
  </si>
  <si>
    <t>Advance payment of 13th pensions</t>
  </si>
  <si>
    <t>Temporary income from a special levy for Water management construction</t>
  </si>
  <si>
    <t>Source for spending</t>
  </si>
  <si>
    <t xml:space="preserve">Agreement on a fixed electricity price with Slovak Power Plants </t>
  </si>
  <si>
    <t>TABLE 10 – Measures taken by the government to fight the energy crisis with impact on the budget</t>
  </si>
  <si>
    <t>Názov projektu</t>
  </si>
  <si>
    <t>Zdroj</t>
  </si>
  <si>
    <t>Celkové náklady</t>
  </si>
  <si>
    <t>Do roka 2023</t>
  </si>
  <si>
    <t>Po roku 2025</t>
  </si>
  <si>
    <t>Modernizácia železnice Devínska Nová Ves –hranica SR/ČR</t>
  </si>
  <si>
    <t>MDV SR</t>
  </si>
  <si>
    <t>ŠR, EÚ</t>
  </si>
  <si>
    <t>Viacúčelové taktické lietadlá (stíhačky F-16)</t>
  </si>
  <si>
    <t>ŠR</t>
  </si>
  <si>
    <t>Výstavba diaľnice Lietavská Lúčka – Višňové – Dubná Skala</t>
  </si>
  <si>
    <t>Výstavba rýchlostnej cesty časť Kriváň -  Mýtna</t>
  </si>
  <si>
    <t>Modernizácia vozového parku železničných vozidiel (3. časť)</t>
  </si>
  <si>
    <t>Výstavba diaľničného úseku Hubová – Ivachnová, II. fáza</t>
  </si>
  <si>
    <t>Modernizácia vozového parku železničných vozidiel (7. časť)</t>
  </si>
  <si>
    <t>Výstavba rýchlostnej cesty časť Šaca - Košické Olšany, II.úsek</t>
  </si>
  <si>
    <t>Výstavba severného obchvatu Prešova, I. etapa</t>
  </si>
  <si>
    <t>Modernizácia železnice Čadca - Svrčinovec - hranica ČR/SR</t>
  </si>
  <si>
    <t>Výstavba D1 Bratislava – Triblavina</t>
  </si>
  <si>
    <t>Výstavba rýchlostnej cesty Tvrdošín - Nižná</t>
  </si>
  <si>
    <t>Elektrifikácia trate Haniska pri Košiciach – Moldava nad Bodvou</t>
  </si>
  <si>
    <t xml:space="preserve">Rádiolokátory 3D stredného dosahu </t>
  </si>
  <si>
    <t xml:space="preserve">Bojové obrnené vozidlá 8x8 </t>
  </si>
  <si>
    <r>
      <t xml:space="preserve">Zdroj: MF SR (ÚHP), podklady kapitol k tvorbe RVS 2023 – 25 a ekonomické hodnotenie projektov MF </t>
    </r>
    <r>
      <rPr>
        <i/>
        <sz val="11"/>
        <color rgb="FF000000"/>
        <rFont val="Arial Narrow"/>
        <family val="2"/>
        <charset val="238"/>
      </rPr>
      <t>SR</t>
    </r>
  </si>
  <si>
    <t>TABUĽKA 11 – 15 najväčších investičných projektov v roku 2023 v hotovostnom čerpaní (mil. eur)</t>
  </si>
  <si>
    <t>Source</t>
  </si>
  <si>
    <t>Total costs</t>
  </si>
  <si>
    <t>Until 2023</t>
  </si>
  <si>
    <t>After 2026</t>
  </si>
  <si>
    <t>Name of the project</t>
  </si>
  <si>
    <t>Source: MF SR (ÚHP), documents for chapters on the creation of RVS 2023 - 25 and economic evaluation of MF SR projects</t>
  </si>
  <si>
    <t>Budget chapter</t>
  </si>
  <si>
    <t>TABUĽKA 12 – Fiškálne pravidlá ovplyvňujúce tvorbu Programu stability</t>
  </si>
  <si>
    <t>Fiškálne pravidlo</t>
  </si>
  <si>
    <t>Implikácia pre rozpočtové ciele pre roky 2024 - 2026</t>
  </si>
  <si>
    <t>Priemerná ročná štrukturálna konsolidácia</t>
  </si>
  <si>
    <t>Záväznosť resp. premenlivnosť pravidla</t>
  </si>
  <si>
    <t>Národné výdavkové limity</t>
  </si>
  <si>
    <t>Pokles nominálneho deficitu blízko k 3% HDP do roku 2026 (viac v prílohe 6)</t>
  </si>
  <si>
    <t>0,3 - 0,5% HDP</t>
  </si>
  <si>
    <t>Budú prepočítané po zvolení novej vlády (na základe nového výpočtu medzery udržateľnosti a NPC scenára)</t>
  </si>
  <si>
    <t>Pakt stability a rastu (návrh reformy) / fiškálne usmernenie EK pre tvorbu Programu stability*</t>
  </si>
  <si>
    <t>Naďalej predmetom technických a politických diskusií</t>
  </si>
  <si>
    <t>Národná dlhová brzda</t>
  </si>
  <si>
    <t>Vyrovnaný rozpočet už od roku 2024</t>
  </si>
  <si>
    <t>Jednorazovo až 4,3 % HDP</t>
  </si>
  <si>
    <t>Pravidlo bude pozastavené na 2 roky po zvolení novej vlády</t>
  </si>
  <si>
    <r>
      <t xml:space="preserve">Pokles nominálneho deficitu pod 3% HDP a stabilizácia dlhu do roku 2026 pod 60 % HDP, </t>
    </r>
    <r>
      <rPr>
        <i/>
        <sz val="9"/>
        <color theme="1"/>
        <rFont val="Arial Narrow"/>
        <family val="2"/>
        <charset val="238"/>
      </rPr>
      <t>resp. v prísnejšej interpretácii pokles schodku na úroveň 1 % HDP (nepresiahnutie deficitu 3 % HDP v nasledujúcich 10-tich rokoch v NPC scenári) – viac BOX 5</t>
    </r>
  </si>
  <si>
    <r>
      <t xml:space="preserve">0,5 % HDP, </t>
    </r>
    <r>
      <rPr>
        <i/>
        <sz val="9"/>
        <color theme="1"/>
        <rFont val="Arial Narrow"/>
        <family val="2"/>
        <charset val="238"/>
      </rPr>
      <t>resp. cca 1% HDP v prísnejšej interpretácii</t>
    </r>
  </si>
  <si>
    <t>Fiscal rule</t>
  </si>
  <si>
    <t>Stability and Growth Pact (reform proposal) / fiscal guidelines of the EC for the creation of the Stability Program*</t>
  </si>
  <si>
    <t>National debt brake</t>
  </si>
  <si>
    <t>National expenditure ceilings</t>
  </si>
  <si>
    <t>Implication for budgetary targets for 2024-2026</t>
  </si>
  <si>
    <t>Decrease in nominal deficit close to 3% of GDP by 2026 (more in Annex 6)</t>
  </si>
  <si>
    <t>A decrease in the nominal deficit below 3% of GDP and stabilization of the debt below 60% of GDP by 2026, or in a stricter interpretation, a decrease in the deficit to the level of 1% of GDP (not exceeding the deficit of 3% of GDP in the next 10 years in the NPC scenario) - more BOX 5</t>
  </si>
  <si>
    <t>Balanced budget from 2024</t>
  </si>
  <si>
    <t>Average annual structural consolidation</t>
  </si>
  <si>
    <t>0.3 - 0.5% of GDP</t>
  </si>
  <si>
    <t>0.5% of GDP, or approx. 1% of GDP in a stricter interpretation</t>
  </si>
  <si>
    <t>One-time up to 4.3% of GDP</t>
  </si>
  <si>
    <t>Binding or variability of the rule</t>
  </si>
  <si>
    <t>Still subject to technical and political debates</t>
  </si>
  <si>
    <t>The rule will be suspended for 2 years after the election of a new government</t>
  </si>
  <si>
    <t>Expenditure ceilings will be recalculated after the election of a new government (based on the new calculation of the sustainability gap and the NPC scenario)</t>
  </si>
  <si>
    <t>2022 S</t>
  </si>
  <si>
    <t>2023 OS</t>
  </si>
  <si>
    <t>2026 PS</t>
  </si>
  <si>
    <t>3. Jednorazové efekty</t>
  </si>
  <si>
    <t>PS</t>
  </si>
  <si>
    <t>GRAF 25 – Počet hodnotených projektov (ľavý graf) a potenciálna úspora (pravý graf) za rok 2022</t>
  </si>
  <si>
    <t>TABUĽKA 44 – Aktualizácia cieleného salda zodpovedajúca splneniu výdavkových limitov (v% HDP)</t>
  </si>
  <si>
    <t>Poznámka</t>
  </si>
  <si>
    <t>1) Saldo VS zodpovedajúce splneniu výdavkových limitov</t>
  </si>
  <si>
    <t>Vypočítané RRZ v decembri 2022. Pre rok 2026 je saldo odhadnuté na základe medziročného vývoja NPC scenára RRZ</t>
  </si>
  <si>
    <t>2) Aktualizácia Výboru pre daňové prognózy (VpDP) - všetky vplyvy</t>
  </si>
  <si>
    <t>Rozdiel v prognózach medzi aprílom 2023 a septembrom 2022 (daňové a nedaňové príjmy)</t>
  </si>
  <si>
    <t>3a) Aktualizácia VpDP - vplyvy legislatívy</t>
  </si>
  <si>
    <t>3b) Aktualizácia legislatívy mimo VpDP</t>
  </si>
  <si>
    <t>Prijatá legislatíva ovplyvňujúca príjmy verejnej správy mimo VpDP.</t>
  </si>
  <si>
    <r>
      <t>4)</t>
    </r>
    <r>
      <rPr>
        <sz val="7"/>
        <color theme="1"/>
        <rFont val="Times New Roman"/>
        <family val="1"/>
        <charset val="238"/>
      </rPr>
      <t xml:space="preserve"> </t>
    </r>
    <r>
      <rPr>
        <sz val="8"/>
        <color theme="1"/>
        <rFont val="Arial Narrow"/>
        <family val="2"/>
        <charset val="238"/>
      </rPr>
      <t>Aktualizácia prognózy úrokových nákladov</t>
    </r>
  </si>
  <si>
    <r>
      <t>5)</t>
    </r>
    <r>
      <rPr>
        <b/>
        <sz val="7"/>
        <color theme="1"/>
        <rFont val="Times New Roman"/>
        <family val="1"/>
        <charset val="238"/>
      </rPr>
      <t xml:space="preserve"> </t>
    </r>
    <r>
      <rPr>
        <b/>
        <sz val="8"/>
        <color theme="1"/>
        <rFont val="Arial Narrow"/>
        <family val="2"/>
        <charset val="238"/>
      </rPr>
      <t>Nové cielené saldo zodpovedajúce splneniu výdavkových limitov (bez aktualizácie limitu) = 1+2+4</t>
    </r>
  </si>
  <si>
    <t>Rozdiel v prognózach medzi aprílom 2023 a septembrom 2022</t>
  </si>
  <si>
    <t>6) Nové cielené saldo zodpovedajúce splneniu výd. limitov (aktualizovaný o novú legislatívu) = 1+2+4-3</t>
  </si>
  <si>
    <t>TABLE 44 – Update of the targeted balance corresponding to the fulfillment of expenditure limits (in % of GDP)</t>
  </si>
  <si>
    <t>2) Update of the Committee for Tax Forecasts (VpDP) - all impacts</t>
  </si>
  <si>
    <t>3a) VpDP update - effects of legislation</t>
  </si>
  <si>
    <t>5) New targeted balance corresponding to the fulfillment of spending limits (without updating the limit) = 1+2+4</t>
  </si>
  <si>
    <t>1) Balance corresponding to the fulfillment of spending limits</t>
  </si>
  <si>
    <t>3b) Updating legislation save the VpDP</t>
  </si>
  <si>
    <t xml:space="preserve">4) Updating the forecast of interest </t>
  </si>
  <si>
    <t>6) New targeted balance corresponding to the fulfillment of ex. limits (updated by new legislation) = 1+2+4-3</t>
  </si>
  <si>
    <t>Note</t>
  </si>
  <si>
    <t>Difference in forecasts between April 2023 and September 2022 (tax and non-tax revenues)</t>
  </si>
  <si>
    <t>Difference in forecasts between April 2023 and September 2022</t>
  </si>
  <si>
    <t>Calculated by RRZ in December 2022. For 2026, the balance is estimated based on the year on year development of the NPC  scenario</t>
  </si>
  <si>
    <t>Adopted legislation affecting public administration revenues save the VpDP.</t>
  </si>
  <si>
    <t>Opatrenia vlády v boji s pandémiou COVID-19</t>
  </si>
  <si>
    <t>Financovanie opatrení súvisiacich s pandémiou z EU zdrojov</t>
  </si>
  <si>
    <t>Špeciálny odvod do EÚ - podhodnotené preclievanie tovaru z III. krajín</t>
  </si>
  <si>
    <t>Výdavky vyvolané vojnou na Ukrajine</t>
  </si>
  <si>
    <t>Jednorazová podpora pre ľudí ohrozených infláciou</t>
  </si>
  <si>
    <t>Vyplatenie 14. dôchodkov</t>
  </si>
  <si>
    <t>Financing measures related to the pandemic from EU sources</t>
  </si>
  <si>
    <t>Special levy to the EU - undervalued customs clearance of goods from III. countries</t>
  </si>
  <si>
    <t>Expenses caused by the war in Ukraine</t>
  </si>
  <si>
    <t>One-off support for people at risk of inflation</t>
  </si>
  <si>
    <t>Payment of 14th pensions</t>
  </si>
  <si>
    <t>Payment of VAT to the construction concessionaire D4/R7</t>
  </si>
  <si>
    <t>Government measures against the COVID-19 pandemic</t>
  </si>
  <si>
    <t>Zavedenie novej tehotenskej dávky a tehotenského štipendia</t>
  </si>
  <si>
    <t>TABLE 38 - Discretionary expenditure measures - yoy incremental changes (mil. euros, ESA2010)</t>
  </si>
  <si>
    <t>TABUĽKA 38 – Diskrečné výdavkové opatrenia – medziročné vplyvy opatrení (mil. eur, ESA2010)</t>
  </si>
  <si>
    <t>TABUĽKA 37 - Diskrečné príjmové opatrenia – medziročné vplyvy opatrení (mil. eur, ESA2010)</t>
  </si>
  <si>
    <t>TABLE 37 - Discrecionary revenue measures - yoy incremental changes (mil. euros, ESA2010)</t>
  </si>
  <si>
    <t>Average effective tax rate on VAT (annual)</t>
  </si>
  <si>
    <t>GRAF 22 – Indikátor S2 v metodike EK</t>
  </si>
  <si>
    <t>FIGURE 22 – Indicator S2 in EC methodology</t>
  </si>
  <si>
    <t>Zdroj: EK</t>
  </si>
  <si>
    <t>Source: EC</t>
  </si>
  <si>
    <t>Vplyv reformy I. a II. piliera na saldo verejnej správy (% HDP)</t>
  </si>
  <si>
    <t>The impact of the 1st and 2nd pillar reform on general government balance (% of GDP)</t>
  </si>
  <si>
    <t>GRAF 23 – Vplyv reformy I. a II. piliera na saldo verejnej správy (% HDP)</t>
  </si>
  <si>
    <t>FIGURE 23 – The impact of the 1st and 2nd pillar reform on general government balance (% of GDP)</t>
  </si>
  <si>
    <t>Úprava sadzieb do II. piliera</t>
  </si>
  <si>
    <t>Adjustment of contribution rates to 2nd pillar</t>
  </si>
  <si>
    <t>Automatický vstup do II. piliera</t>
  </si>
  <si>
    <t>Automatic entry to 2nd pillar</t>
  </si>
  <si>
    <t>GRAF 24 – Zmena S2 pri zavedení jednotlivých opatrení a pri zavedení reformy ako celku (p.b. HDP)</t>
  </si>
  <si>
    <t>FIGURE 24 – Change in S2 when introducing individual measures and when introducing the reform as a whole (p.b. GDP)</t>
  </si>
  <si>
    <r>
      <t xml:space="preserve">TABUĽKA 40 </t>
    </r>
    <r>
      <rPr>
        <sz val="9"/>
        <color rgb="FF2C9ADC"/>
        <rFont val="Arial Narrow"/>
        <family val="2"/>
        <charset val="238"/>
      </rPr>
      <t>–</t>
    </r>
    <r>
      <rPr>
        <b/>
        <sz val="9"/>
        <color rgb="FF2C9ADC"/>
        <rFont val="Arial Narrow"/>
        <family val="2"/>
        <charset val="238"/>
      </rPr>
      <t xml:space="preserve"> Predpoklady MF SR pre výpočet indikátora udržateľnosti S1</t>
    </r>
  </si>
  <si>
    <t>2024 až 2028</t>
  </si>
  <si>
    <t>Scenár po splnení cieľov</t>
  </si>
  <si>
    <t>2027 až 2031</t>
  </si>
  <si>
    <t>Fiškálny rámec</t>
  </si>
  <si>
    <r>
      <t xml:space="preserve">TABUĽKA 41 </t>
    </r>
    <r>
      <rPr>
        <sz val="9"/>
        <color rgb="FF2C9ADC"/>
        <rFont val="Arial Narrow"/>
        <family val="2"/>
        <charset val="238"/>
      </rPr>
      <t>–</t>
    </r>
    <r>
      <rPr>
        <b/>
        <sz val="9"/>
        <color rgb="FF2C9ADC"/>
        <rFont val="Arial Narrow"/>
        <family val="2"/>
        <charset val="238"/>
      </rPr>
      <t xml:space="preserve"> Rozbor indikátora udržateľnosti S1</t>
    </r>
  </si>
  <si>
    <t>TABLE 40 – MoF SR assumptions for calculation of S1 indicator</t>
  </si>
  <si>
    <t>Expected 2023</t>
  </si>
  <si>
    <t>2024 to 2028</t>
  </si>
  <si>
    <t>Scenario after completing the objectives</t>
  </si>
  <si>
    <t>2027 to 2031</t>
  </si>
  <si>
    <r>
      <t xml:space="preserve">TABLE 41 </t>
    </r>
    <r>
      <rPr>
        <sz val="9"/>
        <color rgb="FF2C9ADC"/>
        <rFont val="Arial Narrow"/>
        <family val="2"/>
        <charset val="238"/>
      </rPr>
      <t>–</t>
    </r>
    <r>
      <rPr>
        <b/>
        <sz val="9"/>
        <color rgb="FF2C9ADC"/>
        <rFont val="Arial Narrow"/>
        <family val="2"/>
        <charset val="238"/>
      </rPr>
      <t xml:space="preserve"> S1 indicator breakdown</t>
    </r>
  </si>
  <si>
    <t>E 2023</t>
  </si>
  <si>
    <r>
      <t xml:space="preserve">TABUĽKA 42 </t>
    </r>
    <r>
      <rPr>
        <sz val="9"/>
        <color rgb="FF2C9ADC"/>
        <rFont val="Arial Narrow"/>
        <family val="2"/>
        <charset val="238"/>
      </rPr>
      <t>–</t>
    </r>
    <r>
      <rPr>
        <b/>
        <sz val="9"/>
        <color rgb="FF2C9ADC"/>
        <rFont val="Arial Narrow"/>
        <family val="2"/>
        <charset val="238"/>
      </rPr>
      <t xml:space="preserve"> Predpoklady MF SR pre výpočet indikátora udržateľnosti S2</t>
    </r>
  </si>
  <si>
    <r>
      <t xml:space="preserve">TABUĽKA 43 </t>
    </r>
    <r>
      <rPr>
        <sz val="10"/>
        <color rgb="FF2C9ADC"/>
        <rFont val="Arial Narrow"/>
        <family val="2"/>
        <charset val="238"/>
      </rPr>
      <t>–</t>
    </r>
    <r>
      <rPr>
        <b/>
        <sz val="10"/>
        <color rgb="FF2C9ADC"/>
        <rFont val="Arial Narrow"/>
        <family val="2"/>
        <charset val="238"/>
      </rPr>
      <t xml:space="preserve"> Rozbor indikátora udržateľnosti S2</t>
    </r>
  </si>
  <si>
    <r>
      <t xml:space="preserve">TABLE 42 </t>
    </r>
    <r>
      <rPr>
        <sz val="9"/>
        <color rgb="FF2C9ADC"/>
        <rFont val="Arial Narrow"/>
        <family val="2"/>
        <charset val="238"/>
      </rPr>
      <t>–</t>
    </r>
    <r>
      <rPr>
        <b/>
        <sz val="9"/>
        <color rgb="FF2C9ADC"/>
        <rFont val="Arial Narrow"/>
        <family val="2"/>
        <charset val="238"/>
      </rPr>
      <t xml:space="preserve"> MoF SR assumptions for calculation of S2 indicator</t>
    </r>
  </si>
  <si>
    <r>
      <t xml:space="preserve">TABLE 43 </t>
    </r>
    <r>
      <rPr>
        <sz val="9"/>
        <color rgb="FF2C9ADC"/>
        <rFont val="Arial Narrow"/>
        <family val="2"/>
        <charset val="238"/>
      </rPr>
      <t>–</t>
    </r>
    <r>
      <rPr>
        <b/>
        <sz val="9"/>
        <color rgb="FF2C9ADC"/>
        <rFont val="Arial Narrow"/>
        <family val="2"/>
        <charset val="238"/>
      </rPr>
      <t xml:space="preserve"> S2 indicator breakdown</t>
    </r>
  </si>
  <si>
    <t>GRAF 22 - Indikátor S2 v metodike EK / FIGURE 22 – Indicator S2 in EC methodology</t>
  </si>
  <si>
    <t>GRAF 23 - Vplyv reformy I. a II. piliera na saldo verejnej správy (% HDP) / FIGURE 23 - The impact of the 1st and 2nd pillar reform on general government balance (% of GDP)</t>
  </si>
  <si>
    <t>GRAF 24 - Zmena S2 pri zavedení jednotlivých opatrení a pri zavedení reformy ako celku (p.b. HDP) / FIGURE 24 - Change in S2 when introducing individual measures and when introducing the reform as a whole (p.b. GDP)</t>
  </si>
  <si>
    <t>Investičné náklady</t>
  </si>
  <si>
    <t>Počet projektov</t>
  </si>
  <si>
    <t>Úspora</t>
  </si>
  <si>
    <t>Do 3 mil. eur</t>
  </si>
  <si>
    <t>&gt;= 3 mil. eur</t>
  </si>
  <si>
    <t>&gt;= 5 mil. eur</t>
  </si>
  <si>
    <t>&gt;= 10 mil. eur</t>
  </si>
  <si>
    <t>&gt;= 15 mil. eur</t>
  </si>
  <si>
    <t>&gt;= 20 mil. eur</t>
  </si>
  <si>
    <t>&gt; = 25 mil. eur</t>
  </si>
  <si>
    <t>&gt; = 30 mil. eur</t>
  </si>
  <si>
    <t>&gt;= 35 mil. eur</t>
  </si>
  <si>
    <t>&gt;= 40 mil. eur</t>
  </si>
  <si>
    <t>Investment costs</t>
  </si>
  <si>
    <t>Number or projects</t>
  </si>
  <si>
    <t>Potential savings</t>
  </si>
  <si>
    <t>Under 3 mil. eur</t>
  </si>
  <si>
    <t>FIGURE 25 - Number of assessed project (left) and potential savings (right) for the year 2022</t>
  </si>
  <si>
    <t>TABUĽKA 8 – Hlavné opatrenia vlády vysvetľujúce medziročnú zmenu deficitu (v % HDP) / TABLE 8 – Main government measures explaining the year-on-year change in the deficit (in % of GDP)</t>
  </si>
  <si>
    <t>TABLE 9 – Expenditure caused by the war in Ukraine (mil. Euros)</t>
  </si>
  <si>
    <t>TABUĽKA 9 – Výdavky vyvolané vojnou na Ukrajine (mil. eur) / TABLE 9 – Expenditure caused by the war in Ukraine (mil. Euros)</t>
  </si>
  <si>
    <t>TABUĽKA 10 – Opatrenia prijaté vládou v boji s energetickou krízou s vplyvom na rozpočet / TABLE 10 – Measures taken by the government to fight the energy crisis with impact on the budget</t>
  </si>
  <si>
    <t>TABLE 11 – 15 largest investment projects in 2023 in cash drawing (mil. Euros)</t>
  </si>
  <si>
    <t>TABUĽKA 11 – 15 najväčších investičných projektov v roku 2023 v hotovostnom čerpaní (mil. eur) / TABLE 11 – 15 largest investment projects in 2023 in cash drawing (mil. Euros)</t>
  </si>
  <si>
    <t>TABLE 12 – Fiscal rules affecting the creation of the Stability Programme</t>
  </si>
  <si>
    <t>TABUĽKA 12 – Fiškálne pravidlá ovplyvňujúce tvorbu Programu stability / TABLE 12 – Fiscal rules affecting the creation of the Stability Programme</t>
  </si>
  <si>
    <r>
      <t>TABUĽKA 13 - Konsolidačné úsilie</t>
    </r>
    <r>
      <rPr>
        <sz val="9"/>
        <color theme="4"/>
        <rFont val="Arial Narrow"/>
        <family val="2"/>
        <charset val="238"/>
      </rPr>
      <t xml:space="preserve"> (ESA2010, % HDP) </t>
    </r>
  </si>
  <si>
    <t>TABLE 13 - Consolidation effort (ESA2010, % of GDP) </t>
  </si>
  <si>
    <t>TABUĽKA 13 - Konsolidačné úsilie (ESA2010, % HDP) / TABLE 13 - Consolidation effort (ESA2010, % of GDP) </t>
  </si>
  <si>
    <t>TABUĽKA 14 – Predpokladaná požiadavka na štrukturálnu konsolidáciu reformovaných pravidiel EÚ a výdavkových limitov (navrhované obdobie 2025-2028) / TABLE 14 – Assumed requirement of structural adjustment of EU fiscal rules and expenditure ceilings (proposed period of 2025-2028)</t>
  </si>
  <si>
    <r>
      <t xml:space="preserve">TABUĽKA </t>
    </r>
    <r>
      <rPr>
        <b/>
        <sz val="11"/>
        <color rgb="FF2C9ADC"/>
        <rFont val="Arial Narrow"/>
        <family val="2"/>
        <charset val="238"/>
      </rPr>
      <t>15</t>
    </r>
    <r>
      <rPr>
        <b/>
        <sz val="10"/>
        <color rgb="FF2C9ADC"/>
        <rFont val="Arial Narrow"/>
        <family val="2"/>
        <charset val="238"/>
      </rPr>
      <t xml:space="preserve"> – Vývoj jednotlivých príjmových a výdavkových položiek (ESA 2010, % HDP)</t>
    </r>
  </si>
  <si>
    <t>TABLE 15 – Revenues and expenditures of general government (ESA 2010, % of GDP)</t>
  </si>
  <si>
    <t>TABUĽKA 15 – Vývoj jednotlivých príjmových a výdavkových položiek (ESA 2010, % HDP) / TABLE 15 – Revenues and expenditures of general government (ESA 2010, % of GDP)</t>
  </si>
  <si>
    <t>TABUĽKA 16 – Výdavky verejnej správy podľa klasifikácie COFOG (% HDP)</t>
  </si>
  <si>
    <t>TABLE 16 – General government expenditures in COFOG classification (% GDP)</t>
  </si>
  <si>
    <t>TABUĽKA 16 – Výdavky verejnej správy podľa klasifikácie COFOG (% HDP) / TABLE 16 – General government expenditures in COFOG classification (% of GDP)</t>
  </si>
  <si>
    <t>S1 Indikátor</t>
  </si>
  <si>
    <t>Počiatočná rozpočtová pozícia štrukturálneho salda a dlhu*</t>
  </si>
  <si>
    <t>z toho primárne štrukturálne saldo (-):</t>
  </si>
  <si>
    <t>Výdavky na penzie</t>
  </si>
  <si>
    <t>Zdravotná starostlivosť</t>
  </si>
  <si>
    <t>Dlhodobá starostlivosť</t>
  </si>
  <si>
    <t>Výdavky na vzdelanie</t>
  </si>
  <si>
    <t>S2 Indikátor</t>
  </si>
  <si>
    <t>2026
fiškálny rámec</t>
  </si>
  <si>
    <t>2026
scenár po splnení cieľov</t>
  </si>
  <si>
    <t>* Počiatočná rozpočtová pozíca zahrňuje príspevok primárneho štrukturálneho salda, príspevok snowball efektu k dlhu a príspevok dlhodobej prognózy príjmov z majetku.</t>
  </si>
  <si>
    <t>Pozn.: Predpokladaný vplyv reformy I. a II. piliera je zníženie S2 o 1,6 p.b. HDP.</t>
  </si>
  <si>
    <t>TABUĽKA 17 – Rozklad indikátora S2 v roku 2023 a 2026 (% HDP)</t>
  </si>
  <si>
    <t>TABLE 17 – Decomposition of S2 indicator in 2023 and 2026 (% of GDP)</t>
  </si>
  <si>
    <t>S1 Indicator</t>
  </si>
  <si>
    <t>2026
budgetary targets scenario</t>
  </si>
  <si>
    <t>2026
fiscal framework</t>
  </si>
  <si>
    <t>Initial budgetary position of structural balance and debt*</t>
  </si>
  <si>
    <t>of which primary structural balance (-):</t>
  </si>
  <si>
    <t>Health care expenditures</t>
  </si>
  <si>
    <t>Long-term care expenditures</t>
  </si>
  <si>
    <t>Education expenditures</t>
  </si>
  <si>
    <t>S2 Indicator</t>
  </si>
  <si>
    <t>* Initial budgetary position includes contributions of primary structural balance, snowball effect to debt and long-term projection of property income.</t>
  </si>
  <si>
    <t>Note: Impact of I. and II. pillar reform on S2 indicator is estimated to improvement by 1,6 p.p. of GDP.</t>
  </si>
  <si>
    <t>TABUĽKA 17 – Rozklad indikátora S2 v roku 2023 a 2026 (% HDP) / TABLE 17 – Decomposition of S2 indicator in 2023 and 2026 (% of GDP)</t>
  </si>
  <si>
    <t>TABUĽKA 35 - Zoznam opatrení prijatých v boji proti koronavírusu (rok 2023 je odhad do konca roka) / TABLE 35 - List of measures taken to combat the COVID 19 pandemic (2023 is an estimate at the end of the year)</t>
  </si>
  <si>
    <t>TABUĽKA 35 – Zoznam opatrení prijatých v boji proti koronavírusu (rok 2023 je odhad do konca roka)</t>
  </si>
  <si>
    <t>TABLE 35 - List of measures taken to combat the COVID 19 pandemic (2023 is an estimate at the end of the year)</t>
  </si>
  <si>
    <t>TABUĽKA 36 - Zoznam jednorazových a dočasných opatrení</t>
  </si>
  <si>
    <t>TABLE 36 - List of one-off and temporary measures</t>
  </si>
  <si>
    <t>TABUĽKA 36 - Zoznam jednorazových a dočasných opatrení / TABLE 36 - List of one-off and temporary measures</t>
  </si>
  <si>
    <t>TABUĽKA 37 - Diskrečné príjmové opatrenia - medziročné vplyvy opatrení (mil. eur, ESA2010 / TABLE 37 - Discrecionary revenue measures - yoy incremental changes (mil. euros, ESA2010)</t>
  </si>
  <si>
    <t>TABUĽKA 38 - Diskrečné výdavkové opatrenia - medziročné vplyvy opatrení (mil. eur, ESA2010) / TABLE 38 - Discretionary expenditure measures - yoy incremental changes (mil. euros, ESA2010)</t>
  </si>
  <si>
    <t>TABUĽKA 39 – Hotovostné vplyvy na zmenu nominálneho hrubého dlhu verejnej správy (v mil. eur)</t>
  </si>
  <si>
    <t>TABLE  39 – Cash developments in nominal gross public debt (mil. euros)</t>
  </si>
  <si>
    <t>TABUĽKA 39 – Hotovostné vplyvy na zmenu nominálneho hrubého dlhu verejnej správy (v mil. eur) / TABLE  39 – Cash developments in nominal gross public debt (mil. euros)</t>
  </si>
  <si>
    <t>TABUĽKA 40 – Predpoklady MF SR pre výpočet indikátora udržateľnosti S1 / TABLE 40 – MoF SR assumptions for calculation of S1 indicator</t>
  </si>
  <si>
    <t>TABUĽKA 41 – Rozbor indikátora udržateľnosti S1 / TABLE 41 – S1 indicator breakdown</t>
  </si>
  <si>
    <t>TABUĽKA 42 – Predpoklady MF SR pre výpočet indikátora udržateľnosti S2 / TABLE 42 – MoF SR assumptions for calculation of S2 indicator</t>
  </si>
  <si>
    <t>TABUĽKA 43 – Rozbor indikátora udržateľnosti S2 / TABLE 43 – S2 indicator breakdown</t>
  </si>
  <si>
    <t>TABUĽKA 44 – Aktualizácia cieleného salda zodpovedajúca splneniu výdavkových limitov (v% HDP) / TABLE 44 – Update of the targeted balance corresponding to the fulfillment of expenditure limits (in % of GDP)</t>
  </si>
  <si>
    <t>Datové údaje – Program stability Slovenskej republiky na roky 2023 až 2026 / Content – Stability Programme of the Slovak Republic for 2023 to 2026</t>
  </si>
  <si>
    <t>GRAF 12 – Vývoj nominálneho a štrukturálneho deficitu v % HDP/Figure 12 – Development of the nominal and structural deficit in % of GDP</t>
  </si>
  <si>
    <t>GRAF 13 – Medziročné rasty vybraných položiek v roku 2022 a 2023 (%-ny rast, ESA2010)/ Figure 13 – Year-on-year growth of selected items in 2022 and 2023 (% growth, ESA2010)</t>
  </si>
  <si>
    <t xml:space="preserve">GRAF 19 - Hrubý a čistý dlh verejnej správy (% HDP) / FIGURE 19 - General government gross and net debt (% of GDP) </t>
  </si>
  <si>
    <t>GRAF 20 - Príspevky k medziročnej zmene hrubého dlhu VS (p. b. HDP) / Figure 20 - Contributions of factors to the debt change (% of GDP)</t>
  </si>
  <si>
    <t>GRAF 14 – Priemerná efektívna daňová sadzba na DPH (v %)/ FIGURE 14 – Average effective VAT tax rate (in %)</t>
  </si>
  <si>
    <t>GRAF 15 – Medziročná zmena a rast vybraných daní a odvodov v roku 2022 (v %)/ FIGURE 15 – Year-on-year change and growth of selected taxes and levies in 2022 (in %)</t>
  </si>
  <si>
    <t>GRAF 16 – Vplyv faktorov na medziročný rast daňovo-odvodových príjmov  (2023, ESA 2010, p.b.)/FIGURE 16 Influence of factors on the year-on-year growth of tax and levy revenues (2023, ESA 2010, p.b.)</t>
  </si>
  <si>
    <t>GRAF 17 – Medziročná zmena vybraných daní a odvodov (2023, ESA 2010, v %)/ FIGURE 17 – Year-on-year change in selected taxes and levies (2023, ESA 2010, in %)</t>
  </si>
  <si>
    <t>GRAF 18 – Prognóza hrubého dlhu pri výdavkových limitoch v porovnaní s prísnejšími cieľmi deficitov (% HDP)/ FIGURE 18 – Forecast of gross debt under expenditure ceilings compared to stricter deficit targets (% of GDP)</t>
  </si>
  <si>
    <t>GRAF 21 – Dlhodobá prognóza hrubého dlhu (% HDP)/ FIGURE 21 – Long-term forecast of gross debt (% of GDP)</t>
  </si>
  <si>
    <t>GRAF 25 – Počet hodnotených projektov (ľavý graf) a potenciálna úspora (pravý graf) za rok 2022/ FIGURE 25 – Number of assessed projects (left graph) and potential savings (right graph) for 2022</t>
  </si>
  <si>
    <t>Introduction/amendment of 13th and 14th salary</t>
  </si>
  <si>
    <t>Change of VAT collection efficiency</t>
  </si>
  <si>
    <t>Fully-funded pension pillar (II. pension pillar) and its temporary pause</t>
  </si>
  <si>
    <t xml:space="preserve">Reform of the second pension pillar </t>
  </si>
  <si>
    <t>Special levy rate in regulated sectors</t>
  </si>
  <si>
    <t>Special levy in banking sector and his abolition in mid 2020</t>
  </si>
  <si>
    <t xml:space="preserve">15 % rate of corporate income tax for companies with turnover up to 100 th., 21% for others
</t>
  </si>
  <si>
    <t>Suspension of tax audits and tax proceedings</t>
  </si>
  <si>
    <t>General pardon on social and health contributions (closed business)</t>
  </si>
  <si>
    <t>Possibility to include losses from 2014 (loss-carry forward) already in the current 2019 tax returns</t>
  </si>
  <si>
    <t>Deffered of social insurance in 2020 and 2021</t>
  </si>
  <si>
    <t xml:space="preserve">Temporary exemption of respirators FFP2 and FFP3 from VAT </t>
  </si>
  <si>
    <t>Changes in R&amp;D tax incentives</t>
  </si>
  <si>
    <t>Implementation of accounting standard IFRS 17 for insurance companies</t>
  </si>
  <si>
    <t>Introduction of a seasonal contribution-deductible item for social contributions</t>
  </si>
  <si>
    <t>Temporary revenue from the EU Excess Profits Regulation</t>
  </si>
  <si>
    <t>Temporary revenue from the special levy for "Vodohospodárska výstavba</t>
  </si>
  <si>
    <t>Price caps for electricity producers</t>
  </si>
  <si>
    <t>Abolition of "RTVS" licence fees</t>
  </si>
  <si>
    <t>Reduced VAT on catering, sports venues, ski lifts, indoor and outdoor sports and fitness facilities</t>
  </si>
  <si>
    <t>Increase in excise duty on alcohol</t>
  </si>
  <si>
    <t>Increase in gambling levy</t>
  </si>
  <si>
    <t>Increase in the price of motorway vignettes</t>
  </si>
  <si>
    <t xml:space="preserve">Minimum health levy premiums </t>
  </si>
  <si>
    <t>Prohibition of landfilling of municipal waste without pre-treatment</t>
  </si>
  <si>
    <t>Increased waste tax</t>
  </si>
  <si>
    <t>Modification of the motor vehicle registration fee</t>
  </si>
  <si>
    <t>Slowdown in growth of retirement age</t>
  </si>
  <si>
    <t>Introduction of mandatory education in kindergartens for children above 5</t>
  </si>
  <si>
    <t>Increase of maintenance funds of 1st class roads managed by Slovak Road Administration</t>
  </si>
  <si>
    <t>Early retirement for persons who raised children (born in 1957-1965)</t>
  </si>
  <si>
    <t>Introduction of a new pregnancy allowance and pregnancy scholarship</t>
  </si>
  <si>
    <t>COVID expenditure</t>
  </si>
  <si>
    <t>Introduction of permanent kurzarbeit scheme</t>
  </si>
  <si>
    <t>Establishment of SLOVAKIA TRAVEL agency</t>
  </si>
  <si>
    <t>Time mismatch of deliveries (accrual) of military equipment</t>
  </si>
  <si>
    <t>Expenditure caused by the war in Ukraine</t>
  </si>
  <si>
    <t>Increased child allowance</t>
  </si>
  <si>
    <t>Increase of the tax bonus to €100 and temporarily to €140</t>
  </si>
  <si>
    <t>Doubling of tax credit for parents with children below 15 years of age</t>
  </si>
  <si>
    <t>Introduction of subsidy promoting extra-curricular activities for children</t>
  </si>
  <si>
    <t>100 EUR transfer to citizens in material need (one-time transfer)</t>
  </si>
  <si>
    <t>100 EUR transfer to families (one-time increase of child allowance)</t>
  </si>
  <si>
    <t>Increased transfer from HIC to social service facilities</t>
  </si>
  <si>
    <t>14th pension (one-time transfer)</t>
  </si>
  <si>
    <t>Total compensation for rising energy prices</t>
  </si>
  <si>
    <t>Collective bargaining for healthcare workers</t>
  </si>
  <si>
    <t>Introduction of two weeks' paternity leave</t>
  </si>
  <si>
    <t>Stabilisation allowance for social services workers</t>
  </si>
  <si>
    <t>Judicial reform and administrative courts</t>
  </si>
  <si>
    <t xml:space="preserve"> Law on construction, spatial planning and the establishment of a central construction authority</t>
  </si>
  <si>
    <t>Costs associated with the Valaliky industrial park</t>
  </si>
  <si>
    <t>Measure to introduce free lunches</t>
  </si>
  <si>
    <t>Zrušenie 13. a 14. platu v roku 2021</t>
  </si>
  <si>
    <t>Súbor opatrení vedúci k zmene efektívnosti výberu DPH</t>
  </si>
  <si>
    <t>Zvýšenie spotrebnej dane z tabakových výrobkov</t>
  </si>
  <si>
    <t>Postupný rast odvodu do II. piliera a jeho dočasné zmrazenie</t>
  </si>
  <si>
    <t>Reforma II. piliera (automatický vstup, sporenie aj počas dôchodku, zníženie poplatkov)</t>
  </si>
  <si>
    <t>Zníženie sadzby osobitného odvodu v regulovaných odvetviach</t>
  </si>
  <si>
    <t>Zrušenie bankového odvodu od 2. pol 2020</t>
  </si>
  <si>
    <t>Zvýšenie hranice platenia preddavkov (z 2500 na 5000 eur)</t>
  </si>
  <si>
    <t>Odpočet daňovej straty pre ostatné firmy (max. do 50 % ZD počas 5 rokov)</t>
  </si>
  <si>
    <t>Ľubovoľná doba odpisov pre mikropodniky</t>
  </si>
  <si>
    <t>15 % sadzba DPPO pre firmy a SZČO s obratom do 100 tis. Eur, následná úprava do 49,79 tisíc eur</t>
  </si>
  <si>
    <t>Zavedenie paušálu na nepeň.benefit pre zamestnanca na dopravu (100 eur mesačne)</t>
  </si>
  <si>
    <t>Zmena sadzieb daní z nehnuteľností na úrovni VZN</t>
  </si>
  <si>
    <t>COVID 19 opatrenie: Prerušenie daňových kontrol a daňových konaní, okrem kontrol s výsledkom vracania peňazí</t>
  </si>
  <si>
    <t>COVID 19 opatrenie: Odpustenie platby odvodov pre zavreté prevádzky</t>
  </si>
  <si>
    <t>COVID 19 opatrenie: Možnosť započítania doteraz neuplatnenej daňovej straty za roky 2015-2018</t>
  </si>
  <si>
    <t>COVID 19 opatrenie: Odklad soc. odvodov v roku 2020 a 2021</t>
  </si>
  <si>
    <t>COVID 19 opatrenie: Dočasné oslobodenie respirátorov FFP2 a FFP3 od DPH</t>
  </si>
  <si>
    <t>Zmeny v superodpočte</t>
  </si>
  <si>
    <t>Osobitný odvod pre Vodohospodársku výstavbu (z nadmerného zisku)</t>
  </si>
  <si>
    <t>Dočasné príjmy z cenových stropov pre výrobcov elektrickej energie</t>
  </si>
  <si>
    <t>Zrušenie koncesionárskych poplatkov RTVS</t>
  </si>
  <si>
    <t>Zníženie DPH na 10 % - gastro, športoviská, vleky a fitnes</t>
  </si>
  <si>
    <t>Zvýšenie sadzby SD z liehu o 30 %</t>
  </si>
  <si>
    <t>Zvýšenie cien diaľničných známok</t>
  </si>
  <si>
    <t>Minimalne poistné zo zdravotných odvodov</t>
  </si>
  <si>
    <t>Zákaz skládkovania komunálneho odpadu bez predúpravy</t>
  </si>
  <si>
    <t>Zvýšenie poplatkov za komunálny odpad (VZN)</t>
  </si>
  <si>
    <t>Zmena v registračnom poplatku motorového vozidla</t>
  </si>
  <si>
    <t>Zrušenie oslobodenia od DPH pri zásielkach do 22 eur z 3. krajín</t>
  </si>
  <si>
    <t>Prvotná implementácia účtovného štandardu IFRS 17 na poisťovne</t>
  </si>
  <si>
    <t>Zavedenie sezónnej odvodovo-odpočítateľnej položky na sociálne odvody</t>
  </si>
  <si>
    <t>Zvýšenie odvodu z hazardných hier​</t>
  </si>
  <si>
    <t>Spomalenie rastu dôchodkového veku</t>
  </si>
  <si>
    <t>Zmrazenie výšky minimálneho dôchodku v 2021 a jeho rozmrazenie v 2023</t>
  </si>
  <si>
    <t>Zavedenie povinnej škôlky pre deti od 5 rokov</t>
  </si>
  <si>
    <t>Zvýšenie prostriedkov na údržbu a opravy ciest 1. triedy v správe Slovenskej správy ciest</t>
  </si>
  <si>
    <t>Skorší odchod do dôchodku ženám, ktoré vychovali deti (ročníky 57 až 65)</t>
  </si>
  <si>
    <t>Zrušenie doplatkov za lieky pre deti, dôchodcov a ZŤP</t>
  </si>
  <si>
    <t>COVID pomoc spolu (iba výdavky)</t>
  </si>
  <si>
    <t>Zavedenie podpory v čase skrátenej práce (trvalý kurzarbeit)</t>
  </si>
  <si>
    <t>Navýšenie obranných výdavkov na 2 % od roku 2023</t>
  </si>
  <si>
    <t>Časový nesúlad dodávok (akrualizácia) vojenskej techniky</t>
  </si>
  <si>
    <t>Zvýšenie úhrad ZP za dlhodobú starostlivosť</t>
  </si>
  <si>
    <t>Výdavky spojené s vojnou na Ukrajine</t>
  </si>
  <si>
    <t>Zmeny v I. pilieri dôchodkového systému (rodičovský bonus, odchod po 40.odpracovaných rokoch)</t>
  </si>
  <si>
    <t>Zvýšenie prídavku na dieťa</t>
  </si>
  <si>
    <t>Zdvojnásobenie daňového bonusu pre rodičov detí do 15 rokov</t>
  </si>
  <si>
    <t>Zvýšenie daňového bonusu na 100 eur a dočasne na 140 eur</t>
  </si>
  <si>
    <t>Zavedenie príspevku na voľnočasové aktivity dieťaťa</t>
  </si>
  <si>
    <t>100 eur dodatočná dávka pre skupiny ľudí ohrozené vysokou infláciou</t>
  </si>
  <si>
    <t>100 eur jednorazové zvýšenie prídavku na dieťa (inflačná pomoc)</t>
  </si>
  <si>
    <t>Jednorazové dotácie pre sociálne služby</t>
  </si>
  <si>
    <t>Jednorazové vyplatenie "14. dôchodku"</t>
  </si>
  <si>
    <t>Kompenzácia rastúcich cien energií spolu</t>
  </si>
  <si>
    <t>Kolektívne vyjednávanie zdravotníckych pracovníkov</t>
  </si>
  <si>
    <t>Dofinancovanie ambulantného sektora</t>
  </si>
  <si>
    <t>Zavedenie dvojtýždňovej otcovskej dovolenky</t>
  </si>
  <si>
    <t>Stabilizačný príspevok pre pracovníkov v sociálnych službách</t>
  </si>
  <si>
    <t>Súdna reforma a správne súdy</t>
  </si>
  <si>
    <t>Zákon o výstavbe, územnom plánovaní a zriadenie centrálneho stavebného úradu</t>
  </si>
  <si>
    <t>Opätovné zavedenie obedov zadarmo</t>
  </si>
  <si>
    <t>Náklady spojené s priemyselným parkom Valaliky</t>
  </si>
  <si>
    <t>Zriadenie SLOVAKIA TRAVEL</t>
  </si>
  <si>
    <t>Changes in the I. pillar of the pension system</t>
  </si>
  <si>
    <t>Minimum pensions freeze (2021), unfreezing in 2023</t>
  </si>
  <si>
    <t>Increase in defence expenditure to 2% GDP from 2023</t>
  </si>
  <si>
    <t>Increase in reimbursement of long-term care by the Social Insurance Institution</t>
  </si>
  <si>
    <t>Additional financing of the  outpatient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</si>
</sst>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 _€_-;\-* #,##0.00\ _€_-;_-* &quot;-&quot;??\ _€_-;_-@_-"/>
    <numFmt numFmtId="165" formatCode="0.0"/>
    <numFmt numFmtId="166" formatCode="0.0%"/>
    <numFmt numFmtId="167" formatCode="#,##0.0"/>
    <numFmt numFmtId="168" formatCode="#,##0.000"/>
    <numFmt numFmtId="169" formatCode="0.000"/>
    <numFmt numFmtId="170" formatCode="_-* #,##0.00\ _S_k_-;\-* #,##0.00\ _S_k_-;_-* &quot;-&quot;??\ _S_k_-;_-@_-"/>
    <numFmt numFmtId="171" formatCode="[$-409]mmm\-yy;@"/>
    <numFmt numFmtId="172" formatCode="_-[$€-2]* #,##0.00_-;\-[$€-2]* #,##0.00_-;_-[$€-2]* &quot;-&quot;??_-"/>
    <numFmt numFmtId="173" formatCode="&quot; &quot;#,##0.00&quot; &quot;;&quot;-&quot;#,##0.00&quot; &quot;;&quot; -&quot;00&quot; &quot;;&quot; &quot;@&quot; &quot;"/>
    <numFmt numFmtId="174" formatCode="d\.\ m\.\ yyyy"/>
  </numFmts>
  <fonts count="16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b/>
      <sz val="9"/>
      <color rgb="FF000000"/>
      <name val="Arial Narrow"/>
      <family val="2"/>
      <charset val="238"/>
    </font>
    <font>
      <sz val="9"/>
      <color rgb="FF000000"/>
      <name val="Arial Narrow"/>
      <family val="2"/>
      <charset val="238"/>
    </font>
    <font>
      <sz val="10"/>
      <color theme="1"/>
      <name val="Arial Narrow"/>
      <family val="2"/>
      <charset val="238"/>
    </font>
    <font>
      <sz val="9"/>
      <color theme="1"/>
      <name val="Arial Narrow"/>
      <family val="2"/>
      <charset val="238"/>
    </font>
    <font>
      <u/>
      <sz val="11"/>
      <color theme="10"/>
      <name val="Calibri"/>
      <family val="2"/>
      <scheme val="minor"/>
    </font>
    <font>
      <b/>
      <sz val="9"/>
      <color theme="1"/>
      <name val="Arial Narrow"/>
      <family val="2"/>
      <charset val="238"/>
    </font>
    <font>
      <i/>
      <sz val="9"/>
      <color rgb="FF000000"/>
      <name val="Arial Narrow"/>
      <family val="2"/>
      <charset val="238"/>
    </font>
    <font>
      <i/>
      <sz val="9"/>
      <color theme="1"/>
      <name val="Arial Narrow"/>
      <family val="2"/>
      <charset val="238"/>
    </font>
    <font>
      <sz val="11"/>
      <color theme="1"/>
      <name val="Calibri"/>
      <family val="2"/>
      <scheme val="minor"/>
    </font>
    <font>
      <sz val="10"/>
      <name val="Arial"/>
      <family val="2"/>
    </font>
    <font>
      <sz val="9"/>
      <name val="Arial Narrow"/>
      <family val="2"/>
      <charset val="238"/>
    </font>
    <font>
      <sz val="9"/>
      <color indexed="8"/>
      <name val="Arial Narrow"/>
      <family val="2"/>
      <charset val="238"/>
    </font>
    <font>
      <sz val="10"/>
      <name val="MS Sans Serif"/>
      <family val="2"/>
    </font>
    <font>
      <sz val="11"/>
      <color indexed="8"/>
      <name val="Arial Narrow"/>
      <family val="2"/>
      <charset val="238"/>
    </font>
    <font>
      <b/>
      <sz val="9"/>
      <name val="Arial Narrow"/>
      <family val="2"/>
      <charset val="238"/>
    </font>
    <font>
      <sz val="10"/>
      <name val="Arial"/>
      <family val="2"/>
      <charset val="238"/>
    </font>
    <font>
      <b/>
      <vertAlign val="superscript"/>
      <sz val="9"/>
      <color rgb="FF000000"/>
      <name val="Arial Narrow"/>
      <family val="2"/>
      <charset val="238"/>
    </font>
    <font>
      <sz val="9"/>
      <color theme="1"/>
      <name val="Calibri"/>
      <family val="2"/>
      <scheme val="minor"/>
    </font>
    <font>
      <b/>
      <i/>
      <sz val="9"/>
      <color theme="1"/>
      <name val="Arial Narrow"/>
      <family val="2"/>
      <charset val="238"/>
    </font>
    <font>
      <sz val="11"/>
      <color rgb="FFFFFFFF"/>
      <name val="Calibri"/>
      <family val="2"/>
      <charset val="238"/>
    </font>
    <font>
      <b/>
      <sz val="9"/>
      <color indexed="8"/>
      <name val="Arial Narrow"/>
      <family val="2"/>
      <charset val="238"/>
    </font>
    <font>
      <sz val="9"/>
      <color indexed="8"/>
      <name val="Garamond"/>
      <family val="1"/>
      <charset val="238"/>
    </font>
    <font>
      <sz val="11"/>
      <color indexed="8"/>
      <name val="Calibri"/>
      <family val="2"/>
      <charset val="238"/>
    </font>
    <font>
      <b/>
      <sz val="9"/>
      <color indexed="8"/>
      <name val="Garamond"/>
      <family val="1"/>
      <charset val="238"/>
    </font>
    <font>
      <sz val="11"/>
      <name val="Arial"/>
      <family val="2"/>
      <charset val="238"/>
    </font>
    <font>
      <b/>
      <sz val="9"/>
      <color theme="4"/>
      <name val="Arial Narrow"/>
      <family val="2"/>
      <charset val="238"/>
    </font>
    <font>
      <sz val="11"/>
      <color theme="1"/>
      <name val="Arial"/>
      <family val="2"/>
      <charset val="238"/>
    </font>
    <font>
      <sz val="9"/>
      <color theme="0"/>
      <name val="Arial Narrow"/>
      <family val="2"/>
      <charset val="238"/>
    </font>
    <font>
      <b/>
      <sz val="9"/>
      <color rgb="FF2C9ADC"/>
      <name val="Arial Narrow"/>
      <family val="2"/>
      <charset val="238"/>
    </font>
    <font>
      <sz val="9"/>
      <color rgb="FF2C9ADC"/>
      <name val="Arial Narrow"/>
      <family val="2"/>
      <charset val="238"/>
    </font>
    <font>
      <sz val="9"/>
      <color rgb="FFFF0000"/>
      <name val="Arial Narrow"/>
      <family val="2"/>
      <charset val="238"/>
    </font>
    <font>
      <sz val="9"/>
      <color theme="4"/>
      <name val="Arial Narrow"/>
      <family val="2"/>
      <charset val="238"/>
    </font>
    <font>
      <sz val="12"/>
      <color theme="1"/>
      <name val="Arial Narrow"/>
      <family val="2"/>
      <charset val="238"/>
    </font>
    <font>
      <u/>
      <sz val="12"/>
      <color theme="10"/>
      <name val="Arial Narrow"/>
      <family val="2"/>
      <charset val="238"/>
    </font>
    <font>
      <sz val="12"/>
      <color rgb="FFFFFFFF"/>
      <name val="Arial Narrow"/>
      <family val="2"/>
      <charset val="238"/>
    </font>
    <font>
      <b/>
      <sz val="9"/>
      <color indexed="9"/>
      <name val="Arial Narrow"/>
      <family val="2"/>
      <charset val="238"/>
    </font>
    <font>
      <sz val="10"/>
      <name val="Times New Roman"/>
      <family val="1"/>
      <charset val="238"/>
    </font>
    <font>
      <b/>
      <sz val="9"/>
      <color theme="0"/>
      <name val="Arial Narrow"/>
      <family val="2"/>
      <charset val="238"/>
    </font>
    <font>
      <b/>
      <sz val="12"/>
      <color theme="1"/>
      <name val="Arial Narrow"/>
      <family val="2"/>
      <charset val="238"/>
    </font>
    <font>
      <b/>
      <sz val="18"/>
      <color theme="1"/>
      <name val="Arial Narrow"/>
      <family val="2"/>
      <charset val="238"/>
    </font>
    <font>
      <sz val="8"/>
      <color theme="1"/>
      <name val="Arial Narrow"/>
      <family val="2"/>
      <charset val="238"/>
    </font>
    <font>
      <i/>
      <sz val="8"/>
      <color theme="1"/>
      <name val="Arial Narrow"/>
      <family val="2"/>
      <charset val="238"/>
    </font>
    <font>
      <b/>
      <sz val="11"/>
      <color theme="1"/>
      <name val="Calibri"/>
      <family val="2"/>
      <charset val="238"/>
      <scheme val="minor"/>
    </font>
    <font>
      <b/>
      <sz val="13"/>
      <color theme="1"/>
      <name val="Arial Narrow"/>
      <family val="2"/>
      <charset val="238"/>
    </font>
    <font>
      <sz val="9"/>
      <color theme="1"/>
      <name val="Calibri"/>
      <family val="2"/>
      <charset val="238"/>
      <scheme val="minor"/>
    </font>
    <font>
      <sz val="10"/>
      <color theme="1"/>
      <name val="Arial Narrow"/>
      <family val="2"/>
    </font>
    <font>
      <sz val="10"/>
      <name val="Garamond"/>
      <family val="1"/>
      <charset val="238"/>
    </font>
    <font>
      <sz val="11"/>
      <color theme="1"/>
      <name val="Garamond"/>
      <family val="2"/>
      <charset val="238"/>
    </font>
    <font>
      <sz val="10"/>
      <color rgb="FF000000"/>
      <name val="Arial"/>
      <family val="2"/>
      <charset val="238"/>
    </font>
    <font>
      <u/>
      <sz val="10"/>
      <color rgb="FF0000FF"/>
      <name val="Arial"/>
      <family val="2"/>
      <charset val="238"/>
    </font>
    <font>
      <b/>
      <sz val="10"/>
      <color rgb="FFFFFFFF"/>
      <name val="Arial"/>
      <family val="2"/>
      <charset val="238"/>
    </font>
    <font>
      <b/>
      <sz val="15"/>
      <color rgb="FF1F497D"/>
      <name val="Arial"/>
      <family val="2"/>
      <charset val="238"/>
    </font>
    <font>
      <u/>
      <sz val="10"/>
      <color rgb="FF800080"/>
      <name val="Arial"/>
      <family val="2"/>
      <charset val="238"/>
    </font>
    <font>
      <sz val="10"/>
      <color rgb="FF9C0006"/>
      <name val="Arial"/>
      <family val="2"/>
      <charset val="238"/>
    </font>
    <font>
      <u/>
      <sz val="11"/>
      <color theme="10"/>
      <name val="Calibri"/>
      <family val="2"/>
      <charset val="238"/>
      <scheme val="minor"/>
    </font>
    <font>
      <sz val="10"/>
      <color indexed="8"/>
      <name val="Arial Narrow"/>
      <family val="2"/>
      <charset val="238"/>
    </font>
    <font>
      <b/>
      <sz val="18"/>
      <color indexed="56"/>
      <name val="Cambria"/>
      <family val="2"/>
      <charset val="238"/>
    </font>
    <font>
      <sz val="10"/>
      <name val="Helv"/>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Arial CE"/>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i/>
      <sz val="8"/>
      <color rgb="FF000000"/>
      <name val="Arial Narrow"/>
      <family val="2"/>
      <charset val="238"/>
    </font>
    <font>
      <sz val="11"/>
      <name val="Arial"/>
      <family val="2"/>
      <charset val="238"/>
    </font>
    <font>
      <sz val="9"/>
      <color rgb="FFFF0000"/>
      <name val="Garamond"/>
      <family val="1"/>
      <charset val="238"/>
    </font>
    <font>
      <b/>
      <sz val="9"/>
      <color rgb="FF369ADC"/>
      <name val="Arial Narrow"/>
      <family val="2"/>
      <charset val="238"/>
    </font>
    <font>
      <b/>
      <vertAlign val="subscript"/>
      <sz val="9"/>
      <color rgb="FF000000"/>
      <name val="Arial Narrow"/>
      <family val="2"/>
      <charset val="238"/>
    </font>
    <font>
      <b/>
      <sz val="8"/>
      <color theme="1"/>
      <name val="Arial Narrow"/>
      <family val="2"/>
      <charset val="238"/>
    </font>
    <font>
      <u/>
      <sz val="9"/>
      <color theme="1"/>
      <name val="Calibri"/>
      <family val="2"/>
      <scheme val="minor"/>
    </font>
    <font>
      <u/>
      <sz val="9"/>
      <color theme="1"/>
      <name val="Arial Narrow"/>
      <family val="2"/>
      <charset val="238"/>
    </font>
    <font>
      <sz val="10"/>
      <color theme="1"/>
      <name val="Times New Roman"/>
      <family val="1"/>
      <charset val="238"/>
    </font>
    <font>
      <b/>
      <sz val="8"/>
      <color rgb="FF000000"/>
      <name val="Arial Narrow"/>
      <family val="2"/>
      <charset val="238"/>
    </font>
    <font>
      <sz val="8"/>
      <color rgb="FF000000"/>
      <name val="Arial Narrow"/>
      <family val="2"/>
      <charset val="238"/>
    </font>
    <font>
      <sz val="8"/>
      <color rgb="FF000000"/>
      <name val="Arial"/>
      <family val="2"/>
      <charset val="238"/>
    </font>
    <font>
      <sz val="10"/>
      <name val="Arial Narrow"/>
      <family val="2"/>
      <charset val="238"/>
    </font>
    <font>
      <b/>
      <sz val="10"/>
      <name val="Arial Narrow"/>
      <family val="2"/>
      <charset val="238"/>
    </font>
    <font>
      <b/>
      <sz val="10"/>
      <color rgb="FF2C9ADC"/>
      <name val="Arial Narrow"/>
      <family val="2"/>
      <charset val="238"/>
    </font>
    <font>
      <b/>
      <sz val="11"/>
      <color rgb="FF2C9ADC"/>
      <name val="Arial Narrow"/>
      <family val="2"/>
      <charset val="238"/>
    </font>
    <font>
      <sz val="10"/>
      <name val="Arial CE"/>
      <charset val="238"/>
    </font>
    <font>
      <sz val="10"/>
      <color rgb="FF2C9ADC"/>
      <name val="Arial Narrow"/>
      <family val="2"/>
      <charset val="238"/>
    </font>
    <font>
      <sz val="10"/>
      <color rgb="FF000000"/>
      <name val="Arial Narrow"/>
      <family val="2"/>
      <charset val="238"/>
    </font>
    <font>
      <b/>
      <sz val="10"/>
      <color rgb="FF000000"/>
      <name val="Arial Narrow"/>
      <family val="2"/>
      <charset val="238"/>
    </font>
    <font>
      <b/>
      <vertAlign val="subscript"/>
      <sz val="8"/>
      <color rgb="FF000000"/>
      <name val="Arial Narrow"/>
      <family val="2"/>
      <charset val="238"/>
    </font>
    <font>
      <b/>
      <sz val="9"/>
      <color rgb="FFFFFFFF"/>
      <name val="Arial Narrow"/>
      <family val="2"/>
      <charset val="238"/>
    </font>
    <font>
      <b/>
      <sz val="9"/>
      <name val="Garamond"/>
      <family val="1"/>
      <charset val="238"/>
    </font>
    <font>
      <sz val="9"/>
      <name val="Garamond"/>
      <family val="1"/>
      <charset val="238"/>
    </font>
    <font>
      <b/>
      <sz val="10"/>
      <color indexed="8"/>
      <name val="Arial Narrow"/>
      <family val="2"/>
      <charset val="238"/>
    </font>
    <font>
      <b/>
      <sz val="11"/>
      <color indexed="8"/>
      <name val="Arial Narrow"/>
      <family val="2"/>
      <charset val="238"/>
    </font>
    <font>
      <vertAlign val="superscript"/>
      <sz val="9"/>
      <color theme="1"/>
      <name val="Arial Narrow"/>
      <family val="2"/>
      <charset val="238"/>
    </font>
    <font>
      <b/>
      <i/>
      <sz val="8"/>
      <color rgb="FF000000"/>
      <name val="Arial Narrow"/>
      <family val="2"/>
      <charset val="238"/>
    </font>
    <font>
      <b/>
      <sz val="11"/>
      <color theme="1"/>
      <name val="Arial Narrow"/>
      <family val="2"/>
      <charset val="238"/>
    </font>
    <font>
      <b/>
      <sz val="10"/>
      <color rgb="FF2B9ADC"/>
      <name val="Arial Narrow"/>
      <family val="2"/>
      <charset val="238"/>
    </font>
    <font>
      <b/>
      <sz val="10"/>
      <color theme="1"/>
      <name val="Arial Narrow"/>
      <family val="2"/>
      <charset val="238"/>
    </font>
    <font>
      <sz val="9"/>
      <color theme="1"/>
      <name val="Times New Roman"/>
      <family val="1"/>
      <charset val="238"/>
    </font>
    <font>
      <sz val="8"/>
      <color theme="1"/>
      <name val="Times New Roman"/>
      <family val="1"/>
      <charset val="238"/>
    </font>
    <font>
      <b/>
      <sz val="11"/>
      <color theme="1"/>
      <name val="Calibri"/>
      <family val="2"/>
      <scheme val="minor"/>
    </font>
    <font>
      <i/>
      <sz val="10"/>
      <color rgb="FF000000"/>
      <name val="Arial Narrow"/>
      <family val="2"/>
      <charset val="238"/>
    </font>
    <font>
      <b/>
      <i/>
      <sz val="10"/>
      <color rgb="FF000000"/>
      <name val="Arial Narrow"/>
      <family val="2"/>
      <charset val="238"/>
    </font>
    <font>
      <i/>
      <sz val="11"/>
      <color rgb="FF000000"/>
      <name val="Arial Narrow"/>
      <family val="2"/>
      <charset val="238"/>
    </font>
    <font>
      <sz val="8"/>
      <color rgb="FF7F7F7F"/>
      <name val="Arial Narrow"/>
      <family val="2"/>
      <charset val="238"/>
    </font>
    <font>
      <sz val="7.5"/>
      <color theme="1"/>
      <name val="Arial Narrow"/>
      <family val="2"/>
      <charset val="238"/>
    </font>
    <font>
      <sz val="7"/>
      <color theme="1"/>
      <name val="Times New Roman"/>
      <family val="1"/>
      <charset val="238"/>
    </font>
    <font>
      <b/>
      <sz val="7"/>
      <color theme="1"/>
      <name val="Times New Roman"/>
      <family val="1"/>
      <charset val="238"/>
    </font>
    <font>
      <b/>
      <sz val="8"/>
      <color rgb="FF7F7F7F"/>
      <name val="Arial Narrow"/>
      <family val="2"/>
      <charset val="238"/>
    </font>
    <font>
      <b/>
      <sz val="9"/>
      <color indexed="81"/>
      <name val="Segoe UI"/>
      <family val="2"/>
      <charset val="238"/>
    </font>
    <font>
      <sz val="9"/>
      <color indexed="81"/>
      <name val="Segoe UI"/>
      <family val="2"/>
      <charset val="238"/>
    </font>
    <font>
      <b/>
      <sz val="9"/>
      <color rgb="FFFF0000"/>
      <name val="Arial Narrow"/>
      <family val="2"/>
      <charset val="238"/>
    </font>
    <font>
      <b/>
      <sz val="9"/>
      <color rgb="FFFF7F01"/>
      <name val="Arial Narrow"/>
      <family val="2"/>
      <charset val="238"/>
    </font>
    <font>
      <sz val="6"/>
      <color theme="1"/>
      <name val="Times New Roman"/>
      <family val="1"/>
      <charset val="238"/>
    </font>
  </fonts>
  <fills count="46">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5"/>
        <bgColor indexed="64"/>
      </patternFill>
    </fill>
    <fill>
      <patternFill patternType="solid">
        <fgColor rgb="FFE6E6E6"/>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6600"/>
        <bgColor rgb="FFFF6600"/>
      </patternFill>
    </fill>
    <fill>
      <patternFill patternType="solid">
        <fgColor rgb="FF33CCCC"/>
        <bgColor rgb="FF33CCCC"/>
      </patternFill>
    </fill>
    <fill>
      <patternFill patternType="solid">
        <fgColor rgb="FF000000"/>
        <bgColor indexed="64"/>
      </patternFill>
    </fill>
    <fill>
      <patternFill patternType="solid">
        <fgColor rgb="FFBFBFBF"/>
        <bgColor indexed="64"/>
      </patternFill>
    </fill>
    <fill>
      <patternFill patternType="solid">
        <fgColor theme="0" tint="-0.249977111117893"/>
        <bgColor indexed="64"/>
      </patternFill>
    </fill>
    <fill>
      <patternFill patternType="solid">
        <fgColor rgb="FF5B9BD5"/>
        <bgColor indexed="64"/>
      </patternFill>
    </fill>
    <fill>
      <patternFill patternType="solid">
        <fgColor rgb="FFF9C9BA"/>
        <bgColor indexed="64"/>
      </patternFill>
    </fill>
    <fill>
      <patternFill patternType="solid">
        <fgColor rgb="FFA5A5A5"/>
        <bgColor rgb="FFA5A5A5"/>
      </patternFill>
    </fill>
    <fill>
      <patternFill patternType="solid">
        <fgColor rgb="FFFFC7CE"/>
        <b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4"/>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rgb="FF00B050"/>
        <bgColor indexed="64"/>
      </patternFill>
    </fill>
    <fill>
      <patternFill patternType="solid">
        <fgColor indexed="65"/>
        <bgColor indexed="64"/>
      </patternFill>
    </fill>
    <fill>
      <patternFill patternType="solid">
        <fgColor rgb="FF13B5EA"/>
        <bgColor indexed="64"/>
      </patternFill>
    </fill>
    <fill>
      <patternFill patternType="solid">
        <fgColor rgb="FFE7E6E6"/>
        <bgColor indexed="64"/>
      </patternFill>
    </fill>
    <fill>
      <patternFill patternType="solid">
        <fgColor theme="0"/>
        <bgColor indexed="64"/>
      </patternFill>
    </fill>
  </fills>
  <borders count="87">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rgb="FF000000"/>
      </top>
      <bottom style="medium">
        <color indexed="64"/>
      </bottom>
      <diagonal/>
    </border>
    <border>
      <left/>
      <right style="medium">
        <color indexed="64"/>
      </right>
      <top style="medium">
        <color indexed="64"/>
      </top>
      <bottom style="medium">
        <color indexed="64"/>
      </bottom>
      <diagonal/>
    </border>
    <border>
      <left/>
      <right/>
      <top/>
      <bottom style="thick">
        <color indexed="64"/>
      </bottom>
      <diagonal/>
    </border>
    <border>
      <left/>
      <right/>
      <top style="thick">
        <color indexed="64"/>
      </top>
      <bottom/>
      <diagonal/>
    </border>
    <border>
      <left/>
      <right/>
      <top/>
      <bottom style="thin">
        <color indexed="64"/>
      </bottom>
      <diagonal/>
    </border>
    <border>
      <left/>
      <right/>
      <top/>
      <bottom style="medium">
        <color rgb="FFFFFFFF"/>
      </bottom>
      <diagonal/>
    </border>
    <border>
      <left/>
      <right/>
      <top style="medium">
        <color rgb="FFFFFFFF"/>
      </top>
      <bottom style="medium">
        <color rgb="FFFFFFFF"/>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indexed="64"/>
      </top>
      <bottom/>
      <diagonal/>
    </border>
    <border>
      <left style="thin">
        <color auto="1"/>
      </left>
      <right style="thin">
        <color indexed="64"/>
      </right>
      <top style="thin">
        <color auto="1"/>
      </top>
      <bottom style="thin">
        <color auto="1"/>
      </bottom>
      <diagonal/>
    </border>
    <border>
      <left/>
      <right/>
      <top/>
      <bottom style="thick">
        <color rgb="FF000000"/>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rgb="FF4F81BD"/>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auto="1"/>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top style="thick">
        <color indexed="64"/>
      </top>
      <bottom style="medium">
        <color indexed="64"/>
      </bottom>
      <diagonal/>
    </border>
    <border>
      <left/>
      <right/>
      <top style="medium">
        <color rgb="FF000000"/>
      </top>
      <bottom/>
      <diagonal/>
    </border>
    <border>
      <left/>
      <right style="medium">
        <color indexed="64"/>
      </right>
      <top/>
      <bottom style="medium">
        <color indexed="64"/>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style="medium">
        <color rgb="FFFFFFFF"/>
      </top>
      <bottom style="medium">
        <color indexed="64"/>
      </bottom>
      <diagonal/>
    </border>
    <border>
      <left/>
      <right style="medium">
        <color rgb="FFFFFFFF"/>
      </right>
      <top style="medium">
        <color rgb="FFFFFFFF"/>
      </top>
      <bottom style="medium">
        <color indexed="64"/>
      </bottom>
      <diagonal/>
    </border>
    <border>
      <left/>
      <right/>
      <top style="medium">
        <color rgb="FFFFFFFF"/>
      </top>
      <bottom style="medium">
        <color indexed="64"/>
      </bottom>
      <diagonal/>
    </border>
    <border>
      <left style="medium">
        <color rgb="FFFFFFFF"/>
      </left>
      <right style="medium">
        <color rgb="FFFFFFFF"/>
      </right>
      <top style="medium">
        <color auto="1"/>
      </top>
      <bottom style="medium">
        <color indexed="64"/>
      </bottom>
      <diagonal/>
    </border>
    <border>
      <left/>
      <right style="medium">
        <color rgb="FFFFFFFF"/>
      </right>
      <top style="medium">
        <color auto="1"/>
      </top>
      <bottom style="medium">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indexed="64"/>
      </left>
      <right/>
      <top/>
      <bottom style="medium">
        <color rgb="FFFFFFFF"/>
      </bottom>
      <diagonal/>
    </border>
    <border>
      <left style="medium">
        <color indexed="64"/>
      </left>
      <right/>
      <top style="medium">
        <color rgb="FFFFFFFF"/>
      </top>
      <bottom style="medium">
        <color indexed="64"/>
      </bottom>
      <diagonal/>
    </border>
    <border>
      <left style="medium">
        <color indexed="64"/>
      </left>
      <right/>
      <top style="medium">
        <color rgb="FFFFFFFF"/>
      </top>
      <bottom style="medium">
        <color rgb="FFFFFFFF"/>
      </bottom>
      <diagonal/>
    </border>
    <border>
      <left/>
      <right style="medium">
        <color indexed="64"/>
      </right>
      <top/>
      <bottom style="thick">
        <color indexed="64"/>
      </bottom>
      <diagonal/>
    </border>
    <border>
      <left/>
      <right/>
      <top style="thin">
        <color indexed="64"/>
      </top>
      <bottom/>
      <diagonal/>
    </border>
    <border>
      <left/>
      <right/>
      <top style="medium">
        <color indexed="64"/>
      </top>
      <bottom style="thin">
        <color indexed="64"/>
      </bottom>
      <diagonal/>
    </border>
    <border>
      <left/>
      <right/>
      <top/>
      <bottom style="thin">
        <color rgb="FF000000"/>
      </bottom>
      <diagonal/>
    </border>
    <border>
      <left style="medium">
        <color indexed="64"/>
      </left>
      <right/>
      <top/>
      <bottom style="medium">
        <color auto="1"/>
      </bottom>
      <diagonal/>
    </border>
    <border>
      <left style="medium">
        <color indexed="64"/>
      </left>
      <right style="medium">
        <color indexed="64"/>
      </right>
      <top/>
      <bottom style="medium">
        <color auto="1"/>
      </bottom>
      <diagonal/>
    </border>
    <border>
      <left/>
      <right/>
      <top style="medium">
        <color rgb="FF7F7F7F"/>
      </top>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314">
    <xf numFmtId="0" fontId="0" fillId="0" borderId="0"/>
    <xf numFmtId="0" fontId="34" fillId="0" borderId="0" applyNumberFormat="0" applyFill="0" applyBorder="0" applyAlignment="0" applyProtection="0"/>
    <xf numFmtId="9" fontId="38" fillId="0" borderId="0" applyFont="0" applyFill="0" applyBorder="0" applyAlignment="0" applyProtection="0"/>
    <xf numFmtId="0" fontId="39" fillId="0" borderId="0"/>
    <xf numFmtId="0" fontId="28" fillId="0" borderId="0"/>
    <xf numFmtId="0" fontId="27" fillId="0" borderId="0"/>
    <xf numFmtId="0" fontId="42" fillId="0" borderId="0"/>
    <xf numFmtId="0" fontId="43" fillId="0" borderId="0"/>
    <xf numFmtId="0" fontId="45" fillId="0" borderId="0">
      <alignment vertical="center"/>
    </xf>
    <xf numFmtId="0" fontId="45" fillId="0" borderId="0">
      <alignment vertical="center"/>
    </xf>
    <xf numFmtId="0" fontId="45" fillId="0" borderId="0">
      <alignment vertical="center"/>
    </xf>
    <xf numFmtId="9" fontId="45" fillId="0" borderId="0" applyFont="0" applyFill="0" applyBorder="0" applyAlignment="0" applyProtection="0"/>
    <xf numFmtId="0" fontId="26" fillId="0" borderId="0"/>
    <xf numFmtId="0" fontId="26" fillId="0" borderId="0"/>
    <xf numFmtId="0" fontId="45" fillId="0" borderId="0"/>
    <xf numFmtId="0" fontId="25" fillId="0" borderId="0"/>
    <xf numFmtId="0" fontId="24" fillId="0" borderId="0"/>
    <xf numFmtId="0" fontId="49" fillId="8" borderId="0" applyNumberFormat="0" applyBorder="0" applyAlignment="0" applyProtection="0"/>
    <xf numFmtId="0" fontId="49" fillId="9" borderId="0" applyNumberFormat="0" applyBorder="0" applyAlignment="0" applyProtection="0"/>
    <xf numFmtId="0" fontId="23" fillId="0" borderId="0"/>
    <xf numFmtId="9" fontId="23" fillId="0" borderId="0" applyFont="0" applyFill="0" applyBorder="0" applyAlignment="0" applyProtection="0"/>
    <xf numFmtId="0" fontId="29" fillId="0" borderId="0"/>
    <xf numFmtId="0" fontId="43" fillId="0" borderId="0"/>
    <xf numFmtId="164" fontId="38"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43" fillId="0" borderId="0"/>
    <xf numFmtId="0" fontId="52" fillId="0" borderId="0"/>
    <xf numFmtId="9" fontId="29" fillId="0" borderId="0" applyFont="0" applyFill="0" applyBorder="0" applyAlignment="0" applyProtection="0"/>
    <xf numFmtId="0" fontId="29" fillId="0" borderId="0"/>
    <xf numFmtId="0" fontId="21" fillId="0" borderId="0"/>
    <xf numFmtId="170" fontId="52" fillId="0" borderId="0" applyFont="0" applyFill="0" applyBorder="0" applyAlignment="0" applyProtection="0"/>
    <xf numFmtId="164" fontId="29" fillId="0" borderId="0" applyFont="0" applyFill="0" applyBorder="0" applyAlignment="0" applyProtection="0"/>
    <xf numFmtId="0" fontId="54" fillId="0" borderId="0"/>
    <xf numFmtId="0" fontId="32" fillId="0" borderId="0"/>
    <xf numFmtId="0" fontId="54" fillId="0" borderId="0"/>
    <xf numFmtId="0" fontId="52" fillId="0" borderId="0"/>
    <xf numFmtId="0" fontId="20" fillId="0" borderId="0"/>
    <xf numFmtId="170" fontId="52" fillId="0" borderId="0" applyFont="0" applyFill="0" applyBorder="0" applyAlignment="0" applyProtection="0"/>
    <xf numFmtId="9" fontId="52" fillId="0" borderId="0" applyFont="0" applyFill="0" applyBorder="0" applyAlignment="0" applyProtection="0"/>
    <xf numFmtId="9" fontId="32"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0" fontId="19" fillId="0" borderId="0"/>
    <xf numFmtId="0" fontId="39" fillId="0" borderId="0"/>
    <xf numFmtId="0" fontId="45" fillId="0" borderId="0"/>
    <xf numFmtId="0" fontId="66" fillId="0" borderId="0"/>
    <xf numFmtId="164" fontId="3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164" fontId="3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56" fillId="0" borderId="0" applyFont="0" applyFill="0" applyBorder="0" applyAlignment="0" applyProtection="0"/>
    <xf numFmtId="0" fontId="18" fillId="0" borderId="0"/>
    <xf numFmtId="0" fontId="52" fillId="0" borderId="0"/>
    <xf numFmtId="164" fontId="3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7" fillId="0" borderId="0"/>
    <xf numFmtId="164" fontId="3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9" fontId="17" fillId="0" borderId="0" applyFont="0" applyFill="0" applyBorder="0" applyAlignment="0" applyProtection="0"/>
    <xf numFmtId="0" fontId="17" fillId="0" borderId="0"/>
    <xf numFmtId="0" fontId="16" fillId="0" borderId="0"/>
    <xf numFmtId="164" fontId="17" fillId="0" borderId="0" applyFont="0" applyFill="0" applyBorder="0" applyAlignment="0" applyProtection="0"/>
    <xf numFmtId="0" fontId="16" fillId="0" borderId="0"/>
    <xf numFmtId="0" fontId="16" fillId="0" borderId="0"/>
    <xf numFmtId="164" fontId="56" fillId="0" borderId="0" applyFont="0" applyFill="0" applyBorder="0" applyAlignment="0" applyProtection="0"/>
    <xf numFmtId="0" fontId="16" fillId="0" borderId="0"/>
    <xf numFmtId="164" fontId="3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164" fontId="3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4" fontId="17" fillId="0" borderId="0" applyFont="0" applyFill="0" applyBorder="0" applyAlignment="0" applyProtection="0"/>
    <xf numFmtId="0" fontId="16" fillId="0" borderId="0"/>
    <xf numFmtId="164" fontId="5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45" fillId="0" borderId="0">
      <alignment vertical="center"/>
    </xf>
    <xf numFmtId="0" fontId="15" fillId="0" borderId="0"/>
    <xf numFmtId="0" fontId="39" fillId="0" borderId="0"/>
    <xf numFmtId="0" fontId="14" fillId="0" borderId="0"/>
    <xf numFmtId="171" fontId="75" fillId="0" borderId="0"/>
    <xf numFmtId="9" fontId="45" fillId="0" borderId="0" applyFont="0" applyFill="0" applyBorder="0" applyAlignment="0" applyProtection="0"/>
    <xf numFmtId="164" fontId="38" fillId="0" borderId="0" applyFont="0" applyFill="0" applyBorder="0" applyAlignment="0" applyProtection="0"/>
    <xf numFmtId="0" fontId="13" fillId="0" borderId="0"/>
    <xf numFmtId="0" fontId="13" fillId="0" borderId="0"/>
    <xf numFmtId="0" fontId="45" fillId="0" borderId="0"/>
    <xf numFmtId="0" fontId="45" fillId="0" borderId="0"/>
    <xf numFmtId="9" fontId="45" fillId="0" borderId="0" applyFont="0" applyFill="0" applyBorder="0" applyAlignment="0" applyProtection="0"/>
    <xf numFmtId="164" fontId="45" fillId="0" borderId="0" applyFont="0" applyFill="0" applyBorder="0" applyAlignment="0" applyProtection="0"/>
    <xf numFmtId="172" fontId="45" fillId="0" borderId="0"/>
    <xf numFmtId="0" fontId="38" fillId="0" borderId="0"/>
    <xf numFmtId="0" fontId="13" fillId="0" borderId="0"/>
    <xf numFmtId="0" fontId="76" fillId="0" borderId="0"/>
    <xf numFmtId="9" fontId="76" fillId="0" borderId="0" applyFont="0" applyFill="0" applyBorder="0" applyAlignment="0" applyProtection="0"/>
    <xf numFmtId="0" fontId="32" fillId="0" borderId="0"/>
    <xf numFmtId="9" fontId="32" fillId="0" borderId="0" applyFont="0" applyFill="0" applyBorder="0" applyAlignment="0" applyProtection="0"/>
    <xf numFmtId="9" fontId="14" fillId="0" borderId="0" applyFont="0" applyFill="0" applyBorder="0" applyAlignment="0" applyProtection="0"/>
    <xf numFmtId="0" fontId="77" fillId="0" borderId="0"/>
    <xf numFmtId="9" fontId="77" fillId="0" borderId="0" applyFont="0" applyFill="0" applyBorder="0" applyAlignment="0" applyProtection="0"/>
    <xf numFmtId="164" fontId="14" fillId="0" borderId="0" applyFont="0" applyFill="0" applyBorder="0" applyAlignment="0" applyProtection="0"/>
    <xf numFmtId="170" fontId="52" fillId="0" borderId="0" applyFont="0" applyFill="0" applyBorder="0" applyAlignment="0" applyProtection="0"/>
    <xf numFmtId="0" fontId="14" fillId="0" borderId="0"/>
    <xf numFmtId="0" fontId="13" fillId="0" borderId="0"/>
    <xf numFmtId="0" fontId="13" fillId="0" borderId="0"/>
    <xf numFmtId="164" fontId="13" fillId="0" borderId="0" applyFont="0" applyFill="0" applyBorder="0" applyAlignment="0" applyProtection="0"/>
    <xf numFmtId="0" fontId="45" fillId="0" borderId="0"/>
    <xf numFmtId="0" fontId="78" fillId="0" borderId="0"/>
    <xf numFmtId="173" fontId="78" fillId="0" borderId="0" applyFont="0" applyFill="0" applyBorder="0" applyAlignment="0" applyProtection="0"/>
    <xf numFmtId="9" fontId="78" fillId="0" borderId="0" applyFont="0" applyFill="0" applyBorder="0" applyAlignment="0" applyProtection="0"/>
    <xf numFmtId="0" fontId="81" fillId="0" borderId="34" applyNumberFormat="0" applyFill="0" applyAlignment="0" applyProtection="0"/>
    <xf numFmtId="0" fontId="83" fillId="16" borderId="0" applyNumberFormat="0" applyBorder="0" applyAlignment="0" applyProtection="0"/>
    <xf numFmtId="0" fontId="80" fillId="15" borderId="33" applyNumberFormat="0" applyAlignment="0" applyProtection="0"/>
    <xf numFmtId="0" fontId="79" fillId="0" borderId="0" applyNumberFormat="0" applyFill="0" applyBorder="0" applyAlignment="0" applyProtection="0"/>
    <xf numFmtId="0" fontId="78" fillId="0" borderId="0" applyNumberFormat="0" applyBorder="0" applyProtection="0"/>
    <xf numFmtId="0" fontId="78" fillId="0" borderId="0" applyNumberFormat="0" applyBorder="0" applyProtection="0"/>
    <xf numFmtId="0" fontId="78" fillId="0" borderId="0" applyNumberFormat="0" applyBorder="0" applyProtection="0"/>
    <xf numFmtId="0" fontId="82" fillId="0" borderId="0" applyNumberFormat="0" applyFill="0" applyBorder="0" applyAlignment="0" applyProtection="0"/>
    <xf numFmtId="0" fontId="84" fillId="0" borderId="0" applyNumberForma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38" fillId="0" borderId="0"/>
    <xf numFmtId="0" fontId="13" fillId="0" borderId="0"/>
    <xf numFmtId="0" fontId="14" fillId="0" borderId="0"/>
    <xf numFmtId="0" fontId="13" fillId="0" borderId="0"/>
    <xf numFmtId="0" fontId="52" fillId="0" borderId="0"/>
    <xf numFmtId="0" fontId="13" fillId="0" borderId="0"/>
    <xf numFmtId="9" fontId="52" fillId="0" borderId="0" applyFont="0" applyFill="0" applyBorder="0" applyAlignment="0" applyProtection="0"/>
    <xf numFmtId="0" fontId="52" fillId="0" borderId="0"/>
    <xf numFmtId="170" fontId="52" fillId="0" borderId="0" applyFont="0" applyFill="0" applyBorder="0" applyAlignment="0" applyProtection="0"/>
    <xf numFmtId="0" fontId="56" fillId="0" borderId="0"/>
    <xf numFmtId="164" fontId="56" fillId="0" borderId="0" applyFont="0" applyFill="0" applyBorder="0" applyAlignment="0" applyProtection="0"/>
    <xf numFmtId="0" fontId="76" fillId="0" borderId="0"/>
    <xf numFmtId="0" fontId="76" fillId="0" borderId="0"/>
    <xf numFmtId="0" fontId="32" fillId="0" borderId="0"/>
    <xf numFmtId="9" fontId="32" fillId="0" borderId="0" applyFont="0" applyFill="0" applyBorder="0" applyAlignment="0" applyProtection="0"/>
    <xf numFmtId="0" fontId="13" fillId="0" borderId="0"/>
    <xf numFmtId="0" fontId="43" fillId="0" borderId="0"/>
    <xf numFmtId="0" fontId="52" fillId="0" borderId="0"/>
    <xf numFmtId="0" fontId="13" fillId="0" borderId="0"/>
    <xf numFmtId="0" fontId="13" fillId="0" borderId="0"/>
    <xf numFmtId="164" fontId="13" fillId="0" borderId="0" applyFont="0" applyFill="0" applyBorder="0" applyAlignment="0" applyProtection="0"/>
    <xf numFmtId="0" fontId="12" fillId="0" borderId="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88" fillId="23" borderId="0" applyNumberFormat="0" applyBorder="0" applyAlignment="0" applyProtection="0"/>
    <xf numFmtId="0" fontId="88" fillId="22" borderId="0" applyNumberFormat="0" applyBorder="0" applyAlignment="0" applyProtection="0"/>
    <xf numFmtId="0" fontId="88" fillId="24" borderId="0" applyNumberFormat="0" applyBorder="0" applyAlignment="0" applyProtection="0"/>
    <xf numFmtId="0" fontId="88" fillId="23"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88" fillId="29" borderId="0" applyNumberFormat="0" applyBorder="0" applyAlignment="0" applyProtection="0"/>
    <xf numFmtId="0" fontId="88" fillId="26" borderId="0" applyNumberFormat="0" applyBorder="0" applyAlignment="0" applyProtection="0"/>
    <xf numFmtId="0" fontId="88" fillId="30" borderId="0" applyNumberFormat="0" applyBorder="0" applyAlignment="0" applyProtection="0"/>
    <xf numFmtId="0" fontId="88" fillId="29" borderId="0" applyNumberFormat="0" applyBorder="0" applyAlignment="0" applyProtection="0"/>
    <xf numFmtId="0" fontId="88" fillId="25" borderId="0" applyNumberFormat="0" applyBorder="0" applyAlignment="0" applyProtection="0"/>
    <xf numFmtId="0" fontId="88" fillId="22" borderId="0" applyNumberFormat="0" applyBorder="0" applyAlignment="0" applyProtection="0"/>
    <xf numFmtId="0" fontId="106" fillId="31"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89" fillId="33" borderId="0" applyNumberFormat="0" applyBorder="0" applyAlignment="0" applyProtection="0"/>
    <xf numFmtId="0" fontId="89" fillId="26" borderId="0" applyNumberFormat="0" applyBorder="0" applyAlignment="0" applyProtection="0"/>
    <xf numFmtId="0" fontId="89" fillId="30" borderId="0" applyNumberFormat="0" applyBorder="0" applyAlignment="0" applyProtection="0"/>
    <xf numFmtId="0" fontId="89" fillId="29" borderId="0" applyNumberFormat="0" applyBorder="0" applyAlignment="0" applyProtection="0"/>
    <xf numFmtId="0" fontId="89" fillId="33" borderId="0" applyNumberFormat="0" applyBorder="0" applyAlignment="0" applyProtection="0"/>
    <xf numFmtId="0" fontId="89" fillId="22" borderId="0" applyNumberFormat="0" applyBorder="0" applyAlignment="0" applyProtection="0"/>
    <xf numFmtId="0" fontId="89" fillId="33" borderId="0" applyNumberFormat="0" applyBorder="0" applyAlignment="0" applyProtection="0"/>
    <xf numFmtId="0" fontId="89" fillId="36" borderId="0" applyNumberFormat="0" applyBorder="0" applyAlignment="0" applyProtection="0"/>
    <xf numFmtId="0" fontId="89" fillId="37" borderId="0" applyNumberFormat="0" applyBorder="0" applyAlignment="0" applyProtection="0"/>
    <xf numFmtId="0" fontId="89" fillId="38" borderId="0" applyNumberFormat="0" applyBorder="0" applyAlignment="0" applyProtection="0"/>
    <xf numFmtId="0" fontId="89" fillId="33" borderId="0" applyNumberFormat="0" applyBorder="0" applyAlignment="0" applyProtection="0"/>
    <xf numFmtId="0" fontId="89" fillId="39" borderId="0" applyNumberFormat="0" applyBorder="0" applyAlignment="0" applyProtection="0"/>
    <xf numFmtId="0" fontId="90" fillId="18" borderId="0" applyNumberFormat="0" applyBorder="0" applyAlignment="0" applyProtection="0"/>
    <xf numFmtId="0" fontId="91" fillId="23" borderId="35" applyNumberFormat="0" applyAlignment="0" applyProtection="0"/>
    <xf numFmtId="0" fontId="107" fillId="0" borderId="36" applyNumberFormat="0" applyFill="0" applyAlignment="0" applyProtection="0"/>
    <xf numFmtId="0" fontId="92" fillId="0" borderId="0" applyNumberFormat="0" applyFill="0" applyBorder="0" applyAlignment="0" applyProtection="0"/>
    <xf numFmtId="0" fontId="93" fillId="19" borderId="0" applyNumberFormat="0" applyBorder="0" applyAlignment="0" applyProtection="0"/>
    <xf numFmtId="0" fontId="94" fillId="0" borderId="38" applyNumberFormat="0" applyFill="0" applyAlignment="0" applyProtection="0"/>
    <xf numFmtId="0" fontId="95" fillId="0" borderId="39" applyNumberFormat="0" applyFill="0" applyAlignment="0" applyProtection="0"/>
    <xf numFmtId="0" fontId="96" fillId="0" borderId="41" applyNumberFormat="0" applyFill="0" applyAlignment="0" applyProtection="0"/>
    <xf numFmtId="0" fontId="96" fillId="0" borderId="0" applyNumberFormat="0" applyFill="0" applyBorder="0" applyAlignment="0" applyProtection="0"/>
    <xf numFmtId="0" fontId="97" fillId="40" borderId="42" applyNumberFormat="0" applyAlignment="0" applyProtection="0"/>
    <xf numFmtId="0" fontId="108" fillId="18" borderId="0" applyNumberFormat="0" applyBorder="0" applyAlignment="0" applyProtection="0"/>
    <xf numFmtId="0" fontId="98" fillId="22" borderId="35" applyNumberFormat="0" applyAlignment="0" applyProtection="0"/>
    <xf numFmtId="0" fontId="109" fillId="40" borderId="42" applyNumberFormat="0" applyAlignment="0" applyProtection="0"/>
    <xf numFmtId="0" fontId="99" fillId="0" borderId="43" applyNumberFormat="0" applyFill="0" applyAlignment="0" applyProtection="0"/>
    <xf numFmtId="0" fontId="110" fillId="0" borderId="37" applyNumberFormat="0" applyFill="0" applyAlignment="0" applyProtection="0"/>
    <xf numFmtId="0" fontId="111" fillId="0" borderId="39" applyNumberFormat="0" applyFill="0" applyAlignment="0" applyProtection="0"/>
    <xf numFmtId="0" fontId="112" fillId="0" borderId="40" applyNumberFormat="0" applyFill="0" applyAlignment="0" applyProtection="0"/>
    <xf numFmtId="0" fontId="112" fillId="0" borderId="0" applyNumberFormat="0" applyFill="0" applyBorder="0" applyAlignment="0" applyProtection="0"/>
    <xf numFmtId="0" fontId="86" fillId="0" borderId="0" applyNumberFormat="0" applyFill="0" applyBorder="0" applyAlignment="0" applyProtection="0"/>
    <xf numFmtId="0" fontId="100" fillId="30" borderId="0" applyNumberFormat="0" applyBorder="0" applyAlignment="0" applyProtection="0"/>
    <xf numFmtId="0" fontId="113" fillId="30" borderId="0" applyNumberFormat="0" applyBorder="0" applyAlignment="0" applyProtection="0"/>
    <xf numFmtId="0" fontId="45" fillId="0" borderId="0"/>
    <xf numFmtId="0" fontId="45" fillId="0" borderId="0"/>
    <xf numFmtId="0" fontId="45" fillId="0" borderId="0"/>
    <xf numFmtId="0" fontId="45" fillId="0" borderId="0"/>
    <xf numFmtId="0" fontId="12" fillId="0" borderId="0"/>
    <xf numFmtId="0" fontId="54" fillId="0" borderId="0"/>
    <xf numFmtId="0" fontId="45" fillId="0" borderId="0"/>
    <xf numFmtId="0" fontId="38" fillId="0" borderId="0"/>
    <xf numFmtId="0" fontId="45" fillId="0" borderId="0"/>
    <xf numFmtId="0" fontId="12" fillId="0" borderId="0"/>
    <xf numFmtId="0" fontId="45" fillId="0" borderId="0"/>
    <xf numFmtId="0" fontId="105" fillId="0" borderId="0"/>
    <xf numFmtId="0" fontId="45" fillId="24" borderId="44" applyNumberFormat="0" applyFont="0" applyAlignment="0" applyProtection="0"/>
    <xf numFmtId="0" fontId="101" fillId="23" borderId="45" applyNumberFormat="0" applyAlignment="0" applyProtection="0"/>
    <xf numFmtId="9" fontId="45" fillId="0" borderId="0" applyFont="0" applyFill="0" applyBorder="0" applyAlignment="0" applyProtection="0"/>
    <xf numFmtId="9" fontId="12" fillId="0" borderId="0" applyFont="0" applyFill="0" applyBorder="0" applyAlignment="0" applyProtection="0"/>
    <xf numFmtId="9" fontId="45" fillId="0" borderId="0" applyFont="0" applyFill="0" applyBorder="0" applyAlignment="0" applyProtection="0"/>
    <xf numFmtId="0" fontId="45" fillId="24" borderId="44" applyNumberFormat="0" applyFont="0" applyAlignment="0" applyProtection="0"/>
    <xf numFmtId="0" fontId="45" fillId="24" borderId="44" applyNumberFormat="0" applyFont="0" applyAlignment="0" applyProtection="0"/>
    <xf numFmtId="0" fontId="114" fillId="0" borderId="43" applyNumberFormat="0" applyFill="0" applyAlignment="0" applyProtection="0"/>
    <xf numFmtId="0" fontId="115" fillId="19" borderId="0" applyNumberFormat="0" applyBorder="0" applyAlignment="0" applyProtection="0"/>
    <xf numFmtId="0" fontId="87" fillId="0" borderId="0"/>
    <xf numFmtId="0" fontId="116" fillId="0" borderId="0" applyNumberFormat="0" applyFill="0" applyBorder="0" applyAlignment="0" applyProtection="0"/>
    <xf numFmtId="0" fontId="102" fillId="0" borderId="0" applyNumberFormat="0" applyFill="0" applyBorder="0" applyAlignment="0" applyProtection="0"/>
    <xf numFmtId="0" fontId="103" fillId="0" borderId="46" applyNumberFormat="0" applyFill="0" applyAlignment="0" applyProtection="0"/>
    <xf numFmtId="0" fontId="117" fillId="22" borderId="35" applyNumberFormat="0" applyAlignment="0" applyProtection="0"/>
    <xf numFmtId="0" fontId="118" fillId="29" borderId="35" applyNumberFormat="0" applyAlignment="0" applyProtection="0"/>
    <xf numFmtId="0" fontId="119" fillId="29" borderId="45" applyNumberFormat="0" applyAlignment="0" applyProtection="0"/>
    <xf numFmtId="0" fontId="120" fillId="0" borderId="0" applyNumberFormat="0" applyFill="0" applyBorder="0" applyAlignment="0" applyProtection="0"/>
    <xf numFmtId="0" fontId="104" fillId="0" borderId="0" applyNumberFormat="0" applyFill="0" applyBorder="0" applyAlignment="0" applyProtection="0"/>
    <xf numFmtId="0" fontId="106" fillId="35" borderId="0" applyNumberFormat="0" applyBorder="0" applyAlignment="0" applyProtection="0"/>
    <xf numFmtId="0" fontId="106" fillId="36" borderId="0" applyNumberFormat="0" applyBorder="0" applyAlignment="0" applyProtection="0"/>
    <xf numFmtId="0" fontId="106" fillId="37" borderId="0" applyNumberFormat="0" applyBorder="0" applyAlignment="0" applyProtection="0"/>
    <xf numFmtId="0" fontId="106" fillId="32" borderId="0" applyNumberFormat="0" applyBorder="0" applyAlignment="0" applyProtection="0"/>
    <xf numFmtId="0" fontId="106" fillId="33" borderId="0" applyNumberFormat="0" applyBorder="0" applyAlignment="0" applyProtection="0"/>
    <xf numFmtId="0" fontId="106" fillId="39" borderId="0" applyNumberFormat="0" applyBorder="0" applyAlignment="0" applyProtection="0"/>
    <xf numFmtId="0" fontId="11" fillId="0" borderId="0"/>
    <xf numFmtId="0" fontId="32" fillId="0" borderId="0"/>
    <xf numFmtId="9" fontId="38" fillId="0" borderId="0" applyFont="0" applyFill="0" applyBorder="0" applyAlignment="0" applyProtection="0"/>
    <xf numFmtId="0" fontId="122" fillId="0" borderId="0"/>
    <xf numFmtId="0" fontId="10" fillId="0" borderId="0"/>
    <xf numFmtId="0" fontId="9" fillId="0" borderId="0"/>
    <xf numFmtId="9" fontId="9"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54" fillId="0" borderId="0"/>
    <xf numFmtId="0" fontId="7" fillId="0" borderId="0"/>
    <xf numFmtId="9" fontId="7" fillId="0" borderId="0" applyFont="0" applyFill="0" applyBorder="0" applyAlignment="0" applyProtection="0"/>
    <xf numFmtId="0" fontId="137" fillId="0" borderId="0"/>
    <xf numFmtId="9" fontId="45"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5" fillId="0" borderId="0"/>
    <xf numFmtId="0" fontId="4" fillId="0" borderId="0"/>
    <xf numFmtId="0" fontId="3" fillId="0" borderId="0"/>
    <xf numFmtId="0" fontId="1" fillId="0" borderId="0"/>
    <xf numFmtId="0" fontId="1" fillId="0" borderId="0"/>
    <xf numFmtId="9" fontId="1" fillId="0" borderId="0" applyFont="0" applyFill="0" applyBorder="0" applyAlignment="0" applyProtection="0"/>
    <xf numFmtId="43" fontId="38" fillId="0" borderId="0" applyFont="0" applyFill="0" applyBorder="0" applyAlignment="0" applyProtection="0"/>
    <xf numFmtId="0" fontId="1" fillId="0" borderId="0"/>
  </cellStyleXfs>
  <cellXfs count="1023">
    <xf numFmtId="0" fontId="0" fillId="0" borderId="0" xfId="0"/>
    <xf numFmtId="0" fontId="31" fillId="2" borderId="0" xfId="0" applyFont="1" applyFill="1" applyAlignment="1">
      <alignment vertical="center"/>
    </xf>
    <xf numFmtId="0" fontId="31" fillId="0" borderId="0" xfId="0" applyFont="1" applyAlignment="1">
      <alignment vertical="center"/>
    </xf>
    <xf numFmtId="0" fontId="31" fillId="0" borderId="1" xfId="0" applyFont="1" applyBorder="1" applyAlignment="1">
      <alignment vertical="center"/>
    </xf>
    <xf numFmtId="0" fontId="35" fillId="0" borderId="0" xfId="0" applyFont="1" applyAlignment="1">
      <alignment horizontal="center" vertical="center" wrapText="1"/>
    </xf>
    <xf numFmtId="0" fontId="35" fillId="0" borderId="1" xfId="0" applyFont="1" applyBorder="1" applyAlignment="1">
      <alignment horizontal="right" vertical="center"/>
    </xf>
    <xf numFmtId="0" fontId="35" fillId="0" borderId="0" xfId="0" applyFont="1" applyAlignment="1">
      <alignment vertical="center"/>
    </xf>
    <xf numFmtId="0" fontId="31" fillId="0" borderId="0" xfId="0" applyFont="1" applyAlignment="1">
      <alignment vertical="center" wrapText="1"/>
    </xf>
    <xf numFmtId="0" fontId="35" fillId="0" borderId="1" xfId="0" applyFont="1" applyBorder="1" applyAlignment="1">
      <alignment horizontal="center" vertical="center"/>
    </xf>
    <xf numFmtId="0" fontId="33" fillId="0" borderId="0" xfId="0" applyFont="1" applyAlignment="1">
      <alignment vertical="center"/>
    </xf>
    <xf numFmtId="0" fontId="33" fillId="0" borderId="1" xfId="0" applyFont="1" applyBorder="1" applyAlignment="1">
      <alignment vertical="center"/>
    </xf>
    <xf numFmtId="165" fontId="33" fillId="0" borderId="0" xfId="0" applyNumberFormat="1" applyFont="1" applyAlignment="1">
      <alignment horizontal="right" vertical="center" wrapText="1"/>
    </xf>
    <xf numFmtId="0" fontId="33" fillId="0" borderId="0" xfId="0" applyFont="1"/>
    <xf numFmtId="165" fontId="30" fillId="0" borderId="0" xfId="0" applyNumberFormat="1" applyFont="1" applyBorder="1" applyAlignment="1">
      <alignment horizontal="center" vertical="center"/>
    </xf>
    <xf numFmtId="0" fontId="33" fillId="0" borderId="1" xfId="0" applyFont="1" applyBorder="1"/>
    <xf numFmtId="0" fontId="35" fillId="0" borderId="1" xfId="0" applyFont="1" applyBorder="1"/>
    <xf numFmtId="2" fontId="40" fillId="0" borderId="0" xfId="3" applyNumberFormat="1" applyFont="1" applyFill="1" applyBorder="1" applyAlignment="1">
      <alignment horizontal="center" vertical="center"/>
    </xf>
    <xf numFmtId="169" fontId="30" fillId="0" borderId="0" xfId="0" applyNumberFormat="1" applyFont="1" applyBorder="1" applyAlignment="1">
      <alignment horizontal="center" vertical="center"/>
    </xf>
    <xf numFmtId="0" fontId="37" fillId="0" borderId="0" xfId="0" applyFont="1" applyAlignment="1">
      <alignment horizontal="right" vertical="center" wrapText="1"/>
    </xf>
    <xf numFmtId="0" fontId="37" fillId="0" borderId="0" xfId="0" applyFont="1" applyAlignment="1">
      <alignment horizontal="center" vertical="center" wrapText="1"/>
    </xf>
    <xf numFmtId="0" fontId="36" fillId="0" borderId="0" xfId="0" applyFont="1" applyAlignment="1">
      <alignment vertical="center" wrapText="1"/>
    </xf>
    <xf numFmtId="0" fontId="30" fillId="6" borderId="0" xfId="0" applyFont="1" applyFill="1" applyAlignment="1">
      <alignment horizontal="center" vertical="center" wrapText="1"/>
    </xf>
    <xf numFmtId="0" fontId="30" fillId="6"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165" fontId="40" fillId="0" borderId="0" xfId="3" applyNumberFormat="1" applyFont="1" applyFill="1" applyBorder="1" applyAlignment="1">
      <alignment horizontal="center" vertical="center"/>
    </xf>
    <xf numFmtId="0" fontId="33" fillId="0" borderId="0" xfId="0" applyFont="1" applyFill="1"/>
    <xf numFmtId="0" fontId="35" fillId="0" borderId="0" xfId="0" applyFont="1" applyFill="1"/>
    <xf numFmtId="0" fontId="33" fillId="0" borderId="0" xfId="13" applyFont="1" applyFill="1"/>
    <xf numFmtId="165" fontId="33" fillId="0" borderId="0" xfId="13" applyNumberFormat="1" applyFont="1" applyFill="1"/>
    <xf numFmtId="0" fontId="35" fillId="0" borderId="0" xfId="0" applyFont="1"/>
    <xf numFmtId="165" fontId="33" fillId="0" borderId="0" xfId="0" applyNumberFormat="1" applyFont="1" applyFill="1" applyAlignment="1">
      <alignment horizontal="right"/>
    </xf>
    <xf numFmtId="0" fontId="40" fillId="0" borderId="0" xfId="0" applyFont="1" applyFill="1" applyAlignment="1"/>
    <xf numFmtId="165" fontId="33" fillId="0" borderId="0" xfId="0" applyNumberFormat="1" applyFont="1" applyFill="1"/>
    <xf numFmtId="0" fontId="33" fillId="0" borderId="1" xfId="0" applyFont="1" applyFill="1" applyBorder="1"/>
    <xf numFmtId="0" fontId="35" fillId="0" borderId="1" xfId="0" applyFont="1" applyFill="1" applyBorder="1"/>
    <xf numFmtId="0" fontId="35" fillId="0" borderId="1" xfId="0" applyFont="1" applyFill="1" applyBorder="1" applyAlignment="1">
      <alignment horizontal="right"/>
    </xf>
    <xf numFmtId="0" fontId="35" fillId="0" borderId="1" xfId="13" applyFont="1" applyFill="1" applyBorder="1"/>
    <xf numFmtId="1" fontId="35" fillId="0" borderId="1" xfId="13" applyNumberFormat="1" applyFont="1" applyFill="1" applyBorder="1" applyAlignment="1">
      <alignment horizontal="right"/>
    </xf>
    <xf numFmtId="0" fontId="37" fillId="0" borderId="0" xfId="0" applyFont="1" applyAlignment="1"/>
    <xf numFmtId="0" fontId="31" fillId="0" borderId="0" xfId="0" applyFont="1" applyFill="1" applyAlignment="1">
      <alignment horizontal="center" vertical="center"/>
    </xf>
    <xf numFmtId="165" fontId="31" fillId="0" borderId="0" xfId="0" applyNumberFormat="1" applyFont="1" applyAlignment="1">
      <alignment horizontal="center" vertical="center"/>
    </xf>
    <xf numFmtId="0" fontId="48" fillId="0" borderId="0" xfId="0" applyFont="1" applyFill="1"/>
    <xf numFmtId="165" fontId="48" fillId="0" borderId="0" xfId="2" applyNumberFormat="1" applyFont="1" applyFill="1" applyBorder="1" applyAlignment="1"/>
    <xf numFmtId="0" fontId="30" fillId="0" borderId="1" xfId="0" applyFont="1" applyBorder="1" applyAlignment="1">
      <alignment horizontal="center" vertical="center"/>
    </xf>
    <xf numFmtId="165" fontId="33" fillId="0" borderId="0" xfId="0" applyNumberFormat="1" applyFont="1" applyBorder="1"/>
    <xf numFmtId="165" fontId="31" fillId="0" borderId="0" xfId="0" applyNumberFormat="1" applyFont="1" applyFill="1" applyAlignment="1">
      <alignment horizontal="center" vertical="center"/>
    </xf>
    <xf numFmtId="165" fontId="31" fillId="0" borderId="1" xfId="0" applyNumberFormat="1" applyFont="1" applyBorder="1" applyAlignment="1">
      <alignment horizontal="center" vertical="center"/>
    </xf>
    <xf numFmtId="0" fontId="30" fillId="2" borderId="0" xfId="0" applyFont="1" applyFill="1" applyBorder="1" applyAlignment="1">
      <alignment vertical="center" wrapText="1"/>
    </xf>
    <xf numFmtId="0" fontId="31" fillId="2" borderId="0" xfId="0" applyFont="1" applyFill="1" applyBorder="1" applyAlignment="1">
      <alignment vertical="center" wrapText="1"/>
    </xf>
    <xf numFmtId="0" fontId="35" fillId="0" borderId="12" xfId="0" applyFont="1" applyBorder="1"/>
    <xf numFmtId="0" fontId="33" fillId="0" borderId="12" xfId="0" applyFont="1" applyBorder="1"/>
    <xf numFmtId="0" fontId="33" fillId="0" borderId="0" xfId="0" applyFont="1" applyBorder="1"/>
    <xf numFmtId="165" fontId="33" fillId="0" borderId="0" xfId="2" applyNumberFormat="1" applyFont="1" applyFill="1" applyBorder="1" applyAlignment="1"/>
    <xf numFmtId="0" fontId="30" fillId="0" borderId="0" xfId="0" applyFont="1" applyBorder="1" applyAlignment="1">
      <alignment vertical="center" wrapText="1"/>
    </xf>
    <xf numFmtId="0" fontId="31" fillId="0" borderId="0" xfId="0" applyFont="1" applyBorder="1" applyAlignment="1">
      <alignment vertical="center"/>
    </xf>
    <xf numFmtId="0" fontId="33" fillId="0" borderId="0" xfId="0" applyFont="1" applyFill="1" applyBorder="1"/>
    <xf numFmtId="0" fontId="31" fillId="0" borderId="12" xfId="0" applyFont="1" applyBorder="1" applyAlignment="1">
      <alignment vertical="center"/>
    </xf>
    <xf numFmtId="0" fontId="36" fillId="0" borderId="0" xfId="0" applyFont="1" applyBorder="1" applyAlignment="1">
      <alignment vertical="center"/>
    </xf>
    <xf numFmtId="0" fontId="33" fillId="0" borderId="0" xfId="0" applyFont="1" applyBorder="1" applyAlignment="1">
      <alignment vertical="center" wrapText="1"/>
    </xf>
    <xf numFmtId="0" fontId="55" fillId="0" borderId="0" xfId="0" applyFont="1"/>
    <xf numFmtId="0" fontId="37" fillId="0" borderId="0" xfId="0" applyFont="1" applyAlignment="1">
      <alignment horizontal="right"/>
    </xf>
    <xf numFmtId="0" fontId="58" fillId="0" borderId="0" xfId="0" applyFont="1"/>
    <xf numFmtId="0" fontId="33" fillId="0" borderId="0" xfId="32" applyFont="1" applyFill="1" applyBorder="1"/>
    <xf numFmtId="0" fontId="33" fillId="0" borderId="0" xfId="32" applyFont="1" applyBorder="1"/>
    <xf numFmtId="0" fontId="36" fillId="0" borderId="11" xfId="0" applyFont="1" applyBorder="1" applyAlignment="1">
      <alignment vertical="center"/>
    </xf>
    <xf numFmtId="0" fontId="31" fillId="2" borderId="5" xfId="0" applyFont="1" applyFill="1" applyBorder="1" applyAlignment="1">
      <alignment vertical="center" wrapText="1"/>
    </xf>
    <xf numFmtId="0" fontId="30" fillId="2" borderId="5" xfId="0" applyFont="1" applyFill="1" applyBorder="1" applyAlignment="1">
      <alignment horizontal="center" vertical="center" wrapText="1"/>
    </xf>
    <xf numFmtId="0" fontId="30" fillId="2" borderId="0" xfId="0" applyFont="1" applyFill="1" applyAlignment="1">
      <alignment horizontal="left" vertical="center" wrapText="1" indent="1"/>
    </xf>
    <xf numFmtId="165" fontId="30" fillId="2" borderId="0" xfId="0" applyNumberFormat="1" applyFont="1" applyFill="1" applyAlignment="1">
      <alignment horizontal="center" vertical="center" wrapText="1"/>
    </xf>
    <xf numFmtId="0" fontId="31" fillId="2" borderId="0" xfId="0" applyFont="1" applyFill="1" applyAlignment="1">
      <alignment horizontal="left" vertical="center" wrapText="1" indent="1"/>
    </xf>
    <xf numFmtId="165" fontId="31" fillId="2" borderId="0" xfId="0" applyNumberFormat="1" applyFont="1" applyFill="1" applyAlignment="1">
      <alignment horizontal="center" vertical="center" wrapText="1"/>
    </xf>
    <xf numFmtId="0" fontId="31" fillId="2" borderId="1" xfId="0" applyFont="1" applyFill="1" applyBorder="1" applyAlignment="1">
      <alignment horizontal="left" vertical="center" wrapText="1" indent="1"/>
    </xf>
    <xf numFmtId="165" fontId="31" fillId="0" borderId="1" xfId="0" applyNumberFormat="1" applyFont="1" applyBorder="1" applyAlignment="1">
      <alignment horizontal="center" vertical="center" wrapText="1"/>
    </xf>
    <xf numFmtId="165" fontId="30" fillId="6" borderId="0" xfId="0" applyNumberFormat="1" applyFont="1" applyFill="1" applyAlignment="1">
      <alignment horizontal="center" vertical="center"/>
    </xf>
    <xf numFmtId="0" fontId="31" fillId="0" borderId="1" xfId="0" applyFont="1" applyFill="1" applyBorder="1" applyAlignment="1">
      <alignment horizontal="center" vertical="center"/>
    </xf>
    <xf numFmtId="165" fontId="30" fillId="6" borderId="1" xfId="0" applyNumberFormat="1" applyFont="1" applyFill="1" applyBorder="1" applyAlignment="1">
      <alignment horizontal="center" vertical="center"/>
    </xf>
    <xf numFmtId="165" fontId="30" fillId="5" borderId="0" xfId="0" applyNumberFormat="1" applyFont="1" applyFill="1" applyAlignment="1">
      <alignment horizontal="center" vertical="center"/>
    </xf>
    <xf numFmtId="165" fontId="30" fillId="5" borderId="0" xfId="0" applyNumberFormat="1" applyFont="1" applyFill="1" applyAlignment="1">
      <alignment horizontal="center" vertical="center" wrapText="1"/>
    </xf>
    <xf numFmtId="165" fontId="30" fillId="5" borderId="1" xfId="0" applyNumberFormat="1" applyFont="1" applyFill="1" applyBorder="1" applyAlignment="1">
      <alignment horizontal="center" vertical="center"/>
    </xf>
    <xf numFmtId="165" fontId="30" fillId="5" borderId="1" xfId="0" applyNumberFormat="1" applyFont="1" applyFill="1" applyBorder="1" applyAlignment="1">
      <alignment horizontal="center" vertical="center" wrapText="1"/>
    </xf>
    <xf numFmtId="0" fontId="58" fillId="0" borderId="0" xfId="0" applyFont="1" applyBorder="1" applyAlignment="1">
      <alignment horizontal="center" vertical="center"/>
    </xf>
    <xf numFmtId="0" fontId="30" fillId="0" borderId="1" xfId="0" applyFont="1" applyFill="1" applyBorder="1" applyAlignment="1">
      <alignment horizontal="center" vertical="center" wrapText="1"/>
    </xf>
    <xf numFmtId="165" fontId="31" fillId="0" borderId="1" xfId="0" applyNumberFormat="1" applyFont="1" applyFill="1" applyBorder="1" applyAlignment="1">
      <alignment horizontal="center" vertical="center"/>
    </xf>
    <xf numFmtId="165" fontId="48" fillId="0" borderId="0" xfId="0" applyNumberFormat="1" applyFont="1" applyFill="1"/>
    <xf numFmtId="10" fontId="33" fillId="0" borderId="0" xfId="0" applyNumberFormat="1" applyFont="1" applyFill="1"/>
    <xf numFmtId="0" fontId="40" fillId="0" borderId="0" xfId="0" applyFont="1" applyFill="1"/>
    <xf numFmtId="0" fontId="35" fillId="0" borderId="1" xfId="0" applyFont="1" applyBorder="1" applyAlignment="1">
      <alignment vertical="center" wrapText="1"/>
    </xf>
    <xf numFmtId="0" fontId="35" fillId="0" borderId="0" xfId="0" applyFont="1" applyBorder="1" applyAlignment="1">
      <alignment horizontal="center" vertical="center" wrapText="1"/>
    </xf>
    <xf numFmtId="0" fontId="31" fillId="0" borderId="1" xfId="0" applyFont="1" applyBorder="1" applyAlignment="1">
      <alignment vertical="center" wrapText="1"/>
    </xf>
    <xf numFmtId="0" fontId="40" fillId="0" borderId="15" xfId="6" applyFont="1" applyFill="1" applyBorder="1" applyAlignment="1">
      <alignment horizontal="center" vertical="center" wrapText="1"/>
    </xf>
    <xf numFmtId="0" fontId="30" fillId="0" borderId="0" xfId="0" applyFont="1" applyAlignment="1">
      <alignment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58" fillId="0" borderId="0" xfId="0" applyFont="1" applyBorder="1" applyAlignment="1">
      <alignment vertical="center"/>
    </xf>
    <xf numFmtId="0" fontId="62" fillId="0" borderId="12" xfId="0" applyFont="1" applyBorder="1" applyAlignment="1">
      <alignment wrapText="1"/>
    </xf>
    <xf numFmtId="0" fontId="62" fillId="0" borderId="0" xfId="0" applyFont="1" applyAlignment="1">
      <alignment wrapText="1"/>
    </xf>
    <xf numFmtId="0" fontId="62" fillId="0" borderId="0" xfId="1" applyFont="1" applyFill="1" applyAlignment="1">
      <alignment wrapText="1"/>
    </xf>
    <xf numFmtId="0" fontId="68" fillId="0" borderId="0" xfId="1" applyFont="1" applyFill="1" applyAlignment="1">
      <alignment wrapText="1"/>
    </xf>
    <xf numFmtId="0" fontId="64" fillId="0" borderId="14" xfId="0" applyFont="1" applyFill="1" applyBorder="1" applyAlignment="1">
      <alignment horizontal="center" vertical="center" wrapText="1"/>
    </xf>
    <xf numFmtId="165" fontId="31" fillId="0" borderId="0" xfId="0" applyNumberFormat="1" applyFont="1" applyFill="1" applyBorder="1" applyAlignment="1">
      <alignment horizontal="center" vertical="center"/>
    </xf>
    <xf numFmtId="2" fontId="33" fillId="0" borderId="0" xfId="0" applyNumberFormat="1" applyFont="1"/>
    <xf numFmtId="165" fontId="33" fillId="0" borderId="0" xfId="0" applyNumberFormat="1" applyFont="1"/>
    <xf numFmtId="0" fontId="70" fillId="0" borderId="0" xfId="0" applyFont="1"/>
    <xf numFmtId="166" fontId="33" fillId="0" borderId="0" xfId="2" applyNumberFormat="1" applyFont="1"/>
    <xf numFmtId="165" fontId="33" fillId="0" borderId="0" xfId="0" applyNumberFormat="1" applyFont="1" applyFill="1" applyAlignment="1">
      <alignment horizontal="right" vertical="center" wrapText="1"/>
    </xf>
    <xf numFmtId="0" fontId="31" fillId="0" borderId="1" xfId="0" applyFont="1" applyBorder="1" applyAlignment="1">
      <alignment horizontal="center" vertical="center" wrapText="1"/>
    </xf>
    <xf numFmtId="0" fontId="31" fillId="0" borderId="31" xfId="0" applyFont="1" applyBorder="1" applyAlignment="1">
      <alignment horizontal="center" vertical="center"/>
    </xf>
    <xf numFmtId="0" fontId="30" fillId="2" borderId="0" xfId="0" applyFont="1" applyFill="1" applyBorder="1" applyAlignment="1">
      <alignment vertical="center"/>
    </xf>
    <xf numFmtId="165" fontId="30" fillId="2" borderId="0" xfId="0" applyNumberFormat="1" applyFont="1" applyFill="1" applyBorder="1" applyAlignment="1">
      <alignment horizontal="center" vertical="center"/>
    </xf>
    <xf numFmtId="0" fontId="30" fillId="0" borderId="31" xfId="0" applyFont="1" applyBorder="1" applyAlignment="1">
      <alignment horizontal="center" vertical="center" wrapText="1"/>
    </xf>
    <xf numFmtId="0" fontId="30" fillId="0" borderId="12" xfId="0" applyFont="1" applyBorder="1" applyAlignment="1">
      <alignment vertical="center"/>
    </xf>
    <xf numFmtId="165" fontId="30" fillId="0" borderId="12" xfId="0" applyNumberFormat="1" applyFont="1" applyBorder="1" applyAlignment="1">
      <alignment horizontal="center" vertical="center"/>
    </xf>
    <xf numFmtId="0" fontId="31" fillId="2" borderId="0" xfId="0" applyFont="1" applyFill="1" applyAlignment="1">
      <alignment vertical="center" wrapText="1"/>
    </xf>
    <xf numFmtId="2" fontId="31" fillId="0" borderId="1" xfId="0" applyNumberFormat="1" applyFont="1" applyBorder="1" applyAlignment="1">
      <alignment horizontal="center" vertical="center"/>
    </xf>
    <xf numFmtId="169" fontId="31" fillId="0" borderId="1" xfId="0" applyNumberFormat="1" applyFont="1" applyBorder="1" applyAlignment="1">
      <alignment horizontal="center" vertical="center"/>
    </xf>
    <xf numFmtId="165" fontId="31" fillId="0" borderId="0" xfId="0" applyNumberFormat="1" applyFont="1" applyBorder="1" applyAlignment="1">
      <alignment horizontal="center" vertical="center"/>
    </xf>
    <xf numFmtId="169" fontId="31" fillId="0" borderId="0" xfId="0" applyNumberFormat="1" applyFont="1" applyBorder="1" applyAlignment="1">
      <alignment horizontal="center" vertical="center"/>
    </xf>
    <xf numFmtId="165" fontId="31" fillId="0" borderId="12" xfId="0" applyNumberFormat="1" applyFont="1" applyBorder="1" applyAlignment="1">
      <alignment horizontal="center" vertical="center"/>
    </xf>
    <xf numFmtId="169" fontId="31" fillId="0" borderId="12" xfId="0" applyNumberFormat="1" applyFont="1" applyBorder="1" applyAlignment="1">
      <alignment horizontal="center" vertical="center"/>
    </xf>
    <xf numFmtId="0" fontId="58" fillId="0" borderId="0" xfId="0" applyFont="1" applyBorder="1" applyAlignment="1">
      <alignment vertical="center" wrapText="1"/>
    </xf>
    <xf numFmtId="0" fontId="33" fillId="0" borderId="0" xfId="0" applyFont="1" applyAlignment="1">
      <alignment wrapText="1"/>
    </xf>
    <xf numFmtId="0" fontId="62" fillId="0" borderId="0" xfId="0" applyFont="1" applyFill="1" applyAlignment="1">
      <alignment wrapText="1"/>
    </xf>
    <xf numFmtId="0" fontId="35" fillId="0" borderId="0" xfId="0" applyFont="1" applyBorder="1" applyAlignment="1">
      <alignment horizontal="left" vertical="center" indent="1"/>
    </xf>
    <xf numFmtId="0" fontId="35" fillId="0" borderId="12" xfId="0" applyFont="1" applyBorder="1" applyAlignment="1">
      <alignment horizontal="center" vertical="center"/>
    </xf>
    <xf numFmtId="0" fontId="35" fillId="0" borderId="12" xfId="0" applyFont="1" applyBorder="1" applyAlignment="1">
      <alignment horizontal="right" vertical="center"/>
    </xf>
    <xf numFmtId="0" fontId="35" fillId="0" borderId="12" xfId="0" applyFont="1" applyBorder="1" applyAlignment="1">
      <alignment vertical="center"/>
    </xf>
    <xf numFmtId="0" fontId="41" fillId="0" borderId="0" xfId="29" applyNumberFormat="1" applyFont="1" applyFill="1" applyBorder="1" applyAlignment="1" applyProtection="1">
      <alignment wrapText="1"/>
    </xf>
    <xf numFmtId="0" fontId="51" fillId="0" borderId="0" xfId="29" applyNumberFormat="1" applyFont="1" applyFill="1" applyBorder="1" applyAlignment="1" applyProtection="1">
      <alignment wrapText="1"/>
    </xf>
    <xf numFmtId="0" fontId="65" fillId="10" borderId="15" xfId="29" applyFont="1" applyFill="1" applyBorder="1" applyAlignment="1">
      <alignment vertical="center" wrapText="1"/>
    </xf>
    <xf numFmtId="0" fontId="65" fillId="10" borderId="22" xfId="29" applyFont="1" applyFill="1" applyBorder="1" applyAlignment="1">
      <alignment vertical="center" wrapText="1"/>
    </xf>
    <xf numFmtId="0" fontId="41" fillId="11" borderId="15" xfId="29" applyFont="1" applyFill="1" applyBorder="1" applyAlignment="1">
      <alignment vertical="center" wrapText="1"/>
    </xf>
    <xf numFmtId="0" fontId="50" fillId="11" borderId="23" xfId="29" applyFont="1" applyFill="1" applyBorder="1" applyAlignment="1">
      <alignment horizontal="center" vertical="center" wrapText="1"/>
    </xf>
    <xf numFmtId="0" fontId="50" fillId="11" borderId="23" xfId="30" applyFont="1" applyFill="1" applyBorder="1" applyAlignment="1">
      <alignment horizontal="center" vertical="center" wrapText="1"/>
    </xf>
    <xf numFmtId="0" fontId="44" fillId="11" borderId="23" xfId="30" applyFont="1" applyFill="1" applyBorder="1" applyAlignment="1">
      <alignment horizontal="center" vertical="center" wrapText="1"/>
    </xf>
    <xf numFmtId="0" fontId="50" fillId="11" borderId="22" xfId="29" applyFont="1" applyFill="1" applyBorder="1" applyAlignment="1">
      <alignment horizontal="center" vertical="center" wrapText="1"/>
    </xf>
    <xf numFmtId="0" fontId="50" fillId="11" borderId="22" xfId="30" applyFont="1" applyFill="1" applyBorder="1" applyAlignment="1">
      <alignment horizontal="center" vertical="center" wrapText="1"/>
    </xf>
    <xf numFmtId="0" fontId="41" fillId="11" borderId="16" xfId="29" applyFont="1" applyFill="1" applyBorder="1" applyAlignment="1">
      <alignment vertical="center" wrapText="1"/>
    </xf>
    <xf numFmtId="0" fontId="44" fillId="11" borderId="24" xfId="14" applyFont="1" applyFill="1" applyBorder="1" applyAlignment="1" applyProtection="1">
      <alignment horizontal="left" vertical="center" wrapText="1"/>
      <protection locked="0"/>
    </xf>
    <xf numFmtId="4" fontId="44" fillId="11" borderId="25" xfId="14" applyNumberFormat="1" applyFont="1" applyFill="1" applyBorder="1" applyAlignment="1" applyProtection="1">
      <alignment horizontal="right" vertical="center" wrapText="1"/>
      <protection locked="0"/>
    </xf>
    <xf numFmtId="4" fontId="44" fillId="11" borderId="30" xfId="14" applyNumberFormat="1" applyFont="1" applyFill="1" applyBorder="1" applyAlignment="1" applyProtection="1">
      <alignment horizontal="right" vertical="center" wrapText="1"/>
      <protection locked="0"/>
    </xf>
    <xf numFmtId="0" fontId="44" fillId="11" borderId="16" xfId="14" applyFont="1" applyFill="1" applyBorder="1" applyAlignment="1" applyProtection="1">
      <alignment horizontal="left" vertical="center" wrapText="1"/>
      <protection locked="0"/>
    </xf>
    <xf numFmtId="166" fontId="44" fillId="11" borderId="23" xfId="31" applyNumberFormat="1" applyFont="1" applyFill="1" applyBorder="1" applyAlignment="1" applyProtection="1">
      <alignment horizontal="right" vertical="center" wrapText="1"/>
      <protection locked="0"/>
    </xf>
    <xf numFmtId="0" fontId="50" fillId="7" borderId="15" xfId="29" applyFont="1" applyFill="1" applyBorder="1" applyAlignment="1">
      <alignment vertical="center" wrapText="1"/>
    </xf>
    <xf numFmtId="0" fontId="44" fillId="7" borderId="15" xfId="14" applyFont="1" applyFill="1" applyBorder="1" applyAlignment="1" applyProtection="1">
      <alignment horizontal="center" vertical="center" wrapText="1"/>
      <protection locked="0"/>
    </xf>
    <xf numFmtId="4" fontId="50" fillId="7" borderId="22" xfId="29" applyNumberFormat="1" applyFont="1" applyFill="1" applyBorder="1" applyAlignment="1" applyProtection="1">
      <alignment horizontal="right" vertical="center" wrapText="1"/>
    </xf>
    <xf numFmtId="4" fontId="51" fillId="0" borderId="0" xfId="29" applyNumberFormat="1" applyFont="1" applyFill="1" applyBorder="1" applyAlignment="1" applyProtection="1">
      <alignment wrapText="1"/>
    </xf>
    <xf numFmtId="0" fontId="53" fillId="0" borderId="0" xfId="29" applyNumberFormat="1" applyFont="1" applyFill="1" applyBorder="1" applyAlignment="1" applyProtection="1">
      <alignment wrapText="1"/>
    </xf>
    <xf numFmtId="0" fontId="41" fillId="0" borderId="22" xfId="32" applyFont="1" applyFill="1" applyBorder="1" applyAlignment="1">
      <alignment horizontal="left" vertical="center" wrapText="1"/>
    </xf>
    <xf numFmtId="0" fontId="40" fillId="0" borderId="15" xfId="14" applyFont="1" applyFill="1" applyBorder="1" applyAlignment="1" applyProtection="1">
      <alignment horizontal="center" vertical="center" wrapText="1"/>
      <protection locked="0"/>
    </xf>
    <xf numFmtId="4" fontId="40" fillId="0" borderId="22" xfId="29" applyNumberFormat="1" applyFont="1" applyFill="1" applyBorder="1" applyAlignment="1" applyProtection="1">
      <alignment horizontal="right" vertical="center" wrapText="1"/>
    </xf>
    <xf numFmtId="4" fontId="41" fillId="0" borderId="22" xfId="29" applyNumberFormat="1" applyFont="1" applyFill="1" applyBorder="1" applyAlignment="1" applyProtection="1">
      <alignment horizontal="right" vertical="center" wrapText="1"/>
    </xf>
    <xf numFmtId="0" fontId="51" fillId="0" borderId="0" xfId="29" applyFont="1" applyFill="1" applyAlignment="1">
      <alignment wrapText="1"/>
    </xf>
    <xf numFmtId="0" fontId="41" fillId="0" borderId="22" xfId="32" applyFont="1" applyBorder="1" applyAlignment="1">
      <alignment horizontal="left" vertical="center" wrapText="1"/>
    </xf>
    <xf numFmtId="4" fontId="40" fillId="0" borderId="22" xfId="29" applyNumberFormat="1" applyFont="1" applyFill="1" applyBorder="1" applyAlignment="1">
      <alignment horizontal="right" vertical="center" wrapText="1"/>
    </xf>
    <xf numFmtId="4" fontId="41" fillId="0" borderId="22" xfId="29" applyNumberFormat="1" applyFont="1" applyFill="1" applyBorder="1" applyAlignment="1">
      <alignment horizontal="right" vertical="center" wrapText="1"/>
    </xf>
    <xf numFmtId="0" fontId="50" fillId="7" borderId="22" xfId="32" applyFont="1" applyFill="1" applyBorder="1" applyAlignment="1">
      <alignment horizontal="left" vertical="center" wrapText="1"/>
    </xf>
    <xf numFmtId="0" fontId="50" fillId="7" borderId="15" xfId="29" applyFont="1" applyFill="1" applyBorder="1" applyAlignment="1">
      <alignment horizontal="left" vertical="center" wrapText="1"/>
    </xf>
    <xf numFmtId="0" fontId="53" fillId="0" borderId="0" xfId="29" applyFont="1" applyFill="1" applyAlignment="1">
      <alignment wrapText="1"/>
    </xf>
    <xf numFmtId="0" fontId="41" fillId="0" borderId="15" xfId="32" applyFont="1" applyFill="1" applyBorder="1" applyAlignment="1">
      <alignment horizontal="center" wrapText="1"/>
    </xf>
    <xf numFmtId="0" fontId="50" fillId="0" borderId="22" xfId="32" applyFont="1" applyBorder="1" applyAlignment="1">
      <alignment horizontal="left" vertical="center" wrapText="1"/>
    </xf>
    <xf numFmtId="0" fontId="50" fillId="0" borderId="15" xfId="32" applyFont="1" applyBorder="1" applyAlignment="1">
      <alignment horizontal="center" wrapText="1"/>
    </xf>
    <xf numFmtId="0" fontId="41" fillId="0" borderId="23" xfId="32" applyFont="1" applyFill="1" applyBorder="1" applyAlignment="1">
      <alignment horizontal="left" vertical="center" wrapText="1"/>
    </xf>
    <xf numFmtId="0" fontId="40" fillId="0" borderId="16" xfId="14" applyFont="1" applyFill="1" applyBorder="1" applyAlignment="1" applyProtection="1">
      <alignment horizontal="center" vertical="center" wrapText="1"/>
      <protection locked="0"/>
    </xf>
    <xf numFmtId="0" fontId="44" fillId="11" borderId="24" xfId="14" applyFont="1" applyFill="1" applyBorder="1" applyAlignment="1" applyProtection="1">
      <alignment horizontal="center" vertical="center" wrapText="1"/>
      <protection locked="0"/>
    </xf>
    <xf numFmtId="4" fontId="44" fillId="11" borderId="24" xfId="14" applyNumberFormat="1" applyFont="1" applyFill="1" applyBorder="1" applyAlignment="1" applyProtection="1">
      <alignment horizontal="right" vertical="center" wrapText="1"/>
      <protection locked="0"/>
    </xf>
    <xf numFmtId="4" fontId="44" fillId="11" borderId="28" xfId="14" applyNumberFormat="1" applyFont="1" applyFill="1" applyBorder="1" applyAlignment="1" applyProtection="1">
      <alignment horizontal="right" vertical="center" wrapText="1"/>
      <protection locked="0"/>
    </xf>
    <xf numFmtId="0" fontId="44" fillId="11" borderId="16" xfId="14" applyFont="1" applyFill="1" applyBorder="1" applyAlignment="1" applyProtection="1">
      <alignment horizontal="center" vertical="center" wrapText="1"/>
      <protection locked="0"/>
    </xf>
    <xf numFmtId="10" fontId="44" fillId="11" borderId="16" xfId="31" applyNumberFormat="1" applyFont="1" applyFill="1" applyBorder="1" applyAlignment="1" applyProtection="1">
      <alignment horizontal="right" vertical="center" wrapText="1"/>
      <protection locked="0"/>
    </xf>
    <xf numFmtId="0" fontId="50" fillId="7" borderId="22" xfId="32" applyFont="1" applyFill="1" applyBorder="1" applyAlignment="1">
      <alignment horizontal="left" wrapText="1"/>
    </xf>
    <xf numFmtId="0" fontId="50" fillId="0" borderId="22" xfId="32" applyFont="1" applyFill="1" applyBorder="1" applyAlignment="1">
      <alignment horizontal="left" vertical="center" wrapText="1"/>
    </xf>
    <xf numFmtId="0" fontId="44" fillId="0" borderId="15" xfId="14" applyFont="1" applyFill="1" applyBorder="1" applyAlignment="1" applyProtection="1">
      <alignment horizontal="center" vertical="center" wrapText="1"/>
      <protection locked="0"/>
    </xf>
    <xf numFmtId="0" fontId="41" fillId="0" borderId="15" xfId="7" applyFont="1" applyFill="1" applyBorder="1" applyAlignment="1">
      <alignment horizontal="left" vertical="center" wrapText="1"/>
    </xf>
    <xf numFmtId="167" fontId="51" fillId="0" borderId="0" xfId="29" applyNumberFormat="1" applyFont="1" applyFill="1" applyBorder="1" applyAlignment="1" applyProtection="1">
      <alignment wrapText="1"/>
    </xf>
    <xf numFmtId="4" fontId="44" fillId="7" borderId="22" xfId="29" applyNumberFormat="1" applyFont="1" applyFill="1" applyBorder="1" applyAlignment="1" applyProtection="1">
      <alignment horizontal="right" vertical="center" wrapText="1"/>
    </xf>
    <xf numFmtId="0" fontId="44" fillId="11" borderId="25" xfId="14" applyFont="1" applyFill="1" applyBorder="1" applyAlignment="1" applyProtection="1">
      <alignment horizontal="center" vertical="center" wrapText="1"/>
      <protection locked="0"/>
    </xf>
    <xf numFmtId="4" fontId="44" fillId="12" borderId="25" xfId="14" applyNumberFormat="1" applyFont="1" applyFill="1" applyBorder="1" applyAlignment="1" applyProtection="1">
      <alignment horizontal="right" vertical="center" wrapText="1"/>
      <protection locked="0"/>
    </xf>
    <xf numFmtId="4" fontId="44" fillId="12" borderId="30" xfId="14" applyNumberFormat="1" applyFont="1" applyFill="1" applyBorder="1" applyAlignment="1" applyProtection="1">
      <alignment horizontal="right" vertical="center" wrapText="1"/>
      <protection locked="0"/>
    </xf>
    <xf numFmtId="0" fontId="44" fillId="11" borderId="15" xfId="14" applyFont="1" applyFill="1" applyBorder="1" applyAlignment="1" applyProtection="1">
      <alignment horizontal="left" vertical="center" wrapText="1"/>
      <protection locked="0"/>
    </xf>
    <xf numFmtId="0" fontId="44" fillId="11" borderId="22" xfId="14" applyFont="1" applyFill="1" applyBorder="1" applyAlignment="1" applyProtection="1">
      <alignment horizontal="center" vertical="center" wrapText="1"/>
      <protection locked="0"/>
    </xf>
    <xf numFmtId="10" fontId="44" fillId="11" borderId="22" xfId="31" applyNumberFormat="1" applyFont="1" applyFill="1" applyBorder="1" applyAlignment="1" applyProtection="1">
      <alignment horizontal="right" vertical="center" wrapText="1"/>
      <protection locked="0"/>
    </xf>
    <xf numFmtId="0" fontId="41" fillId="0" borderId="26" xfId="30" applyFont="1" applyFill="1" applyBorder="1" applyAlignment="1">
      <alignment wrapText="1"/>
    </xf>
    <xf numFmtId="0" fontId="41" fillId="0" borderId="26" xfId="29" applyNumberFormat="1" applyFont="1" applyFill="1" applyBorder="1" applyAlignment="1" applyProtection="1">
      <alignment wrapText="1"/>
    </xf>
    <xf numFmtId="167" fontId="41" fillId="0" borderId="26" xfId="29" applyNumberFormat="1" applyFont="1" applyFill="1" applyBorder="1" applyAlignment="1" applyProtection="1">
      <alignment horizontal="right" vertical="center" wrapText="1"/>
    </xf>
    <xf numFmtId="167" fontId="41" fillId="0" borderId="29" xfId="29" applyNumberFormat="1" applyFont="1" applyFill="1" applyBorder="1" applyAlignment="1" applyProtection="1">
      <alignment horizontal="right" vertical="center" wrapText="1"/>
    </xf>
    <xf numFmtId="0" fontId="47" fillId="0" borderId="0" xfId="0" applyFont="1" applyAlignment="1">
      <alignment wrapText="1"/>
    </xf>
    <xf numFmtId="165" fontId="53" fillId="0" borderId="0" xfId="29" applyNumberFormat="1" applyFont="1" applyFill="1" applyBorder="1" applyAlignment="1" applyProtection="1">
      <alignment wrapText="1"/>
    </xf>
    <xf numFmtId="166" fontId="51" fillId="0" borderId="0" xfId="2" applyNumberFormat="1" applyFont="1" applyFill="1" applyBorder="1" applyAlignment="1" applyProtection="1">
      <alignment wrapText="1"/>
    </xf>
    <xf numFmtId="10" fontId="51" fillId="0" borderId="0" xfId="29" applyNumberFormat="1" applyFont="1" applyFill="1" applyBorder="1" applyAlignment="1" applyProtection="1">
      <alignment wrapText="1"/>
    </xf>
    <xf numFmtId="0" fontId="0" fillId="0" borderId="0" xfId="0" applyFill="1" applyBorder="1" applyAlignment="1">
      <alignment wrapText="1"/>
    </xf>
    <xf numFmtId="165" fontId="51" fillId="0" borderId="0" xfId="29" applyNumberFormat="1" applyFont="1" applyFill="1" applyBorder="1" applyAlignment="1" applyProtection="1">
      <alignment wrapText="1"/>
    </xf>
    <xf numFmtId="3" fontId="33" fillId="0" borderId="0" xfId="0" applyNumberFormat="1" applyFont="1" applyBorder="1" applyAlignment="1">
      <alignment horizontal="right" vertical="center"/>
    </xf>
    <xf numFmtId="3" fontId="33" fillId="0" borderId="12" xfId="0" applyNumberFormat="1" applyFont="1" applyBorder="1" applyAlignment="1">
      <alignment horizontal="right" vertical="center"/>
    </xf>
    <xf numFmtId="3" fontId="35" fillId="0" borderId="12" xfId="0" applyNumberFormat="1" applyFont="1" applyBorder="1" applyAlignment="1">
      <alignment horizontal="right" vertical="center"/>
    </xf>
    <xf numFmtId="3" fontId="35" fillId="2" borderId="0" xfId="0" applyNumberFormat="1" applyFont="1" applyFill="1" applyBorder="1" applyAlignment="1">
      <alignment horizontal="right" vertical="center"/>
    </xf>
    <xf numFmtId="167" fontId="35" fillId="0" borderId="0" xfId="0" applyNumberFormat="1" applyFont="1" applyBorder="1" applyAlignment="1">
      <alignment horizontal="right" vertical="center"/>
    </xf>
    <xf numFmtId="0" fontId="35" fillId="0" borderId="0" xfId="0" applyFont="1" applyBorder="1" applyAlignment="1">
      <alignment vertical="center"/>
    </xf>
    <xf numFmtId="3" fontId="35" fillId="0" borderId="0" xfId="0" applyNumberFormat="1" applyFont="1" applyBorder="1" applyAlignment="1">
      <alignment horizontal="right" vertical="center"/>
    </xf>
    <xf numFmtId="0" fontId="35" fillId="2" borderId="0" xfId="0" applyFont="1" applyFill="1" applyBorder="1" applyAlignment="1">
      <alignment vertical="center"/>
    </xf>
    <xf numFmtId="0" fontId="33" fillId="0" borderId="0" xfId="0" applyFont="1" applyBorder="1" applyAlignment="1">
      <alignment horizontal="left" vertical="center" indent="1"/>
    </xf>
    <xf numFmtId="0" fontId="33" fillId="0" borderId="0" xfId="0" applyFont="1" applyBorder="1" applyAlignment="1">
      <alignment horizontal="left" vertical="center" indent="2"/>
    </xf>
    <xf numFmtId="0" fontId="33" fillId="0" borderId="0" xfId="0" applyFont="1" applyBorder="1" applyAlignment="1">
      <alignment horizontal="left" vertical="center" wrapText="1" indent="1"/>
    </xf>
    <xf numFmtId="0" fontId="33" fillId="0" borderId="0" xfId="0" applyFont="1" applyBorder="1" applyAlignment="1">
      <alignment horizontal="left" vertical="center" indent="3"/>
    </xf>
    <xf numFmtId="0" fontId="33" fillId="0" borderId="12" xfId="0" applyFont="1" applyBorder="1" applyAlignment="1">
      <alignment horizontal="left" vertical="center" indent="1"/>
    </xf>
    <xf numFmtId="165" fontId="31" fillId="2" borderId="0" xfId="0" quotePrefix="1" applyNumberFormat="1" applyFont="1" applyFill="1" applyAlignment="1">
      <alignment horizontal="center" vertical="center" wrapText="1"/>
    </xf>
    <xf numFmtId="0" fontId="35" fillId="0" borderId="1" xfId="0" applyFont="1" applyBorder="1" applyAlignment="1">
      <alignment horizontal="right"/>
    </xf>
    <xf numFmtId="0" fontId="36" fillId="0" borderId="11" xfId="0" applyFont="1" applyBorder="1" applyAlignment="1">
      <alignment horizontal="right" vertical="center" wrapText="1"/>
    </xf>
    <xf numFmtId="0" fontId="36" fillId="0" borderId="11" xfId="0" applyFont="1" applyBorder="1" applyAlignment="1">
      <alignment horizontal="right" vertical="center"/>
    </xf>
    <xf numFmtId="2" fontId="51" fillId="0" borderId="0" xfId="29" applyNumberFormat="1" applyFont="1" applyFill="1" applyBorder="1" applyAlignment="1" applyProtection="1">
      <alignment wrapText="1"/>
    </xf>
    <xf numFmtId="0" fontId="41" fillId="0" borderId="17" xfId="0" applyFont="1" applyFill="1" applyBorder="1" applyAlignment="1">
      <alignment horizontal="left" indent="3"/>
    </xf>
    <xf numFmtId="0" fontId="41" fillId="0" borderId="22" xfId="0" applyFont="1" applyFill="1" applyBorder="1" applyAlignment="1">
      <alignment horizontal="center"/>
    </xf>
    <xf numFmtId="0" fontId="41" fillId="0" borderId="22" xfId="0" applyFont="1" applyBorder="1" applyAlignment="1">
      <alignment horizontal="center"/>
    </xf>
    <xf numFmtId="0" fontId="41" fillId="0" borderId="17" xfId="0" applyFont="1" applyFill="1" applyBorder="1" applyAlignment="1">
      <alignment horizontal="left" indent="1"/>
    </xf>
    <xf numFmtId="0" fontId="35" fillId="0" borderId="0" xfId="0" applyFont="1" applyBorder="1"/>
    <xf numFmtId="165" fontId="30" fillId="0" borderId="0" xfId="0" applyNumberFormat="1" applyFont="1" applyBorder="1" applyAlignment="1">
      <alignment horizontal="center" vertical="center" wrapText="1"/>
    </xf>
    <xf numFmtId="165" fontId="31" fillId="0" borderId="0" xfId="0" applyNumberFormat="1" applyFont="1" applyBorder="1" applyAlignment="1">
      <alignment horizontal="center" vertical="center" wrapText="1"/>
    </xf>
    <xf numFmtId="165" fontId="30" fillId="0" borderId="12" xfId="0" applyNumberFormat="1" applyFont="1" applyBorder="1" applyAlignment="1">
      <alignment horizontal="center" vertical="center" wrapText="1"/>
    </xf>
    <xf numFmtId="0" fontId="30" fillId="0" borderId="2" xfId="0" applyFont="1" applyBorder="1" applyAlignment="1">
      <alignment vertical="center"/>
    </xf>
    <xf numFmtId="0" fontId="30" fillId="0" borderId="0" xfId="0" applyFont="1" applyAlignment="1">
      <alignment horizontal="center" vertical="center"/>
    </xf>
    <xf numFmtId="0" fontId="31" fillId="0" borderId="0" xfId="0" applyFont="1" applyAlignment="1">
      <alignment horizontal="right" vertical="center"/>
    </xf>
    <xf numFmtId="0" fontId="58" fillId="0" borderId="0" xfId="0" applyFont="1" applyAlignment="1">
      <alignment vertical="center"/>
    </xf>
    <xf numFmtId="0" fontId="33" fillId="0" borderId="0" xfId="0" applyFont="1" applyBorder="1" applyAlignment="1">
      <alignment horizontal="center"/>
    </xf>
    <xf numFmtId="0" fontId="35" fillId="0" borderId="1" xfId="0" applyFont="1" applyBorder="1" applyAlignment="1">
      <alignment horizontal="center"/>
    </xf>
    <xf numFmtId="0" fontId="33" fillId="0" borderId="0" xfId="0" applyFont="1" applyAlignment="1">
      <alignment horizontal="justify" vertical="center"/>
    </xf>
    <xf numFmtId="0" fontId="35" fillId="14" borderId="0" xfId="0" applyFont="1" applyFill="1" applyAlignment="1">
      <alignment horizontal="center" vertical="center"/>
    </xf>
    <xf numFmtId="165" fontId="31" fillId="0" borderId="3" xfId="0" applyNumberFormat="1" applyFont="1" applyBorder="1" applyAlignment="1">
      <alignment horizontal="center" vertical="center"/>
    </xf>
    <xf numFmtId="49" fontId="33" fillId="0" borderId="0" xfId="0" applyNumberFormat="1" applyFont="1" applyFill="1" applyAlignment="1">
      <alignment vertical="center"/>
    </xf>
    <xf numFmtId="0" fontId="33" fillId="0" borderId="0" xfId="0" applyFont="1" applyFill="1" applyAlignment="1">
      <alignment vertical="center"/>
    </xf>
    <xf numFmtId="0" fontId="33" fillId="0" borderId="0" xfId="0" applyFont="1" applyFill="1" applyBorder="1" applyAlignment="1">
      <alignment vertical="center"/>
    </xf>
    <xf numFmtId="165" fontId="33" fillId="0" borderId="0" xfId="0" applyNumberFormat="1" applyFont="1" applyFill="1" applyBorder="1" applyAlignment="1">
      <alignment horizontal="right" vertical="center" wrapText="1"/>
    </xf>
    <xf numFmtId="0" fontId="55" fillId="0" borderId="0" xfId="0" applyFont="1" applyFill="1"/>
    <xf numFmtId="0" fontId="35" fillId="0" borderId="1" xfId="0" applyFont="1" applyFill="1" applyBorder="1" applyAlignment="1">
      <alignment horizontal="center" vertical="center"/>
    </xf>
    <xf numFmtId="0" fontId="37" fillId="0" borderId="0" xfId="0" applyFont="1" applyFill="1" applyAlignment="1">
      <alignment horizontal="right" indent="1"/>
    </xf>
    <xf numFmtId="0" fontId="11" fillId="0" borderId="0" xfId="288"/>
    <xf numFmtId="0" fontId="72" fillId="0" borderId="0" xfId="288" applyFont="1" applyAlignment="1">
      <alignment horizontal="center" vertical="center" wrapText="1"/>
    </xf>
    <xf numFmtId="0" fontId="32" fillId="0" borderId="0" xfId="289" applyAlignment="1">
      <alignment horizontal="right"/>
    </xf>
    <xf numFmtId="0" fontId="11" fillId="0" borderId="0" xfId="288" applyAlignment="1">
      <alignment vertical="center" wrapText="1"/>
    </xf>
    <xf numFmtId="165" fontId="11" fillId="0" borderId="0" xfId="288" applyNumberFormat="1"/>
    <xf numFmtId="0" fontId="45" fillId="0" borderId="0" xfId="14"/>
    <xf numFmtId="0" fontId="121" fillId="0" borderId="0" xfId="288" applyFont="1" applyAlignment="1">
      <alignment horizontal="right"/>
    </xf>
    <xf numFmtId="14" fontId="11" fillId="0" borderId="0" xfId="288" applyNumberFormat="1" applyAlignment="1">
      <alignment vertical="center" wrapText="1"/>
    </xf>
    <xf numFmtId="0" fontId="32" fillId="41" borderId="0" xfId="289" applyFill="1" applyAlignment="1">
      <alignment horizontal="right"/>
    </xf>
    <xf numFmtId="0" fontId="11" fillId="41" borderId="0" xfId="288" applyFill="1" applyAlignment="1">
      <alignment vertical="center" wrapText="1"/>
    </xf>
    <xf numFmtId="165" fontId="11" fillId="41" borderId="0" xfId="288" applyNumberFormat="1" applyFill="1"/>
    <xf numFmtId="165" fontId="11" fillId="0" borderId="0" xfId="288" applyNumberFormat="1" applyAlignment="1">
      <alignment horizontal="left"/>
    </xf>
    <xf numFmtId="165" fontId="11" fillId="0" borderId="0" xfId="288" applyNumberFormat="1" applyAlignment="1">
      <alignment horizontal="right"/>
    </xf>
    <xf numFmtId="165" fontId="11" fillId="41" borderId="0" xfId="288" applyNumberFormat="1" applyFill="1" applyAlignment="1">
      <alignment horizontal="right"/>
    </xf>
    <xf numFmtId="0" fontId="51" fillId="0" borderId="0" xfId="29" applyNumberFormat="1" applyFont="1" applyFill="1" applyBorder="1" applyAlignment="1" applyProtection="1">
      <alignment horizontal="center" wrapText="1"/>
    </xf>
    <xf numFmtId="0" fontId="65" fillId="10" borderId="0" xfId="29" applyFont="1" applyFill="1" applyBorder="1" applyAlignment="1">
      <alignment vertical="center" wrapText="1"/>
    </xf>
    <xf numFmtId="0" fontId="123" fillId="0" borderId="0" xfId="29" applyNumberFormat="1" applyFont="1" applyFill="1" applyBorder="1" applyAlignment="1" applyProtection="1">
      <alignment horizontal="center" wrapText="1"/>
    </xf>
    <xf numFmtId="165" fontId="30" fillId="0" borderId="47" xfId="0" applyNumberFormat="1" applyFont="1" applyBorder="1" applyAlignment="1">
      <alignment horizontal="center" vertical="center"/>
    </xf>
    <xf numFmtId="165" fontId="30" fillId="0" borderId="0" xfId="0" applyNumberFormat="1" applyFont="1" applyFill="1" applyBorder="1" applyAlignment="1">
      <alignment horizontal="center" vertical="center"/>
    </xf>
    <xf numFmtId="0" fontId="50" fillId="7" borderId="22" xfId="126" applyFont="1" applyFill="1" applyBorder="1" applyAlignment="1">
      <alignment horizontal="left"/>
    </xf>
    <xf numFmtId="0" fontId="41" fillId="7" borderId="15" xfId="32" applyFont="1" applyFill="1" applyBorder="1" applyAlignment="1">
      <alignment horizontal="left" vertical="center" wrapText="1"/>
    </xf>
    <xf numFmtId="0" fontId="40" fillId="7" borderId="15" xfId="14" applyFont="1" applyFill="1" applyBorder="1" applyAlignment="1" applyProtection="1">
      <alignment horizontal="center" vertical="center" wrapText="1"/>
      <protection locked="0"/>
    </xf>
    <xf numFmtId="4" fontId="41" fillId="7" borderId="22" xfId="29" applyNumberFormat="1" applyFont="1" applyFill="1" applyBorder="1" applyAlignment="1" applyProtection="1">
      <alignment horizontal="right" vertical="center" wrapText="1"/>
    </xf>
    <xf numFmtId="10" fontId="44" fillId="11" borderId="23" xfId="31" applyNumberFormat="1" applyFont="1" applyFill="1" applyBorder="1" applyAlignment="1" applyProtection="1">
      <alignment horizontal="right" vertical="center" wrapText="1"/>
      <protection locked="0"/>
    </xf>
    <xf numFmtId="165" fontId="33" fillId="0" borderId="0" xfId="0" applyNumberFormat="1" applyFont="1" applyAlignment="1">
      <alignment horizontal="center"/>
    </xf>
    <xf numFmtId="0" fontId="124" fillId="0" borderId="0" xfId="0" applyFont="1" applyAlignment="1">
      <alignment horizontal="left"/>
    </xf>
    <xf numFmtId="0" fontId="33" fillId="0" borderId="0" xfId="0" applyFont="1" applyAlignment="1">
      <alignment horizontal="left"/>
    </xf>
    <xf numFmtId="0" fontId="35" fillId="0" borderId="47" xfId="0" applyFont="1" applyBorder="1"/>
    <xf numFmtId="0" fontId="33" fillId="0" borderId="47" xfId="0" applyFont="1" applyBorder="1"/>
    <xf numFmtId="0" fontId="31" fillId="0" borderId="47" xfId="0" applyFont="1" applyBorder="1" applyAlignment="1">
      <alignment vertical="center"/>
    </xf>
    <xf numFmtId="168" fontId="51" fillId="0" borderId="0" xfId="29" applyNumberFormat="1" applyFont="1" applyFill="1" applyBorder="1" applyAlignment="1" applyProtection="1">
      <alignment wrapText="1"/>
    </xf>
    <xf numFmtId="0" fontId="33" fillId="0" borderId="0" xfId="167" applyFont="1"/>
    <xf numFmtId="0" fontId="55" fillId="0" borderId="0" xfId="167" applyFont="1" applyBorder="1" applyAlignment="1">
      <alignment horizontal="left"/>
    </xf>
    <xf numFmtId="0" fontId="33" fillId="0" borderId="0" xfId="167" applyFont="1" applyFill="1" applyBorder="1"/>
    <xf numFmtId="0" fontId="33" fillId="0" borderId="0" xfId="167" applyFont="1" applyFill="1"/>
    <xf numFmtId="165" fontId="36" fillId="0" borderId="0" xfId="167" applyNumberFormat="1" applyFont="1" applyBorder="1" applyAlignment="1">
      <alignment horizontal="right" vertical="center"/>
    </xf>
    <xf numFmtId="0" fontId="33" fillId="0" borderId="0" xfId="167" applyFont="1" applyBorder="1"/>
    <xf numFmtId="3" fontId="33" fillId="0" borderId="0" xfId="167" applyNumberFormat="1" applyFont="1" applyFill="1" applyBorder="1"/>
    <xf numFmtId="0" fontId="37" fillId="0" borderId="0" xfId="0" applyFont="1" applyAlignment="1">
      <alignment horizontal="center"/>
    </xf>
    <xf numFmtId="0" fontId="35" fillId="0" borderId="0" xfId="0" applyFont="1" applyAlignment="1">
      <alignment horizontal="center"/>
    </xf>
    <xf numFmtId="0" fontId="40" fillId="0" borderId="0" xfId="0" applyFont="1" applyAlignment="1">
      <alignment horizontal="center"/>
    </xf>
    <xf numFmtId="174" fontId="40" fillId="0" borderId="0" xfId="0" applyNumberFormat="1" applyFont="1"/>
    <xf numFmtId="14" fontId="40" fillId="0" borderId="0" xfId="0" applyNumberFormat="1" applyFont="1"/>
    <xf numFmtId="0" fontId="37" fillId="0" borderId="0" xfId="0" applyFont="1"/>
    <xf numFmtId="0" fontId="33" fillId="0" borderId="0" xfId="0" applyFont="1" applyBorder="1" applyAlignment="1">
      <alignment horizontal="right" vertical="center"/>
    </xf>
    <xf numFmtId="0" fontId="33" fillId="0" borderId="0" xfId="0" applyFont="1" applyBorder="1" applyAlignment="1">
      <alignment horizontal="left" vertical="center"/>
    </xf>
    <xf numFmtId="0" fontId="33" fillId="0" borderId="0" xfId="0" applyFont="1" applyAlignment="1">
      <alignment horizontal="left" vertical="center"/>
    </xf>
    <xf numFmtId="165" fontId="33" fillId="0" borderId="0" xfId="0" applyNumberFormat="1" applyFont="1" applyAlignment="1">
      <alignment horizontal="left" vertical="center" wrapText="1"/>
    </xf>
    <xf numFmtId="165" fontId="33" fillId="0" borderId="0" xfId="0" applyNumberFormat="1" applyFont="1" applyBorder="1" applyAlignment="1">
      <alignment horizontal="right" vertical="center"/>
    </xf>
    <xf numFmtId="0" fontId="30" fillId="14" borderId="47" xfId="0" applyFont="1" applyFill="1" applyBorder="1" applyAlignment="1">
      <alignment horizontal="center" vertical="center" wrapText="1"/>
    </xf>
    <xf numFmtId="0" fontId="30" fillId="0" borderId="0" xfId="0" applyFont="1" applyBorder="1" applyAlignment="1">
      <alignment horizontal="center" vertical="center"/>
    </xf>
    <xf numFmtId="165" fontId="30" fillId="14" borderId="47" xfId="0" applyNumberFormat="1" applyFont="1" applyFill="1" applyBorder="1" applyAlignment="1">
      <alignment horizontal="center" vertical="center" wrapText="1"/>
    </xf>
    <xf numFmtId="0" fontId="30" fillId="0" borderId="47" xfId="0" applyFont="1" applyBorder="1" applyAlignment="1">
      <alignment horizontal="center" vertical="center"/>
    </xf>
    <xf numFmtId="0" fontId="30" fillId="0" borderId="47" xfId="0" applyFont="1" applyBorder="1" applyAlignment="1">
      <alignment horizontal="center" vertical="center" wrapText="1"/>
    </xf>
    <xf numFmtId="0" fontId="33" fillId="0" borderId="47" xfId="0" applyFont="1" applyBorder="1" applyAlignment="1">
      <alignment horizontal="center" vertical="center"/>
    </xf>
    <xf numFmtId="3" fontId="33" fillId="0" borderId="0" xfId="0" applyNumberFormat="1" applyFont="1" applyBorder="1"/>
    <xf numFmtId="3" fontId="35" fillId="0" borderId="12" xfId="0" applyNumberFormat="1" applyFont="1" applyBorder="1"/>
    <xf numFmtId="3" fontId="35" fillId="0" borderId="0" xfId="0" applyNumberFormat="1" applyFont="1" applyBorder="1"/>
    <xf numFmtId="0" fontId="37" fillId="0" borderId="0" xfId="0" applyFont="1" applyBorder="1" applyAlignment="1">
      <alignment vertical="center" wrapText="1"/>
    </xf>
    <xf numFmtId="0" fontId="35" fillId="0" borderId="47" xfId="0" applyFont="1" applyBorder="1" applyAlignment="1">
      <alignment vertical="center"/>
    </xf>
    <xf numFmtId="0" fontId="35" fillId="14" borderId="47" xfId="0" applyFont="1" applyFill="1" applyBorder="1" applyAlignment="1">
      <alignment horizontal="center" vertical="center" wrapText="1"/>
    </xf>
    <xf numFmtId="165" fontId="33" fillId="0" borderId="0" xfId="2" applyNumberFormat="1" applyFont="1"/>
    <xf numFmtId="0" fontId="58" fillId="0" borderId="1" xfId="0" applyFont="1" applyBorder="1" applyAlignment="1">
      <alignment vertical="center"/>
    </xf>
    <xf numFmtId="0" fontId="58" fillId="0" borderId="0" xfId="0" applyFont="1" applyAlignment="1">
      <alignment horizontal="left" vertical="center" wrapText="1"/>
    </xf>
    <xf numFmtId="0" fontId="37" fillId="0" borderId="0" xfId="0" applyFont="1" applyAlignment="1">
      <alignment horizontal="right" indent="1"/>
    </xf>
    <xf numFmtId="0" fontId="58" fillId="0" borderId="0" xfId="0" applyFont="1" applyBorder="1" applyAlignment="1">
      <alignment horizontal="left" vertical="center" wrapText="1"/>
    </xf>
    <xf numFmtId="0" fontId="55" fillId="0" borderId="0" xfId="0" applyFont="1" applyAlignment="1"/>
    <xf numFmtId="0" fontId="31" fillId="0" borderId="2" xfId="0" applyFont="1" applyBorder="1" applyAlignment="1">
      <alignment vertical="center"/>
    </xf>
    <xf numFmtId="0" fontId="58" fillId="0" borderId="0" xfId="0" applyFont="1" applyBorder="1" applyAlignment="1">
      <alignment vertical="center"/>
    </xf>
    <xf numFmtId="0" fontId="36" fillId="0" borderId="0" xfId="0" applyFont="1" applyBorder="1" applyAlignment="1">
      <alignment horizontal="right" vertical="center"/>
    </xf>
    <xf numFmtId="0" fontId="33" fillId="0" borderId="0" xfId="0" applyFont="1" applyAlignment="1">
      <alignment horizontal="center"/>
    </xf>
    <xf numFmtId="0" fontId="37" fillId="0" borderId="0" xfId="0" applyFont="1" applyBorder="1" applyAlignment="1">
      <alignment horizontal="center" vertical="center" wrapText="1"/>
    </xf>
    <xf numFmtId="0" fontId="30" fillId="0" borderId="0" xfId="0" applyFont="1" applyBorder="1" applyAlignment="1">
      <alignment vertical="center"/>
    </xf>
    <xf numFmtId="0" fontId="31" fillId="0" borderId="0" xfId="0" applyFont="1" applyAlignment="1">
      <alignment horizontal="center" vertical="center"/>
    </xf>
    <xf numFmtId="0" fontId="31" fillId="0" borderId="1" xfId="0" applyFont="1" applyBorder="1" applyAlignment="1">
      <alignment horizontal="center" vertical="center"/>
    </xf>
    <xf numFmtId="0" fontId="33" fillId="0" borderId="52" xfId="0" applyFont="1" applyFill="1" applyBorder="1" applyAlignment="1">
      <alignment vertical="center" wrapText="1"/>
    </xf>
    <xf numFmtId="0" fontId="33" fillId="0" borderId="53" xfId="0" applyFont="1" applyFill="1" applyBorder="1" applyAlignment="1">
      <alignment horizontal="center" vertical="center" wrapText="1"/>
    </xf>
    <xf numFmtId="3" fontId="33" fillId="0" borderId="53" xfId="0" applyNumberFormat="1" applyFont="1" applyFill="1" applyBorder="1" applyAlignment="1">
      <alignment horizontal="center" vertical="center" wrapText="1"/>
    </xf>
    <xf numFmtId="0" fontId="33" fillId="0" borderId="13" xfId="0" applyFont="1" applyFill="1" applyBorder="1" applyAlignment="1">
      <alignment horizontal="center" vertical="center" wrapText="1"/>
    </xf>
    <xf numFmtId="0" fontId="74" fillId="0" borderId="10" xfId="0" applyFont="1" applyBorder="1"/>
    <xf numFmtId="0" fontId="30" fillId="0" borderId="10" xfId="0" applyFont="1" applyBorder="1" applyAlignment="1">
      <alignment horizontal="center" vertical="center" wrapText="1"/>
    </xf>
    <xf numFmtId="0" fontId="31" fillId="0" borderId="10" xfId="0" applyFont="1" applyBorder="1" applyAlignment="1">
      <alignment horizontal="center" vertical="center"/>
    </xf>
    <xf numFmtId="0" fontId="37" fillId="0" borderId="0" xfId="0" applyFont="1" applyAlignment="1">
      <alignment horizontal="justify" vertical="center"/>
    </xf>
    <xf numFmtId="0" fontId="40" fillId="0" borderId="0" xfId="0" applyFont="1"/>
    <xf numFmtId="0" fontId="40" fillId="0" borderId="0" xfId="0" applyFont="1" applyAlignment="1">
      <alignment horizontal="right"/>
    </xf>
    <xf numFmtId="167" fontId="40" fillId="0" borderId="0" xfId="0" applyNumberFormat="1" applyFont="1" applyAlignment="1">
      <alignment horizontal="right"/>
    </xf>
    <xf numFmtId="0" fontId="35" fillId="0" borderId="49" xfId="0" applyFont="1" applyFill="1" applyBorder="1" applyAlignment="1">
      <alignment horizontal="left" vertical="center"/>
    </xf>
    <xf numFmtId="0" fontId="33" fillId="0" borderId="15" xfId="0" applyFont="1" applyFill="1" applyBorder="1" applyAlignment="1">
      <alignment horizontal="left" vertical="center"/>
    </xf>
    <xf numFmtId="0" fontId="33" fillId="0" borderId="15" xfId="0" applyFont="1" applyFill="1" applyBorder="1" applyAlignment="1">
      <alignment horizontal="left"/>
    </xf>
    <xf numFmtId="0" fontId="40" fillId="0" borderId="15" xfId="0" applyFont="1" applyFill="1" applyBorder="1" applyAlignment="1">
      <alignment horizontal="left"/>
    </xf>
    <xf numFmtId="0" fontId="33" fillId="0" borderId="15" xfId="0" applyFont="1" applyFill="1" applyBorder="1" applyAlignment="1">
      <alignment vertical="center"/>
    </xf>
    <xf numFmtId="0" fontId="33" fillId="0" borderId="15" xfId="0" applyFont="1" applyFill="1" applyBorder="1" applyAlignment="1"/>
    <xf numFmtId="0" fontId="35" fillId="0" borderId="49" xfId="0" applyFont="1" applyFill="1" applyBorder="1" applyAlignment="1">
      <alignment horizontal="left" vertical="top"/>
    </xf>
    <xf numFmtId="0" fontId="33" fillId="0" borderId="16" xfId="0" applyFont="1" applyFill="1" applyBorder="1" applyAlignment="1">
      <alignment horizontal="left"/>
    </xf>
    <xf numFmtId="0" fontId="35" fillId="0" borderId="49" xfId="0" applyFont="1" applyFill="1" applyBorder="1" applyAlignment="1">
      <alignment horizontal="left"/>
    </xf>
    <xf numFmtId="0" fontId="35" fillId="0" borderId="16" xfId="0" applyFont="1" applyFill="1" applyBorder="1" applyAlignment="1">
      <alignment horizontal="left"/>
    </xf>
    <xf numFmtId="0" fontId="40" fillId="0" borderId="16" xfId="0" applyFont="1" applyFill="1" applyBorder="1" applyAlignment="1">
      <alignment horizontal="left"/>
    </xf>
    <xf numFmtId="0" fontId="44" fillId="0" borderId="49" xfId="0" applyFont="1" applyFill="1" applyBorder="1" applyAlignment="1">
      <alignment horizontal="left"/>
    </xf>
    <xf numFmtId="0" fontId="44" fillId="0" borderId="16" xfId="0" applyFont="1" applyFill="1" applyBorder="1" applyAlignment="1">
      <alignment horizontal="left"/>
    </xf>
    <xf numFmtId="0" fontId="35" fillId="0" borderId="16" xfId="0" applyFont="1" applyFill="1" applyBorder="1" applyAlignment="1">
      <alignment horizontal="left" vertical="top"/>
    </xf>
    <xf numFmtId="0" fontId="33" fillId="0" borderId="0" xfId="0" applyFont="1" applyFill="1" applyBorder="1" applyAlignment="1">
      <alignment horizontal="left" vertical="center"/>
    </xf>
    <xf numFmtId="0" fontId="33" fillId="0" borderId="0" xfId="0" applyFont="1" applyFill="1" applyBorder="1" applyAlignment="1">
      <alignment horizontal="left"/>
    </xf>
    <xf numFmtId="0" fontId="33" fillId="0" borderId="0" xfId="0" applyFont="1" applyFill="1" applyBorder="1" applyAlignment="1"/>
    <xf numFmtId="0" fontId="37" fillId="0" borderId="0" xfId="0" applyFont="1" applyAlignment="1">
      <alignment horizontal="right" vertical="center"/>
    </xf>
    <xf numFmtId="0" fontId="33" fillId="0" borderId="0" xfId="0" applyFont="1" applyAlignment="1">
      <alignment vertical="top"/>
    </xf>
    <xf numFmtId="0" fontId="63" fillId="0" borderId="0" xfId="1" applyFont="1" applyAlignment="1">
      <alignment wrapText="1"/>
    </xf>
    <xf numFmtId="0" fontId="62" fillId="4" borderId="0" xfId="0" applyFont="1" applyFill="1" applyAlignment="1">
      <alignment wrapText="1"/>
    </xf>
    <xf numFmtId="0" fontId="73" fillId="0" borderId="0" xfId="0" applyFont="1" applyAlignment="1">
      <alignment wrapText="1"/>
    </xf>
    <xf numFmtId="0" fontId="33" fillId="13" borderId="14" xfId="0" applyFont="1" applyFill="1" applyBorder="1" applyAlignment="1">
      <alignment horizontal="center" vertical="center" wrapText="1"/>
    </xf>
    <xf numFmtId="0" fontId="127" fillId="0" borderId="0" xfId="1" applyFont="1" applyFill="1" applyAlignment="1">
      <alignment wrapText="1"/>
    </xf>
    <xf numFmtId="0" fontId="33" fillId="13" borderId="13"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33" fillId="0" borderId="0" xfId="1" applyFont="1" applyFill="1" applyAlignment="1">
      <alignment wrapText="1"/>
    </xf>
    <xf numFmtId="0" fontId="33" fillId="0" borderId="0" xfId="0" applyFont="1" applyFill="1" applyAlignment="1">
      <alignment wrapText="1"/>
    </xf>
    <xf numFmtId="0" fontId="128" fillId="0" borderId="0" xfId="1" applyFont="1" applyAlignment="1">
      <alignment vertical="center" wrapText="1"/>
    </xf>
    <xf numFmtId="0" fontId="128" fillId="0" borderId="0" xfId="1" applyFont="1" applyFill="1" applyAlignment="1">
      <alignment vertical="center" wrapText="1"/>
    </xf>
    <xf numFmtId="0" fontId="73" fillId="0" borderId="0" xfId="0" applyFont="1" applyAlignment="1">
      <alignment vertical="center" wrapText="1"/>
    </xf>
    <xf numFmtId="0" fontId="33" fillId="0" borderId="18" xfId="0" applyFont="1" applyBorder="1"/>
    <xf numFmtId="0" fontId="58" fillId="0" borderId="0" xfId="0" applyFont="1" applyAlignment="1">
      <alignment horizontal="left" vertical="center" wrapText="1"/>
    </xf>
    <xf numFmtId="0" fontId="132" fillId="0" borderId="0" xfId="0" applyFont="1" applyAlignment="1">
      <alignment horizontal="center" vertical="center" wrapText="1"/>
    </xf>
    <xf numFmtId="1" fontId="33" fillId="0" borderId="53" xfId="0" applyNumberFormat="1" applyFont="1" applyFill="1" applyBorder="1" applyAlignment="1">
      <alignment horizontal="center" vertical="center" wrapText="1"/>
    </xf>
    <xf numFmtId="1" fontId="33" fillId="0" borderId="13" xfId="0" applyNumberFormat="1" applyFont="1" applyFill="1" applyBorder="1" applyAlignment="1">
      <alignment horizontal="center" vertical="center" wrapText="1"/>
    </xf>
    <xf numFmtId="165" fontId="31" fillId="0" borderId="10" xfId="0" applyNumberFormat="1" applyFont="1" applyBorder="1" applyAlignment="1">
      <alignment horizontal="center" vertical="center"/>
    </xf>
    <xf numFmtId="0" fontId="35" fillId="0" borderId="57" xfId="0" applyFont="1" applyFill="1" applyBorder="1" applyAlignment="1">
      <alignment vertical="center" wrapText="1"/>
    </xf>
    <xf numFmtId="0" fontId="35" fillId="0" borderId="58"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3" fillId="0" borderId="59" xfId="0" applyFont="1" applyFill="1" applyBorder="1" applyAlignment="1">
      <alignment vertical="center" wrapText="1"/>
    </xf>
    <xf numFmtId="0" fontId="33" fillId="0" borderId="60" xfId="0" applyFont="1" applyFill="1" applyBorder="1" applyAlignment="1">
      <alignment horizontal="center" vertical="center" wrapText="1"/>
    </xf>
    <xf numFmtId="1" fontId="33" fillId="0" borderId="60" xfId="0" applyNumberFormat="1" applyFont="1" applyFill="1" applyBorder="1" applyAlignment="1">
      <alignment horizontal="center" vertical="center" wrapText="1"/>
    </xf>
    <xf numFmtId="1" fontId="33" fillId="0" borderId="61" xfId="0" applyNumberFormat="1" applyFont="1" applyFill="1" applyBorder="1" applyAlignment="1">
      <alignment horizontal="center" vertical="center" wrapText="1"/>
    </xf>
    <xf numFmtId="0" fontId="35" fillId="0" borderId="62" xfId="0" applyFont="1" applyFill="1" applyBorder="1" applyAlignment="1">
      <alignment vertical="center" wrapText="1"/>
    </xf>
    <xf numFmtId="0" fontId="35" fillId="0" borderId="63"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3" fillId="0" borderId="64" xfId="0" applyFont="1" applyFill="1" applyBorder="1" applyAlignment="1">
      <alignment vertical="center" wrapText="1"/>
    </xf>
    <xf numFmtId="0" fontId="33" fillId="0" borderId="65" xfId="0" applyFont="1" applyFill="1" applyBorder="1" applyAlignment="1">
      <alignment horizontal="center" vertical="center" wrapText="1"/>
    </xf>
    <xf numFmtId="1" fontId="33" fillId="0" borderId="65" xfId="0" applyNumberFormat="1" applyFont="1" applyFill="1" applyBorder="1" applyAlignment="1">
      <alignment horizontal="center" vertical="center" wrapText="1"/>
    </xf>
    <xf numFmtId="1" fontId="33" fillId="0" borderId="14" xfId="0" applyNumberFormat="1" applyFont="1" applyFill="1" applyBorder="1" applyAlignment="1">
      <alignment horizontal="center" vertical="center" wrapText="1"/>
    </xf>
    <xf numFmtId="0" fontId="35" fillId="0" borderId="48" xfId="0" applyFont="1" applyFill="1" applyBorder="1" applyAlignment="1">
      <alignment horizontal="center" vertical="center" wrapText="1"/>
    </xf>
    <xf numFmtId="3" fontId="33" fillId="0" borderId="66" xfId="0" applyNumberFormat="1" applyFont="1" applyFill="1" applyBorder="1" applyAlignment="1">
      <alignment horizontal="center" vertical="center" wrapText="1"/>
    </xf>
    <xf numFmtId="1" fontId="33" fillId="0" borderId="66" xfId="0" applyNumberFormat="1" applyFont="1" applyFill="1" applyBorder="1" applyAlignment="1">
      <alignment horizontal="center" vertical="center" wrapText="1"/>
    </xf>
    <xf numFmtId="1" fontId="33" fillId="0" borderId="67" xfId="0" applyNumberFormat="1" applyFont="1" applyFill="1" applyBorder="1" applyAlignment="1">
      <alignment horizontal="center" vertical="center" wrapText="1"/>
    </xf>
    <xf numFmtId="1" fontId="33" fillId="0" borderId="68" xfId="0" applyNumberFormat="1" applyFont="1" applyFill="1" applyBorder="1" applyAlignment="1">
      <alignment horizontal="center" vertical="center" wrapText="1"/>
    </xf>
    <xf numFmtId="17" fontId="33" fillId="0" borderId="0" xfId="0" quotePrefix="1" applyNumberFormat="1" applyFont="1" applyFill="1"/>
    <xf numFmtId="0" fontId="51" fillId="0" borderId="0" xfId="29" applyNumberFormat="1" applyFont="1" applyFill="1" applyBorder="1" applyAlignment="1" applyProtection="1">
      <alignment horizontal="center" wrapText="1"/>
    </xf>
    <xf numFmtId="0" fontId="30" fillId="0" borderId="2" xfId="0" applyFont="1" applyBorder="1" applyAlignment="1">
      <alignment vertical="center" wrapText="1"/>
    </xf>
    <xf numFmtId="4" fontId="50" fillId="7" borderId="0" xfId="29" applyNumberFormat="1" applyFont="1" applyFill="1" applyBorder="1" applyAlignment="1" applyProtection="1">
      <alignment horizontal="right" vertical="center" wrapText="1"/>
    </xf>
    <xf numFmtId="4" fontId="41" fillId="0" borderId="0" xfId="29" applyNumberFormat="1" applyFont="1" applyFill="1" applyBorder="1" applyAlignment="1" applyProtection="1">
      <alignment horizontal="right" vertical="center" wrapText="1"/>
    </xf>
    <xf numFmtId="4" fontId="40" fillId="0" borderId="0" xfId="29" applyNumberFormat="1" applyFont="1" applyFill="1" applyBorder="1" applyAlignment="1" applyProtection="1">
      <alignment horizontal="right" vertical="center" wrapText="1"/>
    </xf>
    <xf numFmtId="167" fontId="41" fillId="0" borderId="32" xfId="34" applyNumberFormat="1" applyFont="1" applyFill="1" applyBorder="1" applyAlignment="1">
      <alignment wrapText="1"/>
    </xf>
    <xf numFmtId="1" fontId="85" fillId="0" borderId="29" xfId="29" applyNumberFormat="1" applyFont="1" applyFill="1" applyBorder="1" applyAlignment="1" applyProtection="1">
      <alignment horizontal="center"/>
    </xf>
    <xf numFmtId="0" fontId="55" fillId="0" borderId="47" xfId="167" applyFont="1" applyBorder="1" applyAlignment="1">
      <alignment horizontal="left"/>
    </xf>
    <xf numFmtId="0" fontId="32" fillId="0" borderId="0" xfId="0" applyFont="1"/>
    <xf numFmtId="165" fontId="33" fillId="0" borderId="0" xfId="0" applyNumberFormat="1" applyFont="1" applyBorder="1" applyAlignment="1">
      <alignment horizontal="center"/>
    </xf>
    <xf numFmtId="165" fontId="35" fillId="0" borderId="12" xfId="0" applyNumberFormat="1" applyFont="1" applyBorder="1"/>
    <xf numFmtId="0" fontId="33" fillId="0" borderId="18" xfId="0" applyFont="1" applyBorder="1" applyAlignment="1">
      <alignment horizontal="right"/>
    </xf>
    <xf numFmtId="166" fontId="40" fillId="0" borderId="0" xfId="2" applyNumberFormat="1" applyFont="1" applyAlignment="1">
      <alignment horizontal="center"/>
    </xf>
    <xf numFmtId="0" fontId="37" fillId="0" borderId="0" xfId="0" applyFont="1" applyAlignment="1">
      <alignment horizontal="right" indent="1"/>
    </xf>
    <xf numFmtId="0" fontId="58" fillId="0" borderId="0" xfId="0" applyFont="1" applyBorder="1" applyAlignment="1">
      <alignment horizontal="left" vertical="center" wrapText="1"/>
    </xf>
    <xf numFmtId="0" fontId="36" fillId="0" borderId="0" xfId="0" applyFont="1" applyBorder="1" applyAlignment="1">
      <alignment horizontal="right" vertical="center"/>
    </xf>
    <xf numFmtId="0" fontId="37" fillId="0" borderId="0" xfId="0" applyFont="1" applyBorder="1" applyAlignment="1">
      <alignment horizontal="center" vertical="center" wrapText="1"/>
    </xf>
    <xf numFmtId="0" fontId="36" fillId="0" borderId="3" xfId="0" applyFont="1" applyBorder="1" applyAlignment="1">
      <alignment vertical="center"/>
    </xf>
    <xf numFmtId="0" fontId="36" fillId="0" borderId="3" xfId="0" applyFont="1" applyBorder="1" applyAlignment="1">
      <alignment vertical="center" wrapText="1"/>
    </xf>
    <xf numFmtId="0" fontId="129" fillId="0" borderId="0" xfId="0" applyFont="1" applyBorder="1" applyAlignment="1">
      <alignment vertical="center"/>
    </xf>
    <xf numFmtId="0" fontId="36" fillId="0" borderId="0" xfId="0" applyFont="1" applyBorder="1" applyAlignment="1">
      <alignment vertical="center" wrapText="1"/>
    </xf>
    <xf numFmtId="0" fontId="35" fillId="0" borderId="0" xfId="0" applyFont="1" applyBorder="1" applyAlignment="1">
      <alignment vertical="center" wrapText="1"/>
    </xf>
    <xf numFmtId="0" fontId="37" fillId="0" borderId="0" xfId="0" applyFont="1" applyBorder="1" applyAlignment="1">
      <alignment horizontal="right" vertical="center" wrapText="1"/>
    </xf>
    <xf numFmtId="0" fontId="37" fillId="0" borderId="0" xfId="0" applyFont="1" applyBorder="1" applyAlignment="1">
      <alignment horizontal="right"/>
    </xf>
    <xf numFmtId="0" fontId="36" fillId="0" borderId="0" xfId="0" applyFont="1" applyBorder="1" applyAlignment="1">
      <alignment horizontal="right" vertical="center" wrapText="1"/>
    </xf>
    <xf numFmtId="0" fontId="37" fillId="0" borderId="0" xfId="167" applyFont="1"/>
    <xf numFmtId="0" fontId="131" fillId="0" borderId="20" xfId="0" applyFont="1" applyBorder="1" applyAlignment="1">
      <alignment horizontal="center" vertical="center"/>
    </xf>
    <xf numFmtId="0" fontId="131" fillId="0" borderId="4" xfId="0" applyFont="1" applyBorder="1" applyAlignment="1">
      <alignment horizontal="center" vertical="center"/>
    </xf>
    <xf numFmtId="0" fontId="131" fillId="0" borderId="0" xfId="0" applyFont="1" applyAlignment="1">
      <alignment horizontal="center" vertical="center"/>
    </xf>
    <xf numFmtId="0" fontId="130" fillId="0" borderId="3" xfId="0" applyFont="1" applyBorder="1" applyAlignment="1">
      <alignment vertical="center" wrapText="1"/>
    </xf>
    <xf numFmtId="0" fontId="131" fillId="0" borderId="0" xfId="0" applyFont="1" applyAlignment="1">
      <alignment vertical="center" wrapText="1"/>
    </xf>
    <xf numFmtId="0" fontId="131" fillId="0" borderId="3" xfId="0" applyFont="1" applyBorder="1" applyAlignment="1">
      <alignment horizontal="center" vertical="center"/>
    </xf>
    <xf numFmtId="0" fontId="131" fillId="0" borderId="47" xfId="0" applyFont="1" applyBorder="1" applyAlignment="1">
      <alignment vertical="center"/>
    </xf>
    <xf numFmtId="0" fontId="130" fillId="0" borderId="0" xfId="0" applyFont="1" applyAlignment="1">
      <alignment vertical="center"/>
    </xf>
    <xf numFmtId="0" fontId="131" fillId="0" borderId="0" xfId="0" applyFont="1" applyAlignment="1">
      <alignment vertical="center"/>
    </xf>
    <xf numFmtId="0" fontId="130" fillId="0" borderId="47" xfId="0" applyFont="1" applyBorder="1" applyAlignment="1">
      <alignment vertical="center"/>
    </xf>
    <xf numFmtId="0" fontId="130" fillId="0" borderId="9" xfId="0" applyFont="1" applyBorder="1" applyAlignment="1">
      <alignment vertical="center"/>
    </xf>
    <xf numFmtId="0" fontId="130" fillId="0" borderId="56" xfId="0" applyFont="1" applyBorder="1" applyAlignment="1">
      <alignment vertical="center"/>
    </xf>
    <xf numFmtId="0" fontId="131" fillId="0" borderId="19" xfId="0" applyFont="1" applyBorder="1" applyAlignment="1">
      <alignment horizontal="center" vertical="center"/>
    </xf>
    <xf numFmtId="0" fontId="131" fillId="0" borderId="6" xfId="0" applyFont="1" applyBorder="1" applyAlignment="1">
      <alignment horizontal="center" vertical="center"/>
    </xf>
    <xf numFmtId="0" fontId="14" fillId="0" borderId="0" xfId="0" applyFont="1" applyAlignment="1">
      <alignment vertical="center"/>
    </xf>
    <xf numFmtId="0" fontId="14" fillId="0" borderId="3" xfId="0" applyFont="1" applyBorder="1" applyAlignment="1">
      <alignment vertical="center"/>
    </xf>
    <xf numFmtId="0" fontId="55" fillId="0" borderId="0" xfId="0" applyFont="1" applyBorder="1"/>
    <xf numFmtId="165" fontId="37" fillId="0" borderId="0" xfId="0" applyNumberFormat="1" applyFont="1"/>
    <xf numFmtId="0" fontId="40" fillId="42" borderId="0" xfId="0" applyFont="1" applyFill="1"/>
    <xf numFmtId="0" fontId="14" fillId="42" borderId="0" xfId="0" applyFont="1" applyFill="1"/>
    <xf numFmtId="0" fontId="38" fillId="42" borderId="0" xfId="0" applyFont="1" applyFill="1" applyAlignment="1">
      <alignment horizontal="right"/>
    </xf>
    <xf numFmtId="165" fontId="57" fillId="0" borderId="0" xfId="2" applyNumberFormat="1" applyFont="1"/>
    <xf numFmtId="1" fontId="33" fillId="0" borderId="0" xfId="0" applyNumberFormat="1" applyFont="1" applyBorder="1"/>
    <xf numFmtId="0" fontId="33" fillId="0" borderId="0" xfId="0" applyFont="1" applyBorder="1" applyAlignment="1">
      <alignment horizontal="left"/>
    </xf>
    <xf numFmtId="0" fontId="30" fillId="0" borderId="2" xfId="0" applyFont="1" applyBorder="1" applyAlignment="1">
      <alignment horizontal="center" vertical="center"/>
    </xf>
    <xf numFmtId="0" fontId="55" fillId="0" borderId="0" xfId="0" applyFont="1" applyAlignment="1"/>
    <xf numFmtId="0" fontId="31" fillId="0" borderId="0" xfId="0" applyFont="1" applyAlignment="1">
      <alignment horizontal="center" vertical="center" wrapText="1"/>
    </xf>
    <xf numFmtId="0" fontId="33" fillId="0" borderId="0" xfId="0" applyFont="1" applyAlignment="1">
      <alignment vertical="center" wrapText="1"/>
    </xf>
    <xf numFmtId="0" fontId="30" fillId="0" borderId="47" xfId="0" applyFont="1" applyBorder="1" applyAlignment="1">
      <alignment vertical="center"/>
    </xf>
    <xf numFmtId="0" fontId="36" fillId="0" borderId="3" xfId="0" applyFont="1" applyBorder="1" applyAlignment="1">
      <alignment vertical="center"/>
    </xf>
    <xf numFmtId="0" fontId="58" fillId="0" borderId="47" xfId="0" applyFont="1" applyBorder="1" applyAlignment="1">
      <alignment vertical="center" wrapText="1"/>
    </xf>
    <xf numFmtId="0" fontId="35" fillId="14" borderId="0" xfId="0" applyFont="1" applyFill="1" applyAlignment="1">
      <alignment horizontal="center" vertical="center" wrapText="1"/>
    </xf>
    <xf numFmtId="0" fontId="33" fillId="0" borderId="0" xfId="0" applyFont="1" applyAlignment="1">
      <alignment horizontal="center" vertical="center"/>
    </xf>
    <xf numFmtId="0" fontId="35" fillId="0" borderId="4" xfId="0" applyFont="1" applyBorder="1" applyAlignment="1">
      <alignment horizontal="center" vertical="center" wrapText="1"/>
    </xf>
    <xf numFmtId="0" fontId="14" fillId="0" borderId="0" xfId="0" applyFont="1" applyAlignment="1">
      <alignment vertical="center" wrapText="1"/>
    </xf>
    <xf numFmtId="0" fontId="135" fillId="0" borderId="0" xfId="0" applyFont="1" applyAlignment="1">
      <alignment vertical="center"/>
    </xf>
    <xf numFmtId="0" fontId="47" fillId="0" borderId="0" xfId="0" applyFont="1"/>
    <xf numFmtId="0" fontId="71" fillId="0" borderId="0" xfId="0" applyFont="1"/>
    <xf numFmtId="1" fontId="31" fillId="0" borderId="0" xfId="0" applyNumberFormat="1" applyFont="1" applyAlignment="1">
      <alignment horizontal="center" vertical="center"/>
    </xf>
    <xf numFmtId="1" fontId="31" fillId="0" borderId="0" xfId="0" applyNumberFormat="1" applyFont="1" applyAlignment="1">
      <alignment horizontal="center" vertical="center" wrapText="1"/>
    </xf>
    <xf numFmtId="1" fontId="30" fillId="0" borderId="47" xfId="0" applyNumberFormat="1" applyFont="1" applyBorder="1" applyAlignment="1">
      <alignment horizontal="center" vertical="center"/>
    </xf>
    <xf numFmtId="0" fontId="71" fillId="0" borderId="0" xfId="0" applyFont="1" applyBorder="1" applyAlignment="1">
      <alignment vertical="center" wrapText="1"/>
    </xf>
    <xf numFmtId="49" fontId="33" fillId="0" borderId="0" xfId="0" applyNumberFormat="1" applyFont="1" applyBorder="1" applyAlignment="1">
      <alignment horizontal="left" vertical="center" indent="1"/>
    </xf>
    <xf numFmtId="0" fontId="130" fillId="0" borderId="47" xfId="0" applyFont="1" applyBorder="1" applyAlignment="1">
      <alignment horizontal="center" vertical="center" wrapText="1"/>
    </xf>
    <xf numFmtId="0" fontId="35" fillId="0" borderId="56" xfId="0" applyFont="1" applyBorder="1" applyAlignment="1">
      <alignment horizontal="center" vertical="center" wrapText="1"/>
    </xf>
    <xf numFmtId="165" fontId="35" fillId="14" borderId="47" xfId="0" applyNumberFormat="1" applyFont="1" applyFill="1" applyBorder="1" applyAlignment="1">
      <alignment horizontal="center" vertical="center" wrapText="1"/>
    </xf>
    <xf numFmtId="0" fontId="30" fillId="14" borderId="47" xfId="0" applyFont="1" applyFill="1" applyBorder="1" applyAlignment="1">
      <alignment horizontal="center" vertical="center"/>
    </xf>
    <xf numFmtId="0" fontId="71" fillId="0" borderId="0" xfId="0" applyFont="1" applyAlignment="1">
      <alignment horizontal="right" vertical="center"/>
    </xf>
    <xf numFmtId="0" fontId="135" fillId="0" borderId="0" xfId="0" applyFont="1" applyBorder="1" applyAlignment="1">
      <alignment vertical="center" wrapText="1"/>
    </xf>
    <xf numFmtId="0" fontId="130" fillId="0" borderId="2" xfId="0" applyFont="1" applyBorder="1" applyAlignment="1">
      <alignment horizontal="center" vertical="center" wrapText="1"/>
    </xf>
    <xf numFmtId="0" fontId="130" fillId="0" borderId="9" xfId="0" applyFont="1" applyBorder="1" applyAlignment="1">
      <alignment horizontal="center" vertical="center" wrapText="1"/>
    </xf>
    <xf numFmtId="0" fontId="30" fillId="0" borderId="56" xfId="0" applyFont="1" applyBorder="1" applyAlignment="1">
      <alignment horizontal="center" vertical="center" wrapText="1"/>
    </xf>
    <xf numFmtId="0" fontId="35" fillId="0" borderId="10" xfId="0" applyFont="1" applyBorder="1" applyAlignment="1">
      <alignment vertical="center"/>
    </xf>
    <xf numFmtId="0" fontId="35" fillId="0" borderId="69" xfId="0" applyFont="1" applyBorder="1" applyAlignment="1">
      <alignment horizontal="center" vertical="center" wrapText="1"/>
    </xf>
    <xf numFmtId="0" fontId="35" fillId="14" borderId="10" xfId="0" applyFont="1" applyFill="1" applyBorder="1" applyAlignment="1">
      <alignment horizontal="center" vertical="center" wrapText="1"/>
    </xf>
    <xf numFmtId="0" fontId="35" fillId="14" borderId="10" xfId="0" applyFont="1" applyFill="1" applyBorder="1" applyAlignment="1">
      <alignment horizontal="center" vertical="center"/>
    </xf>
    <xf numFmtId="0" fontId="71" fillId="0" borderId="0" xfId="0" applyFont="1" applyAlignment="1">
      <alignment horizontal="right"/>
    </xf>
    <xf numFmtId="165" fontId="35" fillId="14" borderId="0" xfId="0" applyNumberFormat="1" applyFont="1" applyFill="1" applyAlignment="1">
      <alignment horizontal="center" vertical="center" wrapText="1"/>
    </xf>
    <xf numFmtId="0" fontId="30" fillId="0" borderId="9" xfId="0" applyFont="1" applyBorder="1" applyAlignment="1">
      <alignment horizontal="center" vertical="center" wrapText="1"/>
    </xf>
    <xf numFmtId="0" fontId="142" fillId="43" borderId="0" xfId="0" applyFont="1" applyFill="1" applyAlignment="1">
      <alignment horizontal="center" vertical="center"/>
    </xf>
    <xf numFmtId="0" fontId="33" fillId="0" borderId="0" xfId="0" applyFont="1" applyAlignment="1">
      <alignment horizontal="center"/>
    </xf>
    <xf numFmtId="0" fontId="121" fillId="0" borderId="0" xfId="0" applyFont="1" applyBorder="1" applyAlignment="1">
      <alignment horizontal="right" vertical="center"/>
    </xf>
    <xf numFmtId="0" fontId="121" fillId="0" borderId="0" xfId="0" applyFont="1" applyBorder="1" applyAlignment="1">
      <alignment vertical="center"/>
    </xf>
    <xf numFmtId="165" fontId="30" fillId="0" borderId="70" xfId="0" applyNumberFormat="1" applyFont="1" applyBorder="1" applyAlignment="1">
      <alignment horizontal="center" vertical="center" wrapText="1"/>
    </xf>
    <xf numFmtId="165" fontId="30" fillId="0" borderId="70" xfId="0" applyNumberFormat="1" applyFont="1" applyBorder="1" applyAlignment="1">
      <alignment horizontal="center" vertical="center"/>
    </xf>
    <xf numFmtId="165" fontId="30" fillId="0" borderId="47" xfId="0" applyNumberFormat="1" applyFont="1" applyBorder="1" applyAlignment="1">
      <alignment horizontal="center" vertical="center" wrapText="1"/>
    </xf>
    <xf numFmtId="0" fontId="31" fillId="0" borderId="71" xfId="0" applyFont="1" applyBorder="1" applyAlignment="1">
      <alignment horizontal="center" vertical="center"/>
    </xf>
    <xf numFmtId="0" fontId="30" fillId="0" borderId="71" xfId="0" applyFont="1" applyBorder="1" applyAlignment="1">
      <alignment horizontal="center" vertical="center" wrapText="1"/>
    </xf>
    <xf numFmtId="165" fontId="130" fillId="0" borderId="47" xfId="0" applyNumberFormat="1" applyFont="1" applyBorder="1" applyAlignment="1">
      <alignment horizontal="center" vertical="center"/>
    </xf>
    <xf numFmtId="165" fontId="130" fillId="0" borderId="19" xfId="0" applyNumberFormat="1" applyFont="1" applyBorder="1" applyAlignment="1">
      <alignment horizontal="center" vertical="center"/>
    </xf>
    <xf numFmtId="165" fontId="130" fillId="0" borderId="6" xfId="0" applyNumberFormat="1" applyFont="1" applyBorder="1" applyAlignment="1">
      <alignment horizontal="center" vertical="center"/>
    </xf>
    <xf numFmtId="165" fontId="130" fillId="0" borderId="3" xfId="0" applyNumberFormat="1" applyFont="1" applyBorder="1" applyAlignment="1">
      <alignment horizontal="center" vertical="center" wrapText="1"/>
    </xf>
    <xf numFmtId="165" fontId="130" fillId="0" borderId="19" xfId="0" applyNumberFormat="1" applyFont="1" applyBorder="1" applyAlignment="1">
      <alignment horizontal="center" vertical="center" wrapText="1"/>
    </xf>
    <xf numFmtId="165" fontId="131" fillId="0" borderId="20" xfId="0" applyNumberFormat="1" applyFont="1" applyBorder="1" applyAlignment="1">
      <alignment horizontal="center" vertical="center"/>
    </xf>
    <xf numFmtId="165" fontId="131" fillId="0" borderId="4" xfId="0" applyNumberFormat="1" applyFont="1" applyBorder="1" applyAlignment="1">
      <alignment horizontal="center" vertical="center"/>
    </xf>
    <xf numFmtId="165" fontId="131" fillId="0" borderId="0" xfId="0" applyNumberFormat="1" applyFont="1" applyAlignment="1">
      <alignment horizontal="center" vertical="center" wrapText="1"/>
    </xf>
    <xf numFmtId="165" fontId="131" fillId="0" borderId="20" xfId="0" applyNumberFormat="1" applyFont="1" applyBorder="1" applyAlignment="1">
      <alignment horizontal="center" vertical="center" wrapText="1"/>
    </xf>
    <xf numFmtId="165" fontId="131" fillId="0" borderId="21" xfId="0" applyNumberFormat="1" applyFont="1" applyBorder="1" applyAlignment="1">
      <alignment horizontal="center" vertical="center"/>
    </xf>
    <xf numFmtId="165" fontId="131" fillId="0" borderId="56" xfId="0" applyNumberFormat="1" applyFont="1" applyBorder="1" applyAlignment="1">
      <alignment horizontal="center" vertical="center"/>
    </xf>
    <xf numFmtId="165" fontId="131" fillId="0" borderId="47" xfId="0" applyNumberFormat="1" applyFont="1" applyBorder="1" applyAlignment="1">
      <alignment horizontal="center" vertical="center"/>
    </xf>
    <xf numFmtId="165" fontId="130" fillId="0" borderId="20" xfId="0" applyNumberFormat="1" applyFont="1" applyBorder="1" applyAlignment="1">
      <alignment horizontal="center" vertical="center"/>
    </xf>
    <xf numFmtId="165" fontId="130" fillId="0" borderId="4" xfId="0" applyNumberFormat="1" applyFont="1" applyBorder="1" applyAlignment="1">
      <alignment horizontal="center" vertical="center"/>
    </xf>
    <xf numFmtId="165" fontId="130" fillId="0" borderId="0" xfId="0" applyNumberFormat="1" applyFont="1" applyAlignment="1">
      <alignment horizontal="center" vertical="center"/>
    </xf>
    <xf numFmtId="165" fontId="131" fillId="0" borderId="0" xfId="0" applyNumberFormat="1" applyFont="1" applyAlignment="1">
      <alignment horizontal="center" vertical="center"/>
    </xf>
    <xf numFmtId="165" fontId="130" fillId="0" borderId="56" xfId="0" applyNumberFormat="1" applyFont="1" applyBorder="1" applyAlignment="1">
      <alignment horizontal="center" vertical="center"/>
    </xf>
    <xf numFmtId="0" fontId="37" fillId="0" borderId="0" xfId="32" applyFont="1" applyFill="1" applyBorder="1"/>
    <xf numFmtId="0" fontId="37" fillId="0" borderId="0" xfId="32" applyFont="1" applyBorder="1"/>
    <xf numFmtId="0" fontId="33" fillId="0" borderId="0" xfId="307" applyFont="1"/>
    <xf numFmtId="0" fontId="33" fillId="0" borderId="16" xfId="307" applyFont="1" applyBorder="1"/>
    <xf numFmtId="0" fontId="33" fillId="0" borderId="49" xfId="307" applyFont="1" applyFill="1" applyBorder="1"/>
    <xf numFmtId="0" fontId="33" fillId="0" borderId="16" xfId="307" applyFont="1" applyFill="1" applyBorder="1"/>
    <xf numFmtId="0" fontId="35" fillId="0" borderId="23" xfId="307" applyFont="1" applyFill="1" applyBorder="1" applyAlignment="1">
      <alignment horizontal="center"/>
    </xf>
    <xf numFmtId="0" fontId="35" fillId="0" borderId="16" xfId="307" applyFont="1" applyFill="1" applyBorder="1" applyAlignment="1">
      <alignment horizontal="center"/>
    </xf>
    <xf numFmtId="0" fontId="35" fillId="0" borderId="12" xfId="307" applyFont="1" applyFill="1" applyBorder="1" applyAlignment="1">
      <alignment horizontal="center"/>
    </xf>
    <xf numFmtId="0" fontId="35" fillId="0" borderId="50" xfId="307" applyFont="1" applyFill="1" applyBorder="1" applyAlignment="1">
      <alignment horizontal="center"/>
    </xf>
    <xf numFmtId="0" fontId="35" fillId="0" borderId="49" xfId="307" applyFont="1" applyFill="1" applyBorder="1" applyAlignment="1">
      <alignment horizontal="center"/>
    </xf>
    <xf numFmtId="1" fontId="35" fillId="0" borderId="12" xfId="307" applyNumberFormat="1" applyFont="1" applyFill="1" applyBorder="1" applyAlignment="1">
      <alignment horizontal="center"/>
    </xf>
    <xf numFmtId="0" fontId="35" fillId="0" borderId="49" xfId="307" applyFont="1" applyFill="1" applyBorder="1" applyAlignment="1">
      <alignment horizontal="left" vertical="center"/>
    </xf>
    <xf numFmtId="0" fontId="35" fillId="0" borderId="29" xfId="307" applyFont="1" applyFill="1" applyBorder="1" applyAlignment="1">
      <alignment horizontal="left" vertical="center"/>
    </xf>
    <xf numFmtId="0" fontId="33" fillId="0" borderId="15" xfId="307" applyFont="1" applyFill="1" applyBorder="1" applyAlignment="1">
      <alignment horizontal="left" vertical="center"/>
    </xf>
    <xf numFmtId="0" fontId="33" fillId="0" borderId="22" xfId="307" applyFont="1" applyFill="1" applyBorder="1" applyAlignment="1">
      <alignment horizontal="center" vertical="center"/>
    </xf>
    <xf numFmtId="0" fontId="33" fillId="0" borderId="15" xfId="307" applyFont="1" applyFill="1" applyBorder="1" applyAlignment="1">
      <alignment horizontal="center" vertical="center"/>
    </xf>
    <xf numFmtId="0" fontId="33" fillId="0" borderId="15" xfId="307" applyFont="1" applyFill="1" applyBorder="1" applyAlignment="1">
      <alignment horizontal="left"/>
    </xf>
    <xf numFmtId="0" fontId="33" fillId="0" borderId="22" xfId="307" applyFont="1" applyFill="1" applyBorder="1" applyAlignment="1">
      <alignment horizontal="center"/>
    </xf>
    <xf numFmtId="0" fontId="33" fillId="0" borderId="15" xfId="307" applyFont="1" applyFill="1" applyBorder="1" applyAlignment="1">
      <alignment horizontal="center"/>
    </xf>
    <xf numFmtId="0" fontId="40" fillId="0" borderId="15" xfId="307" applyFont="1" applyFill="1" applyBorder="1" applyAlignment="1">
      <alignment horizontal="left"/>
    </xf>
    <xf numFmtId="0" fontId="35" fillId="0" borderId="29" xfId="307" applyFont="1" applyFill="1" applyBorder="1" applyAlignment="1">
      <alignment horizontal="center" vertical="center"/>
    </xf>
    <xf numFmtId="0" fontId="35" fillId="0" borderId="49" xfId="307" applyFont="1" applyFill="1" applyBorder="1" applyAlignment="1">
      <alignment horizontal="center" vertical="center"/>
    </xf>
    <xf numFmtId="0" fontId="33" fillId="0" borderId="15" xfId="307" applyFont="1" applyFill="1" applyBorder="1" applyAlignment="1">
      <alignment vertical="center"/>
    </xf>
    <xf numFmtId="0" fontId="33" fillId="0" borderId="15" xfId="307" applyFont="1" applyFill="1" applyBorder="1" applyAlignment="1"/>
    <xf numFmtId="0" fontId="33" fillId="0" borderId="0" xfId="307" applyFont="1" applyFill="1"/>
    <xf numFmtId="0" fontId="40" fillId="0" borderId="15" xfId="307" applyFont="1" applyFill="1" applyBorder="1" applyAlignment="1">
      <alignment horizontal="center"/>
    </xf>
    <xf numFmtId="0" fontId="40" fillId="0" borderId="22" xfId="307" applyFont="1" applyFill="1" applyBorder="1" applyAlignment="1">
      <alignment horizontal="center"/>
    </xf>
    <xf numFmtId="0" fontId="35" fillId="0" borderId="49" xfId="307" applyFont="1" applyFill="1" applyBorder="1" applyAlignment="1">
      <alignment horizontal="left" vertical="top"/>
    </xf>
    <xf numFmtId="0" fontId="35" fillId="0" borderId="29" xfId="307" applyFont="1" applyFill="1" applyBorder="1" applyAlignment="1">
      <alignment horizontal="center" vertical="top"/>
    </xf>
    <xf numFmtId="0" fontId="35" fillId="0" borderId="49" xfId="307" applyFont="1" applyFill="1" applyBorder="1" applyAlignment="1">
      <alignment horizontal="center" vertical="top"/>
    </xf>
    <xf numFmtId="0" fontId="33" fillId="0" borderId="16" xfId="307" applyFont="1" applyFill="1" applyBorder="1" applyAlignment="1">
      <alignment horizontal="left"/>
    </xf>
    <xf numFmtId="0" fontId="33" fillId="0" borderId="23" xfId="307" applyFont="1" applyFill="1" applyBorder="1" applyAlignment="1">
      <alignment horizontal="center"/>
    </xf>
    <xf numFmtId="0" fontId="33" fillId="0" borderId="16" xfId="307" applyFont="1" applyFill="1" applyBorder="1" applyAlignment="1">
      <alignment horizontal="center"/>
    </xf>
    <xf numFmtId="0" fontId="35" fillId="0" borderId="49" xfId="307" applyFont="1" applyFill="1" applyBorder="1" applyAlignment="1">
      <alignment horizontal="left"/>
    </xf>
    <xf numFmtId="0" fontId="35" fillId="0" borderId="29" xfId="307" applyFont="1" applyFill="1" applyBorder="1" applyAlignment="1">
      <alignment horizontal="left"/>
    </xf>
    <xf numFmtId="0" fontId="35" fillId="0" borderId="16" xfId="307" applyFont="1" applyFill="1" applyBorder="1" applyAlignment="1">
      <alignment horizontal="left"/>
    </xf>
    <xf numFmtId="0" fontId="35" fillId="0" borderId="23" xfId="307" applyFont="1" applyFill="1" applyBorder="1" applyAlignment="1">
      <alignment horizontal="left"/>
    </xf>
    <xf numFmtId="0" fontId="35" fillId="0" borderId="15" xfId="307" applyFont="1" applyFill="1" applyBorder="1" applyAlignment="1">
      <alignment horizontal="left"/>
    </xf>
    <xf numFmtId="0" fontId="35" fillId="0" borderId="22" xfId="307" applyFont="1" applyFill="1" applyBorder="1" applyAlignment="1">
      <alignment horizontal="left"/>
    </xf>
    <xf numFmtId="0" fontId="35" fillId="0" borderId="29" xfId="307" applyFont="1" applyFill="1" applyBorder="1" applyAlignment="1">
      <alignment horizontal="left" vertical="top"/>
    </xf>
    <xf numFmtId="0" fontId="33" fillId="0" borderId="22" xfId="307" applyFont="1" applyFill="1" applyBorder="1" applyAlignment="1">
      <alignment horizontal="left"/>
    </xf>
    <xf numFmtId="0" fontId="40" fillId="0" borderId="16" xfId="307" applyFont="1" applyFill="1" applyBorder="1" applyAlignment="1">
      <alignment horizontal="left"/>
    </xf>
    <xf numFmtId="0" fontId="40" fillId="0" borderId="23" xfId="307" applyFont="1" applyFill="1" applyBorder="1" applyAlignment="1">
      <alignment horizontal="left"/>
    </xf>
    <xf numFmtId="0" fontId="44" fillId="0" borderId="49" xfId="307" applyFont="1" applyFill="1" applyBorder="1" applyAlignment="1">
      <alignment horizontal="left"/>
    </xf>
    <xf numFmtId="0" fontId="44" fillId="0" borderId="23" xfId="307" applyFont="1" applyFill="1" applyBorder="1" applyAlignment="1">
      <alignment horizontal="left"/>
    </xf>
    <xf numFmtId="0" fontId="44" fillId="0" borderId="12" xfId="307" applyFont="1" applyFill="1" applyBorder="1" applyAlignment="1">
      <alignment horizontal="left"/>
    </xf>
    <xf numFmtId="0" fontId="35" fillId="0" borderId="23" xfId="307" applyFont="1" applyFill="1" applyBorder="1" applyAlignment="1">
      <alignment horizontal="left" vertical="top"/>
    </xf>
    <xf numFmtId="0" fontId="35" fillId="0" borderId="12" xfId="307" applyFont="1" applyFill="1" applyBorder="1" applyAlignment="1">
      <alignment horizontal="left" vertical="top"/>
    </xf>
    <xf numFmtId="0" fontId="40" fillId="0" borderId="22" xfId="307" applyFont="1" applyFill="1" applyBorder="1" applyAlignment="1">
      <alignment horizontal="left"/>
    </xf>
    <xf numFmtId="0" fontId="40" fillId="0" borderId="0" xfId="307" applyFont="1" applyFill="1" applyAlignment="1">
      <alignment horizontal="left"/>
    </xf>
    <xf numFmtId="0" fontId="40" fillId="0" borderId="12" xfId="307" applyFont="1" applyFill="1" applyBorder="1" applyAlignment="1">
      <alignment horizontal="left"/>
    </xf>
    <xf numFmtId="0" fontId="44" fillId="0" borderId="29" xfId="307" applyFont="1" applyFill="1" applyBorder="1" applyAlignment="1">
      <alignment horizontal="left"/>
    </xf>
    <xf numFmtId="0" fontId="40" fillId="0" borderId="0" xfId="307" applyFont="1" applyFill="1" applyBorder="1" applyAlignment="1"/>
    <xf numFmtId="0" fontId="55" fillId="0" borderId="0" xfId="0" applyFont="1" applyFill="1" applyBorder="1" applyAlignment="1">
      <alignment horizontal="left"/>
    </xf>
    <xf numFmtId="0" fontId="33" fillId="0" borderId="23" xfId="307" applyFont="1" applyFill="1" applyBorder="1"/>
    <xf numFmtId="0" fontId="33" fillId="0" borderId="3" xfId="0" applyFont="1" applyBorder="1" applyAlignment="1">
      <alignment vertical="center"/>
    </xf>
    <xf numFmtId="0" fontId="30" fillId="0" borderId="3" xfId="0" applyFont="1" applyBorder="1" applyAlignment="1">
      <alignment horizontal="center" vertical="center" wrapText="1"/>
    </xf>
    <xf numFmtId="165" fontId="31" fillId="0" borderId="0" xfId="0" applyNumberFormat="1" applyFont="1" applyAlignment="1">
      <alignment horizontal="center" vertical="center"/>
    </xf>
    <xf numFmtId="0" fontId="31" fillId="0" borderId="0" xfId="0" applyFont="1" applyAlignment="1">
      <alignment horizontal="center" vertical="center"/>
    </xf>
    <xf numFmtId="0" fontId="3" fillId="0" borderId="0" xfId="308"/>
    <xf numFmtId="14" fontId="3" fillId="0" borderId="0" xfId="308" applyNumberFormat="1"/>
    <xf numFmtId="0" fontId="51" fillId="0" borderId="0" xfId="29" applyNumberFormat="1" applyFont="1" applyFill="1" applyBorder="1" applyAlignment="1" applyProtection="1">
      <alignment horizontal="center" wrapText="1"/>
    </xf>
    <xf numFmtId="0" fontId="55" fillId="0" borderId="0" xfId="167" applyFont="1" applyBorder="1" applyAlignment="1">
      <alignment horizontal="left"/>
    </xf>
    <xf numFmtId="0" fontId="33" fillId="0" borderId="0" xfId="308" applyFont="1"/>
    <xf numFmtId="14" fontId="33" fillId="0" borderId="0" xfId="308" applyNumberFormat="1" applyFont="1"/>
    <xf numFmtId="0" fontId="2" fillId="0" borderId="0" xfId="308" applyFont="1"/>
    <xf numFmtId="0" fontId="34" fillId="0" borderId="0" xfId="1"/>
    <xf numFmtId="0" fontId="55" fillId="0" borderId="0" xfId="167" applyFont="1" applyBorder="1" applyAlignment="1"/>
    <xf numFmtId="0" fontId="55" fillId="0" borderId="47" xfId="167" applyFont="1" applyBorder="1" applyAlignment="1"/>
    <xf numFmtId="0" fontId="143" fillId="0" borderId="72" xfId="0" applyFont="1" applyFill="1" applyBorder="1" applyAlignment="1">
      <alignment horizontal="center" vertical="center" wrapText="1"/>
    </xf>
    <xf numFmtId="0" fontId="143" fillId="0" borderId="72" xfId="0" applyFont="1" applyFill="1" applyBorder="1" applyAlignment="1">
      <alignment horizontal="center" vertical="center"/>
    </xf>
    <xf numFmtId="0" fontId="143" fillId="0" borderId="12" xfId="0" applyFont="1" applyFill="1" applyBorder="1" applyAlignment="1">
      <alignment horizontal="center" vertical="center"/>
    </xf>
    <xf numFmtId="0" fontId="144" fillId="0" borderId="0" xfId="0" applyFont="1" applyBorder="1" applyAlignment="1">
      <alignment horizontal="left" vertical="center" wrapText="1"/>
    </xf>
    <xf numFmtId="167" fontId="144" fillId="0" borderId="0" xfId="0" applyNumberFormat="1" applyFont="1" applyFill="1" applyBorder="1" applyAlignment="1">
      <alignment horizontal="center" vertical="center" wrapText="1"/>
    </xf>
    <xf numFmtId="0" fontId="35" fillId="0" borderId="0" xfId="167" applyFont="1"/>
    <xf numFmtId="0" fontId="85" fillId="0" borderId="0" xfId="126" applyFont="1"/>
    <xf numFmtId="0" fontId="145" fillId="0" borderId="0" xfId="126" applyFont="1"/>
    <xf numFmtId="3" fontId="33" fillId="0" borderId="0" xfId="309" applyNumberFormat="1" applyFont="1" applyFill="1" applyBorder="1" applyProtection="1">
      <protection locked="0"/>
    </xf>
    <xf numFmtId="0" fontId="40" fillId="0" borderId="0" xfId="309" applyFont="1" applyFill="1" applyBorder="1"/>
    <xf numFmtId="3" fontId="60" fillId="0" borderId="0" xfId="309" applyNumberFormat="1" applyFont="1" applyFill="1" applyBorder="1" applyProtection="1">
      <protection locked="0"/>
    </xf>
    <xf numFmtId="0" fontId="35" fillId="0" borderId="0" xfId="167" applyFont="1" applyFill="1" applyBorder="1"/>
    <xf numFmtId="3" fontId="35" fillId="0" borderId="0" xfId="309" applyNumberFormat="1" applyFont="1" applyFill="1" applyBorder="1"/>
    <xf numFmtId="3" fontId="33" fillId="0" borderId="0" xfId="309" applyNumberFormat="1" applyFont="1" applyFill="1" applyBorder="1"/>
    <xf numFmtId="0" fontId="33" fillId="0" borderId="0" xfId="167" applyFont="1" applyFill="1" applyBorder="1" applyAlignment="1">
      <alignment wrapText="1"/>
    </xf>
    <xf numFmtId="0" fontId="33" fillId="0" borderId="0" xfId="310" applyFont="1" applyFill="1" applyBorder="1"/>
    <xf numFmtId="3" fontId="33" fillId="0" borderId="0" xfId="310" applyNumberFormat="1" applyFont="1" applyFill="1" applyBorder="1"/>
    <xf numFmtId="10" fontId="33" fillId="0" borderId="0" xfId="311" applyNumberFormat="1" applyFont="1" applyFill="1" applyBorder="1" applyProtection="1">
      <protection locked="0"/>
    </xf>
    <xf numFmtId="1" fontId="33" fillId="0" borderId="0" xfId="167" applyNumberFormat="1" applyFont="1" applyFill="1" applyBorder="1"/>
    <xf numFmtId="0" fontId="60" fillId="0" borderId="0" xfId="167" applyFont="1" applyFill="1" applyBorder="1"/>
    <xf numFmtId="0" fontId="40" fillId="0" borderId="0" xfId="167" applyFont="1" applyFill="1" applyBorder="1"/>
    <xf numFmtId="0" fontId="33" fillId="0" borderId="0" xfId="167" applyFont="1" applyFill="1" applyBorder="1" applyAlignment="1">
      <alignment horizontal="center"/>
    </xf>
    <xf numFmtId="1" fontId="33" fillId="0" borderId="0" xfId="167" applyNumberFormat="1" applyFont="1" applyFill="1" applyBorder="1" applyAlignment="1">
      <alignment horizontal="center"/>
    </xf>
    <xf numFmtId="0" fontId="44" fillId="0" borderId="47" xfId="167" applyFont="1" applyBorder="1" applyAlignment="1"/>
    <xf numFmtId="165" fontId="43" fillId="0" borderId="0" xfId="126" applyNumberFormat="1" applyFont="1" applyFill="1" applyBorder="1"/>
    <xf numFmtId="165" fontId="146" fillId="0" borderId="0" xfId="126" applyNumberFormat="1" applyFont="1" applyFill="1" applyBorder="1"/>
    <xf numFmtId="0" fontId="85" fillId="0" borderId="0" xfId="126" applyFont="1" applyBorder="1"/>
    <xf numFmtId="165" fontId="33" fillId="0" borderId="0" xfId="167" applyNumberFormat="1" applyFont="1" applyFill="1" applyBorder="1"/>
    <xf numFmtId="165" fontId="33" fillId="0" borderId="0" xfId="309" applyNumberFormat="1" applyFont="1" applyFill="1" applyBorder="1"/>
    <xf numFmtId="165" fontId="33" fillId="0" borderId="0" xfId="310" applyNumberFormat="1" applyFont="1" applyFill="1" applyBorder="1"/>
    <xf numFmtId="165" fontId="35" fillId="0" borderId="0" xfId="167" applyNumberFormat="1" applyFont="1" applyFill="1" applyBorder="1"/>
    <xf numFmtId="165" fontId="33" fillId="0" borderId="0" xfId="167" applyNumberFormat="1" applyFont="1"/>
    <xf numFmtId="0" fontId="33" fillId="0" borderId="2" xfId="167" applyFont="1" applyBorder="1"/>
    <xf numFmtId="0" fontId="33" fillId="0" borderId="47" xfId="167" applyFont="1" applyBorder="1"/>
    <xf numFmtId="165" fontId="31" fillId="0" borderId="1" xfId="0" applyNumberFormat="1" applyFont="1" applyFill="1" applyBorder="1" applyAlignment="1">
      <alignment horizontal="center" vertical="center" wrapText="1"/>
    </xf>
    <xf numFmtId="165" fontId="31" fillId="2" borderId="1" xfId="0" applyNumberFormat="1" applyFont="1" applyFill="1" applyBorder="1" applyAlignment="1">
      <alignment horizontal="center" vertical="center" wrapText="1"/>
    </xf>
    <xf numFmtId="165" fontId="31" fillId="2" borderId="0" xfId="0" applyNumberFormat="1" applyFont="1" applyFill="1" applyAlignment="1">
      <alignment horizontal="center" vertical="center"/>
    </xf>
    <xf numFmtId="165" fontId="31" fillId="0" borderId="2" xfId="0" applyNumberFormat="1" applyFont="1" applyBorder="1" applyAlignment="1">
      <alignment horizontal="center" vertical="center"/>
    </xf>
    <xf numFmtId="0" fontId="55" fillId="0" borderId="47" xfId="167" applyFont="1" applyBorder="1" applyAlignment="1">
      <alignment horizontal="left"/>
    </xf>
    <xf numFmtId="0" fontId="55" fillId="0" borderId="0" xfId="167" applyFont="1" applyBorder="1" applyAlignment="1">
      <alignment horizontal="left"/>
    </xf>
    <xf numFmtId="0" fontId="35" fillId="0" borderId="0" xfId="0" applyFont="1" applyBorder="1" applyAlignment="1">
      <alignment horizontal="center"/>
    </xf>
    <xf numFmtId="0" fontId="33" fillId="0" borderId="0" xfId="167" applyFont="1" applyBorder="1" applyAlignment="1">
      <alignment horizontal="center"/>
    </xf>
    <xf numFmtId="0" fontId="14" fillId="0" borderId="0" xfId="0" applyFont="1"/>
    <xf numFmtId="165" fontId="33" fillId="0" borderId="12" xfId="0" applyNumberFormat="1" applyFont="1" applyBorder="1"/>
    <xf numFmtId="0" fontId="33" fillId="0" borderId="70" xfId="0" applyFont="1" applyBorder="1"/>
    <xf numFmtId="165" fontId="33" fillId="0" borderId="70" xfId="0" applyNumberFormat="1" applyFont="1" applyBorder="1"/>
    <xf numFmtId="0" fontId="70" fillId="0" borderId="0" xfId="0" applyFont="1" applyAlignment="1">
      <alignment vertical="center"/>
    </xf>
    <xf numFmtId="0" fontId="33" fillId="0" borderId="70" xfId="0" applyFont="1" applyBorder="1" applyAlignment="1">
      <alignment horizontal="left"/>
    </xf>
    <xf numFmtId="0" fontId="33" fillId="0" borderId="0" xfId="167" applyFont="1" applyBorder="1" applyAlignment="1">
      <alignment horizontal="left"/>
    </xf>
    <xf numFmtId="0" fontId="33" fillId="0" borderId="12" xfId="167" applyFont="1" applyBorder="1" applyAlignment="1">
      <alignment horizontal="left"/>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47" xfId="0" applyFont="1" applyBorder="1" applyAlignment="1">
      <alignment horizontal="center" vertical="center" wrapText="1"/>
    </xf>
    <xf numFmtId="0" fontId="37" fillId="0" borderId="0" xfId="0" applyFont="1" applyAlignment="1">
      <alignment vertical="center" wrapText="1"/>
    </xf>
    <xf numFmtId="0" fontId="30" fillId="0" borderId="47" xfId="0" applyFont="1" applyBorder="1" applyAlignment="1">
      <alignment horizontal="center" vertical="center" wrapText="1"/>
    </xf>
    <xf numFmtId="165" fontId="31" fillId="0" borderId="0" xfId="312" applyNumberFormat="1" applyFont="1" applyAlignment="1">
      <alignment horizontal="center" vertical="center"/>
    </xf>
    <xf numFmtId="165" fontId="31" fillId="0" borderId="47" xfId="312" applyNumberFormat="1" applyFont="1" applyBorder="1" applyAlignment="1">
      <alignment horizontal="center" vertical="center"/>
    </xf>
    <xf numFmtId="165" fontId="30" fillId="0" borderId="47" xfId="312" applyNumberFormat="1" applyFont="1" applyBorder="1" applyAlignment="1">
      <alignment horizontal="center" vertical="center"/>
    </xf>
    <xf numFmtId="165" fontId="31" fillId="0" borderId="20" xfId="312" applyNumberFormat="1" applyFont="1" applyBorder="1" applyAlignment="1">
      <alignment horizontal="center" vertical="center"/>
    </xf>
    <xf numFmtId="165" fontId="31" fillId="0" borderId="74" xfId="312" applyNumberFormat="1" applyFont="1" applyBorder="1" applyAlignment="1">
      <alignment horizontal="center" vertical="center"/>
    </xf>
    <xf numFmtId="165" fontId="30" fillId="0" borderId="74" xfId="312" applyNumberFormat="1" applyFont="1" applyBorder="1" applyAlignment="1">
      <alignment horizontal="center" vertical="center"/>
    </xf>
    <xf numFmtId="0" fontId="31" fillId="0" borderId="20" xfId="0" applyFont="1" applyBorder="1" applyAlignment="1">
      <alignment vertical="center"/>
    </xf>
    <xf numFmtId="0" fontId="31" fillId="0" borderId="74" xfId="0" applyFont="1" applyBorder="1" applyAlignment="1">
      <alignment vertical="center"/>
    </xf>
    <xf numFmtId="0" fontId="30" fillId="0" borderId="74" xfId="0" applyFont="1" applyBorder="1" applyAlignment="1">
      <alignment vertical="center"/>
    </xf>
    <xf numFmtId="0" fontId="57" fillId="0" borderId="0" xfId="0" applyFont="1"/>
    <xf numFmtId="0" fontId="58" fillId="0" borderId="1" xfId="0" applyFont="1" applyBorder="1" applyAlignment="1">
      <alignment horizontal="left" vertical="center" wrapText="1"/>
    </xf>
    <xf numFmtId="0" fontId="37" fillId="0" borderId="0" xfId="0" applyFont="1" applyAlignment="1">
      <alignment horizontal="left" wrapText="1"/>
    </xf>
    <xf numFmtId="165" fontId="47" fillId="0" borderId="0" xfId="0" applyNumberFormat="1" applyFont="1" applyAlignment="1">
      <alignment horizontal="center"/>
    </xf>
    <xf numFmtId="165" fontId="35" fillId="0" borderId="0" xfId="0" applyNumberFormat="1" applyFont="1"/>
    <xf numFmtId="0" fontId="142" fillId="11" borderId="0" xfId="0" applyFont="1" applyFill="1" applyAlignment="1">
      <alignment horizontal="center" vertical="center" wrapText="1"/>
    </xf>
    <xf numFmtId="0" fontId="142" fillId="43" borderId="0" xfId="0" applyFont="1" applyFill="1" applyAlignment="1">
      <alignment horizontal="center" vertical="center" wrapText="1"/>
    </xf>
    <xf numFmtId="0" fontId="31" fillId="0" borderId="0" xfId="0" applyFont="1" applyFill="1" applyAlignment="1">
      <alignment horizontal="center" vertical="center" wrapText="1"/>
    </xf>
    <xf numFmtId="0" fontId="121" fillId="0" borderId="1" xfId="0" applyFont="1" applyFill="1" applyBorder="1" applyAlignment="1">
      <alignment horizontal="center" vertical="center" wrapText="1"/>
    </xf>
    <xf numFmtId="0" fontId="121" fillId="0" borderId="1" xfId="0" applyFont="1" applyFill="1" applyBorder="1" applyAlignment="1">
      <alignment horizontal="center" vertical="center"/>
    </xf>
    <xf numFmtId="0" fontId="148" fillId="0" borderId="1" xfId="0" applyFont="1" applyFill="1" applyBorder="1" applyAlignment="1">
      <alignment horizontal="center" vertical="center" wrapText="1"/>
    </xf>
    <xf numFmtId="0" fontId="131" fillId="0" borderId="0" xfId="0" applyFont="1" applyFill="1" applyAlignment="1">
      <alignment vertical="center"/>
    </xf>
    <xf numFmtId="0" fontId="14" fillId="0" borderId="0" xfId="0" applyFont="1" applyFill="1" applyAlignment="1">
      <alignment vertical="center" wrapText="1"/>
    </xf>
    <xf numFmtId="165" fontId="148" fillId="0" borderId="1" xfId="0" applyNumberFormat="1" applyFont="1" applyFill="1" applyBorder="1" applyAlignment="1">
      <alignment horizontal="center" vertical="center" wrapText="1"/>
    </xf>
    <xf numFmtId="0" fontId="70" fillId="0" borderId="0" xfId="0" applyFont="1" applyBorder="1" applyAlignment="1">
      <alignment horizontal="left" wrapText="1"/>
    </xf>
    <xf numFmtId="0" fontId="71" fillId="0" borderId="0" xfId="0" applyFont="1" applyAlignment="1">
      <alignment vertical="center" wrapText="1"/>
    </xf>
    <xf numFmtId="0" fontId="71" fillId="0" borderId="1" xfId="0" applyFont="1" applyBorder="1" applyAlignment="1">
      <alignment vertical="center" wrapText="1"/>
    </xf>
    <xf numFmtId="165" fontId="35" fillId="0" borderId="0" xfId="0" applyNumberFormat="1" applyFont="1" applyBorder="1"/>
    <xf numFmtId="1" fontId="33" fillId="0" borderId="12" xfId="0" applyNumberFormat="1" applyFont="1" applyBorder="1"/>
    <xf numFmtId="167" fontId="35" fillId="0" borderId="70" xfId="0" applyNumberFormat="1" applyFont="1" applyBorder="1" applyAlignment="1">
      <alignment horizontal="right" vertical="center"/>
    </xf>
    <xf numFmtId="0" fontId="35" fillId="0" borderId="70" xfId="0" applyFont="1" applyBorder="1" applyAlignment="1">
      <alignment horizontal="left" vertical="center" indent="1"/>
    </xf>
    <xf numFmtId="0" fontId="71" fillId="0" borderId="0" xfId="0" applyFont="1" applyBorder="1" applyAlignment="1">
      <alignment vertical="center"/>
    </xf>
    <xf numFmtId="0" fontId="58" fillId="0" borderId="1" xfId="0" applyFont="1" applyBorder="1" applyAlignment="1">
      <alignment vertical="center"/>
    </xf>
    <xf numFmtId="0" fontId="30" fillId="0" borderId="2" xfId="0" applyFont="1" applyBorder="1" applyAlignment="1">
      <alignment horizontal="center" vertical="center"/>
    </xf>
    <xf numFmtId="0" fontId="58" fillId="0" borderId="0" xfId="0" applyFont="1" applyBorder="1" applyAlignment="1">
      <alignment vertical="center"/>
    </xf>
    <xf numFmtId="0" fontId="30" fillId="0" borderId="2" xfId="0" applyFont="1" applyBorder="1" applyAlignment="1">
      <alignment horizontal="center" vertical="center" wrapText="1"/>
    </xf>
    <xf numFmtId="0" fontId="30" fillId="0" borderId="47" xfId="0" applyFont="1" applyBorder="1" applyAlignment="1">
      <alignment horizontal="center" vertical="center"/>
    </xf>
    <xf numFmtId="0" fontId="55" fillId="0" borderId="0" xfId="0" applyFont="1" applyBorder="1" applyAlignment="1">
      <alignment horizontal="left"/>
    </xf>
    <xf numFmtId="0" fontId="40" fillId="0" borderId="0" xfId="0" applyFont="1" applyFill="1" applyBorder="1" applyAlignment="1">
      <alignment horizontal="left"/>
    </xf>
    <xf numFmtId="0" fontId="35" fillId="0" borderId="50" xfId="307" applyFont="1" applyFill="1" applyBorder="1" applyAlignment="1">
      <alignment horizontal="center"/>
    </xf>
    <xf numFmtId="165" fontId="31" fillId="0" borderId="0" xfId="0" applyNumberFormat="1" applyFont="1" applyAlignment="1">
      <alignment horizontal="center" vertical="center"/>
    </xf>
    <xf numFmtId="0" fontId="32" fillId="0" borderId="0" xfId="0" applyFont="1" applyAlignment="1">
      <alignment vertical="center" wrapText="1"/>
    </xf>
    <xf numFmtId="0" fontId="30" fillId="0" borderId="2" xfId="0" applyFont="1" applyBorder="1" applyAlignment="1">
      <alignment horizontal="center" vertical="center"/>
    </xf>
    <xf numFmtId="0" fontId="33" fillId="0" borderId="10" xfId="0" applyFont="1" applyBorder="1" applyAlignment="1">
      <alignment horizontal="center" vertical="center"/>
    </xf>
    <xf numFmtId="0" fontId="14" fillId="0" borderId="0" xfId="0" applyFont="1" applyAlignment="1">
      <alignment vertical="center" wrapText="1"/>
    </xf>
    <xf numFmtId="0" fontId="58" fillId="0" borderId="0" xfId="0" applyFont="1" applyBorder="1" applyAlignment="1">
      <alignment vertical="center"/>
    </xf>
    <xf numFmtId="0" fontId="30" fillId="0" borderId="2" xfId="0" applyFont="1" applyBorder="1" applyAlignment="1">
      <alignment horizontal="center" vertical="center" wrapText="1"/>
    </xf>
    <xf numFmtId="0" fontId="30" fillId="0" borderId="47" xfId="0" applyFont="1" applyBorder="1" applyAlignment="1">
      <alignment horizontal="center" vertical="center"/>
    </xf>
    <xf numFmtId="165" fontId="31" fillId="0" borderId="47" xfId="0" applyNumberFormat="1" applyFont="1" applyBorder="1" applyAlignment="1">
      <alignment horizontal="center" vertical="center"/>
    </xf>
    <xf numFmtId="0" fontId="31" fillId="0" borderId="0" xfId="0" applyFont="1" applyAlignment="1">
      <alignment horizontal="center" vertical="center"/>
    </xf>
    <xf numFmtId="0" fontId="31" fillId="0" borderId="47" xfId="0" applyFont="1" applyBorder="1" applyAlignment="1">
      <alignment horizontal="center" vertical="center"/>
    </xf>
    <xf numFmtId="0" fontId="149"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75" xfId="0" applyFont="1" applyBorder="1" applyAlignment="1">
      <alignment vertical="center" wrapText="1"/>
    </xf>
    <xf numFmtId="0" fontId="32" fillId="0" borderId="5" xfId="0" applyFont="1" applyBorder="1" applyAlignment="1">
      <alignment vertical="center" wrapText="1"/>
    </xf>
    <xf numFmtId="0" fontId="151" fillId="0" borderId="5" xfId="0" applyFont="1" applyBorder="1" applyAlignment="1">
      <alignment vertical="center" wrapText="1"/>
    </xf>
    <xf numFmtId="0" fontId="151" fillId="0" borderId="5" xfId="0" applyFont="1" applyBorder="1" applyAlignment="1">
      <alignment horizontal="left" vertical="center" wrapText="1" indent="1"/>
    </xf>
    <xf numFmtId="0" fontId="71" fillId="0" borderId="0" xfId="0" applyFont="1" applyAlignment="1">
      <alignment horizontal="justify" vertical="center"/>
    </xf>
    <xf numFmtId="0" fontId="32" fillId="0" borderId="75" xfId="0" applyFont="1" applyBorder="1" applyAlignment="1">
      <alignment horizontal="center" vertical="center" wrapText="1"/>
    </xf>
    <xf numFmtId="0" fontId="32" fillId="0" borderId="5" xfId="0" applyFont="1" applyBorder="1" applyAlignment="1">
      <alignment horizontal="center" vertical="center" wrapText="1"/>
    </xf>
    <xf numFmtId="0" fontId="151" fillId="0" borderId="5" xfId="0" applyFont="1" applyBorder="1" applyAlignment="1">
      <alignment horizontal="center" vertical="center" wrapText="1"/>
    </xf>
    <xf numFmtId="0" fontId="152" fillId="0" borderId="0" xfId="0" applyFont="1" applyBorder="1" applyAlignment="1">
      <alignment vertical="center" wrapText="1"/>
    </xf>
    <xf numFmtId="0" fontId="153" fillId="0" borderId="0" xfId="0" applyFont="1" applyBorder="1" applyAlignment="1">
      <alignment vertical="center" wrapText="1"/>
    </xf>
    <xf numFmtId="0" fontId="150" fillId="0" borderId="0" xfId="0" applyFont="1"/>
    <xf numFmtId="0" fontId="14" fillId="0" borderId="12" xfId="0" applyFont="1" applyBorder="1"/>
    <xf numFmtId="0" fontId="149" fillId="0" borderId="12" xfId="0" applyFont="1" applyBorder="1"/>
    <xf numFmtId="0" fontId="149" fillId="0" borderId="32" xfId="0" applyFont="1" applyBorder="1"/>
    <xf numFmtId="0" fontId="154" fillId="0" borderId="0" xfId="0" applyFont="1"/>
    <xf numFmtId="0" fontId="140" fillId="0" borderId="1" xfId="0" applyFont="1" applyBorder="1" applyAlignment="1">
      <alignment vertical="center"/>
    </xf>
    <xf numFmtId="0" fontId="140" fillId="0" borderId="1" xfId="0" applyFont="1" applyBorder="1" applyAlignment="1">
      <alignment horizontal="center" vertical="center"/>
    </xf>
    <xf numFmtId="0" fontId="139" fillId="0" borderId="0" xfId="0" applyFont="1" applyAlignment="1">
      <alignment vertical="center"/>
    </xf>
    <xf numFmtId="0" fontId="139" fillId="0" borderId="0" xfId="0" applyFont="1" applyAlignment="1">
      <alignment horizontal="center" vertical="center"/>
    </xf>
    <xf numFmtId="1" fontId="139" fillId="0" borderId="0" xfId="0" applyNumberFormat="1" applyFont="1" applyAlignment="1">
      <alignment horizontal="center" vertical="center"/>
    </xf>
    <xf numFmtId="0" fontId="139" fillId="0" borderId="1" xfId="0" applyFont="1" applyBorder="1" applyAlignment="1">
      <alignment vertical="center"/>
    </xf>
    <xf numFmtId="1" fontId="139" fillId="0" borderId="1" xfId="0" applyNumberFormat="1" applyFont="1" applyBorder="1" applyAlignment="1">
      <alignment horizontal="center" vertical="center"/>
    </xf>
    <xf numFmtId="0" fontId="139" fillId="0" borderId="1" xfId="0" applyFont="1" applyBorder="1" applyAlignment="1">
      <alignment horizontal="center" vertical="center"/>
    </xf>
    <xf numFmtId="0" fontId="0" fillId="0" borderId="0" xfId="0" applyAlignment="1">
      <alignment vertical="center"/>
    </xf>
    <xf numFmtId="0" fontId="139" fillId="0" borderId="1" xfId="0" applyFont="1" applyBorder="1" applyAlignment="1">
      <alignment vertical="center" textRotation="90"/>
    </xf>
    <xf numFmtId="0" fontId="156" fillId="0" borderId="0" xfId="0" applyFont="1" applyAlignment="1">
      <alignment vertical="center"/>
    </xf>
    <xf numFmtId="0" fontId="155" fillId="0" borderId="0" xfId="0" applyFont="1" applyAlignment="1">
      <alignment vertical="center"/>
    </xf>
    <xf numFmtId="0" fontId="155" fillId="0" borderId="1" xfId="0" applyFont="1" applyBorder="1" applyAlignment="1">
      <alignment vertical="center"/>
    </xf>
    <xf numFmtId="0" fontId="140" fillId="0" borderId="0" xfId="0" applyFont="1" applyAlignment="1">
      <alignment vertical="center"/>
    </xf>
    <xf numFmtId="0" fontId="139" fillId="0" borderId="0" xfId="0" applyFont="1" applyFill="1" applyAlignment="1">
      <alignment vertical="center"/>
    </xf>
    <xf numFmtId="1" fontId="139" fillId="0" borderId="0" xfId="0" applyNumberFormat="1" applyFont="1" applyFill="1" applyAlignment="1">
      <alignment horizontal="center" vertical="center"/>
    </xf>
    <xf numFmtId="0" fontId="139" fillId="0" borderId="0" xfId="0" applyFont="1" applyFill="1" applyAlignment="1">
      <alignment horizontal="center" vertical="center"/>
    </xf>
    <xf numFmtId="0" fontId="139" fillId="0" borderId="1" xfId="0" applyFont="1" applyFill="1" applyBorder="1" applyAlignment="1">
      <alignment vertical="center"/>
    </xf>
    <xf numFmtId="0" fontId="139" fillId="0" borderId="1" xfId="0" applyFont="1" applyFill="1" applyBorder="1" applyAlignment="1">
      <alignment horizontal="center" vertical="center"/>
    </xf>
    <xf numFmtId="0" fontId="0" fillId="0" borderId="0" xfId="0" applyFill="1"/>
    <xf numFmtId="0" fontId="0" fillId="0" borderId="0" xfId="0" applyFill="1" applyAlignment="1">
      <alignment vertical="center"/>
    </xf>
    <xf numFmtId="0" fontId="0" fillId="0" borderId="1" xfId="0" applyFill="1" applyBorder="1" applyAlignment="1">
      <alignment vertical="center"/>
    </xf>
    <xf numFmtId="0" fontId="32" fillId="0" borderId="1" xfId="0" applyFont="1" applyFill="1" applyBorder="1" applyAlignment="1">
      <alignment horizontal="center" vertical="center"/>
    </xf>
    <xf numFmtId="1" fontId="139" fillId="0" borderId="1" xfId="0" applyNumberFormat="1" applyFont="1" applyFill="1" applyBorder="1" applyAlignment="1">
      <alignment horizontal="center" vertical="center"/>
    </xf>
    <xf numFmtId="0" fontId="139" fillId="0" borderId="0" xfId="0" applyFont="1" applyBorder="1" applyAlignment="1">
      <alignment vertical="center" textRotation="90"/>
    </xf>
    <xf numFmtId="0" fontId="140" fillId="0" borderId="71" xfId="0" applyFont="1" applyBorder="1" applyAlignment="1">
      <alignment vertical="center"/>
    </xf>
    <xf numFmtId="1" fontId="140" fillId="0" borderId="71" xfId="0" applyNumberFormat="1" applyFont="1" applyBorder="1" applyAlignment="1">
      <alignment horizontal="center" vertical="center"/>
    </xf>
    <xf numFmtId="0" fontId="151" fillId="0" borderId="32" xfId="0" applyFont="1" applyBorder="1" applyAlignment="1">
      <alignment horizontal="left" vertical="center"/>
    </xf>
    <xf numFmtId="0" fontId="151" fillId="0" borderId="32" xfId="0" applyFont="1" applyBorder="1" applyAlignment="1">
      <alignment horizontal="center" vertical="center"/>
    </xf>
    <xf numFmtId="0" fontId="139" fillId="7" borderId="0" xfId="0" applyFont="1" applyFill="1" applyAlignment="1">
      <alignment vertical="center"/>
    </xf>
    <xf numFmtId="0" fontId="0" fillId="7" borderId="0" xfId="0" applyFill="1" applyAlignment="1">
      <alignment vertical="center"/>
    </xf>
    <xf numFmtId="0" fontId="139" fillId="7" borderId="0" xfId="0" applyFont="1" applyFill="1" applyAlignment="1">
      <alignment horizontal="center" vertical="center"/>
    </xf>
    <xf numFmtId="1" fontId="139" fillId="7" borderId="0" xfId="0" applyNumberFormat="1" applyFont="1" applyFill="1" applyAlignment="1">
      <alignment horizontal="center" vertical="center"/>
    </xf>
    <xf numFmtId="0" fontId="139" fillId="7" borderId="0" xfId="0" applyFont="1" applyFill="1" applyAlignment="1">
      <alignment horizontal="center" vertical="center" wrapText="1"/>
    </xf>
    <xf numFmtId="0" fontId="139" fillId="7" borderId="1" xfId="0" applyFont="1" applyFill="1" applyBorder="1" applyAlignment="1">
      <alignment vertical="center"/>
    </xf>
    <xf numFmtId="0" fontId="139" fillId="7" borderId="1" xfId="0" applyFont="1" applyFill="1" applyBorder="1" applyAlignment="1">
      <alignment horizontal="center" vertical="center"/>
    </xf>
    <xf numFmtId="0" fontId="139" fillId="7" borderId="1" xfId="0" applyFont="1" applyFill="1" applyBorder="1" applyAlignment="1">
      <alignment horizontal="center" vertical="center" wrapText="1"/>
    </xf>
    <xf numFmtId="0" fontId="14" fillId="0" borderId="0" xfId="0" applyFont="1" applyFill="1"/>
    <xf numFmtId="0" fontId="14" fillId="0" borderId="12" xfId="0" applyFont="1" applyFill="1" applyBorder="1"/>
    <xf numFmtId="0" fontId="32" fillId="0" borderId="0" xfId="0" applyFont="1" applyAlignment="1">
      <alignment vertical="center"/>
    </xf>
    <xf numFmtId="0" fontId="139" fillId="0" borderId="0" xfId="0" applyFont="1" applyFill="1" applyBorder="1" applyAlignment="1">
      <alignment vertical="center"/>
    </xf>
    <xf numFmtId="0" fontId="30" fillId="44" borderId="2" xfId="0" applyFont="1" applyFill="1" applyBorder="1" applyAlignment="1">
      <alignment horizontal="center" vertical="center" wrapText="1"/>
    </xf>
    <xf numFmtId="0" fontId="31" fillId="44" borderId="1" xfId="0" applyFont="1" applyFill="1" applyBorder="1" applyAlignment="1">
      <alignment horizontal="center" vertical="center"/>
    </xf>
    <xf numFmtId="3" fontId="31" fillId="44" borderId="1" xfId="0" applyNumberFormat="1" applyFont="1" applyFill="1" applyBorder="1" applyAlignment="1">
      <alignment horizontal="center" vertical="center"/>
    </xf>
    <xf numFmtId="3" fontId="31" fillId="0" borderId="1" xfId="0" applyNumberFormat="1" applyFont="1" applyBorder="1" applyAlignment="1">
      <alignment horizontal="center" vertical="center"/>
    </xf>
    <xf numFmtId="0" fontId="150" fillId="0" borderId="1" xfId="0" applyFont="1" applyBorder="1" applyAlignment="1">
      <alignment horizontal="left" vertical="center"/>
    </xf>
    <xf numFmtId="0" fontId="30" fillId="44" borderId="1" xfId="0" applyFont="1" applyFill="1" applyBorder="1" applyAlignment="1">
      <alignment horizontal="center" vertical="center" wrapText="1"/>
    </xf>
    <xf numFmtId="0" fontId="149" fillId="0" borderId="0" xfId="0" applyFont="1" applyAlignment="1">
      <alignment vertical="center"/>
    </xf>
    <xf numFmtId="0" fontId="151" fillId="0" borderId="76" xfId="0" applyFont="1" applyBorder="1" applyAlignment="1">
      <alignment horizontal="center" vertical="center" wrapText="1"/>
    </xf>
    <xf numFmtId="0" fontId="151" fillId="0" borderId="5" xfId="0" applyFont="1" applyBorder="1" applyAlignment="1">
      <alignment horizontal="left" vertical="center" wrapText="1" indent="5"/>
    </xf>
    <xf numFmtId="0" fontId="151" fillId="0" borderId="77" xfId="0" applyFont="1" applyBorder="1" applyAlignment="1">
      <alignment horizontal="center" vertical="center" wrapText="1"/>
    </xf>
    <xf numFmtId="0" fontId="151" fillId="0" borderId="78" xfId="0" applyFont="1" applyBorder="1" applyAlignment="1">
      <alignment horizontal="center" vertical="center" wrapText="1"/>
    </xf>
    <xf numFmtId="0" fontId="70" fillId="0" borderId="0" xfId="0" applyFont="1" applyAlignment="1">
      <alignment horizontal="center" vertical="center" wrapText="1"/>
    </xf>
    <xf numFmtId="0" fontId="70" fillId="0" borderId="55" xfId="0" applyFont="1" applyBorder="1" applyAlignment="1">
      <alignment vertical="center" wrapText="1"/>
    </xf>
    <xf numFmtId="0" fontId="70" fillId="0" borderId="0" xfId="0" applyFont="1" applyAlignment="1">
      <alignment horizontal="left" vertical="center" wrapText="1"/>
    </xf>
    <xf numFmtId="0" fontId="70"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5"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0" xfId="0" applyFont="1" applyAlignment="1">
      <alignment horizontal="center" wrapText="1"/>
    </xf>
    <xf numFmtId="0" fontId="151" fillId="0" borderId="81" xfId="0" applyFont="1" applyBorder="1" applyAlignment="1">
      <alignment horizontal="center" vertical="center" wrapText="1"/>
    </xf>
    <xf numFmtId="0" fontId="126" fillId="0" borderId="5" xfId="0" applyFont="1" applyBorder="1" applyAlignment="1">
      <alignment horizontal="center" vertical="center" wrapText="1"/>
    </xf>
    <xf numFmtId="0" fontId="126" fillId="0" borderId="76" xfId="0" applyFont="1" applyBorder="1" applyAlignment="1">
      <alignment horizontal="center" vertical="center" wrapText="1"/>
    </xf>
    <xf numFmtId="0" fontId="126" fillId="0" borderId="5" xfId="0" applyFont="1" applyBorder="1" applyAlignment="1">
      <alignment vertical="center" wrapText="1"/>
    </xf>
    <xf numFmtId="0" fontId="70" fillId="0" borderId="0" xfId="0" applyFont="1" applyAlignment="1">
      <alignment vertical="center" wrapText="1"/>
    </xf>
    <xf numFmtId="0" fontId="70" fillId="0" borderId="77" xfId="0" applyFont="1" applyBorder="1" applyAlignment="1">
      <alignment horizontal="center" vertical="center" wrapText="1"/>
    </xf>
    <xf numFmtId="0" fontId="70" fillId="0" borderId="80" xfId="0" applyFont="1" applyBorder="1" applyAlignment="1">
      <alignment horizontal="center" vertical="center" wrapText="1"/>
    </xf>
    <xf numFmtId="0" fontId="159" fillId="0" borderId="55" xfId="0" applyFont="1" applyBorder="1" applyAlignment="1">
      <alignment vertical="center" wrapText="1"/>
    </xf>
    <xf numFmtId="0" fontId="159" fillId="0" borderId="0" xfId="0" applyFont="1" applyAlignment="1">
      <alignment vertical="center" wrapText="1"/>
    </xf>
    <xf numFmtId="0" fontId="126" fillId="0" borderId="1" xfId="0" applyFont="1" applyBorder="1" applyAlignment="1">
      <alignment vertical="center" wrapText="1"/>
    </xf>
    <xf numFmtId="0" fontId="70" fillId="0" borderId="76" xfId="0" applyFont="1" applyBorder="1" applyAlignment="1">
      <alignment horizontal="center" vertical="center" wrapText="1"/>
    </xf>
    <xf numFmtId="1" fontId="151" fillId="0" borderId="32" xfId="0" applyNumberFormat="1" applyFont="1" applyFill="1" applyBorder="1" applyAlignment="1">
      <alignment horizontal="center" vertical="center"/>
    </xf>
    <xf numFmtId="2" fontId="151" fillId="0" borderId="49" xfId="0" applyNumberFormat="1" applyFont="1" applyFill="1" applyBorder="1" applyAlignment="1">
      <alignment horizontal="center" vertical="center"/>
    </xf>
    <xf numFmtId="2" fontId="151" fillId="0" borderId="32" xfId="0" applyNumberFormat="1" applyFont="1" applyFill="1" applyBorder="1" applyAlignment="1">
      <alignment horizontal="center" vertical="center"/>
    </xf>
    <xf numFmtId="1" fontId="32" fillId="0" borderId="0" xfId="0" applyNumberFormat="1" applyFont="1" applyFill="1" applyAlignment="1">
      <alignment horizontal="center" vertical="center"/>
    </xf>
    <xf numFmtId="2" fontId="32" fillId="0" borderId="15" xfId="0" applyNumberFormat="1" applyFont="1" applyFill="1" applyBorder="1" applyAlignment="1">
      <alignment horizontal="center" vertical="center"/>
    </xf>
    <xf numFmtId="1" fontId="32" fillId="0" borderId="0" xfId="0" applyNumberFormat="1" applyFont="1" applyFill="1" applyBorder="1" applyAlignment="1">
      <alignment horizontal="center" vertical="center"/>
    </xf>
    <xf numFmtId="2" fontId="32" fillId="0" borderId="0" xfId="0" applyNumberFormat="1" applyFont="1" applyFill="1" applyBorder="1" applyAlignment="1">
      <alignment horizontal="center" vertical="center"/>
    </xf>
    <xf numFmtId="2" fontId="32" fillId="0" borderId="0" xfId="0" applyNumberFormat="1" applyFont="1" applyFill="1" applyAlignment="1">
      <alignment horizontal="center" vertical="center"/>
    </xf>
    <xf numFmtId="1" fontId="133" fillId="0" borderId="0" xfId="0" applyNumberFormat="1" applyFont="1" applyFill="1" applyAlignment="1">
      <alignment horizontal="center" vertical="center"/>
    </xf>
    <xf numFmtId="1" fontId="32" fillId="0" borderId="0" xfId="0" applyNumberFormat="1" applyFont="1" applyFill="1" applyAlignment="1">
      <alignment horizontal="center"/>
    </xf>
    <xf numFmtId="2" fontId="32" fillId="0" borderId="15" xfId="0" applyNumberFormat="1" applyFont="1" applyFill="1" applyBorder="1" applyAlignment="1">
      <alignment horizontal="center"/>
    </xf>
    <xf numFmtId="1" fontId="32" fillId="0" borderId="0" xfId="0" applyNumberFormat="1" applyFont="1" applyFill="1" applyBorder="1" applyAlignment="1">
      <alignment horizontal="center"/>
    </xf>
    <xf numFmtId="2" fontId="32" fillId="0" borderId="0" xfId="0" applyNumberFormat="1" applyFont="1" applyFill="1" applyAlignment="1">
      <alignment horizontal="center"/>
    </xf>
    <xf numFmtId="1" fontId="133" fillId="0" borderId="0" xfId="0" applyNumberFormat="1" applyFont="1" applyFill="1" applyAlignment="1">
      <alignment horizontal="center"/>
    </xf>
    <xf numFmtId="2" fontId="133" fillId="0" borderId="15" xfId="0" applyNumberFormat="1" applyFont="1" applyFill="1" applyBorder="1" applyAlignment="1">
      <alignment horizontal="center"/>
    </xf>
    <xf numFmtId="1" fontId="133" fillId="0" borderId="0" xfId="0" applyNumberFormat="1" applyFont="1" applyFill="1" applyBorder="1" applyAlignment="1">
      <alignment horizontal="center"/>
    </xf>
    <xf numFmtId="2" fontId="133" fillId="0" borderId="0" xfId="0" applyNumberFormat="1" applyFont="1" applyFill="1" applyBorder="1" applyAlignment="1">
      <alignment horizontal="center"/>
    </xf>
    <xf numFmtId="2" fontId="133" fillId="0" borderId="0" xfId="0" applyNumberFormat="1" applyFont="1" applyFill="1" applyAlignment="1">
      <alignment horizontal="center"/>
    </xf>
    <xf numFmtId="1" fontId="33" fillId="0" borderId="0" xfId="0" applyNumberFormat="1" applyFont="1" applyFill="1" applyAlignment="1">
      <alignment horizontal="center" vertical="center"/>
    </xf>
    <xf numFmtId="2" fontId="32" fillId="0" borderId="0" xfId="0" applyNumberFormat="1" applyFont="1" applyFill="1" applyBorder="1" applyAlignment="1">
      <alignment horizontal="center"/>
    </xf>
    <xf numFmtId="1" fontId="0" fillId="0" borderId="0" xfId="0" applyNumberFormat="1" applyFill="1"/>
    <xf numFmtId="2" fontId="0" fillId="0" borderId="15" xfId="0" applyNumberFormat="1" applyFill="1" applyBorder="1" applyAlignment="1">
      <alignment horizontal="center"/>
    </xf>
    <xf numFmtId="1" fontId="0" fillId="0" borderId="0" xfId="0" applyNumberFormat="1" applyFill="1" applyBorder="1" applyAlignment="1">
      <alignment horizontal="center"/>
    </xf>
    <xf numFmtId="2" fontId="0" fillId="0" borderId="0" xfId="0" applyNumberFormat="1" applyFill="1" applyBorder="1" applyAlignment="1">
      <alignment horizontal="center"/>
    </xf>
    <xf numFmtId="1" fontId="151" fillId="0" borderId="32" xfId="0" applyNumberFormat="1" applyFont="1" applyFill="1" applyBorder="1" applyAlignment="1">
      <alignment horizontal="center" vertical="top"/>
    </xf>
    <xf numFmtId="2" fontId="151" fillId="0" borderId="49" xfId="0" applyNumberFormat="1" applyFont="1" applyFill="1" applyBorder="1" applyAlignment="1">
      <alignment horizontal="center" vertical="top"/>
    </xf>
    <xf numFmtId="2" fontId="151" fillId="0" borderId="32" xfId="0" applyNumberFormat="1" applyFont="1" applyFill="1" applyBorder="1" applyAlignment="1">
      <alignment horizontal="center" vertical="top"/>
    </xf>
    <xf numFmtId="1" fontId="32" fillId="0" borderId="12" xfId="0" applyNumberFormat="1" applyFont="1" applyFill="1" applyBorder="1" applyAlignment="1">
      <alignment horizontal="center"/>
    </xf>
    <xf numFmtId="2" fontId="32" fillId="0" borderId="16" xfId="0" applyNumberFormat="1" applyFont="1" applyFill="1" applyBorder="1" applyAlignment="1">
      <alignment horizontal="center"/>
    </xf>
    <xf numFmtId="2" fontId="32" fillId="0" borderId="12" xfId="0" applyNumberFormat="1" applyFont="1" applyFill="1" applyBorder="1" applyAlignment="1">
      <alignment horizontal="center"/>
    </xf>
    <xf numFmtId="1" fontId="151" fillId="0" borderId="32" xfId="0" applyNumberFormat="1" applyFont="1" applyFill="1" applyBorder="1" applyAlignment="1">
      <alignment horizontal="center"/>
    </xf>
    <xf numFmtId="2" fontId="32" fillId="0" borderId="49" xfId="0" applyNumberFormat="1" applyFont="1" applyFill="1" applyBorder="1" applyAlignment="1">
      <alignment horizontal="center"/>
    </xf>
    <xf numFmtId="1" fontId="134" fillId="0" borderId="32" xfId="0" applyNumberFormat="1" applyFont="1" applyFill="1" applyBorder="1" applyAlignment="1">
      <alignment horizontal="center"/>
    </xf>
    <xf numFmtId="1" fontId="151" fillId="0" borderId="12" xfId="0" applyNumberFormat="1" applyFont="1" applyFill="1" applyBorder="1" applyAlignment="1">
      <alignment horizontal="center"/>
    </xf>
    <xf numFmtId="2" fontId="151" fillId="0" borderId="32" xfId="0" applyNumberFormat="1" applyFont="1" applyFill="1" applyBorder="1" applyAlignment="1">
      <alignment horizontal="center"/>
    </xf>
    <xf numFmtId="2" fontId="151" fillId="0" borderId="16" xfId="0" applyNumberFormat="1" applyFont="1" applyFill="1" applyBorder="1" applyAlignment="1">
      <alignment horizontal="center"/>
    </xf>
    <xf numFmtId="2" fontId="151" fillId="0" borderId="12" xfId="0" applyNumberFormat="1" applyFont="1" applyFill="1" applyBorder="1" applyAlignment="1">
      <alignment horizontal="center"/>
    </xf>
    <xf numFmtId="1" fontId="151" fillId="0" borderId="12" xfId="0" applyNumberFormat="1" applyFont="1" applyFill="1" applyBorder="1" applyAlignment="1">
      <alignment horizontal="center" vertical="top"/>
    </xf>
    <xf numFmtId="2" fontId="151" fillId="0" borderId="12" xfId="0" applyNumberFormat="1" applyFont="1" applyFill="1" applyBorder="1" applyAlignment="1">
      <alignment horizontal="center" vertical="top"/>
    </xf>
    <xf numFmtId="1" fontId="151" fillId="0" borderId="0" xfId="0" applyNumberFormat="1" applyFont="1" applyFill="1" applyAlignment="1">
      <alignment horizontal="center"/>
    </xf>
    <xf numFmtId="165" fontId="32" fillId="0" borderId="15" xfId="0" applyNumberFormat="1" applyFont="1" applyFill="1" applyBorder="1" applyAlignment="1">
      <alignment horizontal="center"/>
    </xf>
    <xf numFmtId="165" fontId="32" fillId="0" borderId="0" xfId="0" applyNumberFormat="1" applyFont="1" applyFill="1" applyBorder="1" applyAlignment="1">
      <alignment horizontal="center"/>
    </xf>
    <xf numFmtId="3" fontId="32" fillId="0" borderId="17" xfId="0" applyNumberFormat="1" applyFont="1" applyFill="1" applyBorder="1" applyAlignment="1">
      <alignment horizontal="center"/>
    </xf>
    <xf numFmtId="1" fontId="133" fillId="0" borderId="12" xfId="0" applyNumberFormat="1" applyFont="1" applyFill="1" applyBorder="1" applyAlignment="1">
      <alignment horizontal="center"/>
    </xf>
    <xf numFmtId="2" fontId="133" fillId="0" borderId="16" xfId="0" applyNumberFormat="1" applyFont="1" applyFill="1" applyBorder="1" applyAlignment="1">
      <alignment horizontal="center"/>
    </xf>
    <xf numFmtId="2" fontId="133" fillId="0" borderId="12" xfId="0" applyNumberFormat="1" applyFont="1" applyFill="1" applyBorder="1" applyAlignment="1">
      <alignment horizontal="center"/>
    </xf>
    <xf numFmtId="0" fontId="133" fillId="0" borderId="12" xfId="0" applyFont="1" applyFill="1" applyBorder="1" applyAlignment="1">
      <alignment horizontal="center"/>
    </xf>
    <xf numFmtId="3" fontId="151" fillId="0" borderId="50" xfId="0" applyNumberFormat="1" applyFont="1" applyFill="1" applyBorder="1" applyAlignment="1">
      <alignment horizontal="center" vertical="center"/>
    </xf>
    <xf numFmtId="4" fontId="151" fillId="0" borderId="49" xfId="0" applyNumberFormat="1" applyFont="1" applyFill="1" applyBorder="1" applyAlignment="1">
      <alignment horizontal="center" vertical="center"/>
    </xf>
    <xf numFmtId="4" fontId="151" fillId="0" borderId="32" xfId="0" applyNumberFormat="1" applyFont="1" applyFill="1" applyBorder="1" applyAlignment="1">
      <alignment horizontal="center" vertical="center"/>
    </xf>
    <xf numFmtId="3" fontId="151" fillId="0" borderId="32" xfId="0" applyNumberFormat="1" applyFont="1" applyFill="1" applyBorder="1" applyAlignment="1">
      <alignment horizontal="center" vertical="center"/>
    </xf>
    <xf numFmtId="3" fontId="151" fillId="0" borderId="50" xfId="0" applyNumberFormat="1" applyFont="1" applyFill="1" applyBorder="1" applyAlignment="1">
      <alignment horizontal="center"/>
    </xf>
    <xf numFmtId="4" fontId="151" fillId="0" borderId="49" xfId="0" applyNumberFormat="1" applyFont="1" applyFill="1" applyBorder="1" applyAlignment="1">
      <alignment horizontal="center"/>
    </xf>
    <xf numFmtId="4" fontId="151" fillId="0" borderId="12" xfId="0" applyNumberFormat="1" applyFont="1" applyFill="1" applyBorder="1" applyAlignment="1">
      <alignment horizontal="center"/>
    </xf>
    <xf numFmtId="4" fontId="151" fillId="0" borderId="16" xfId="0" applyNumberFormat="1" applyFont="1" applyFill="1" applyBorder="1" applyAlignment="1">
      <alignment horizontal="center"/>
    </xf>
    <xf numFmtId="3" fontId="151" fillId="0" borderId="12" xfId="0" applyNumberFormat="1" applyFont="1" applyFill="1" applyBorder="1" applyAlignment="1">
      <alignment horizontal="center"/>
    </xf>
    <xf numFmtId="4" fontId="151" fillId="0" borderId="32" xfId="0" applyNumberFormat="1" applyFont="1" applyFill="1" applyBorder="1" applyAlignment="1">
      <alignment horizontal="center"/>
    </xf>
    <xf numFmtId="2" fontId="133" fillId="0" borderId="51" xfId="0" applyNumberFormat="1" applyFont="1" applyFill="1" applyBorder="1" applyAlignment="1">
      <alignment horizontal="center"/>
    </xf>
    <xf numFmtId="3" fontId="133" fillId="0" borderId="17" xfId="0" applyNumberFormat="1" applyFont="1" applyFill="1" applyBorder="1" applyAlignment="1">
      <alignment horizontal="center"/>
    </xf>
    <xf numFmtId="3" fontId="32" fillId="0" borderId="50" xfId="0" applyNumberFormat="1" applyFont="1" applyFill="1" applyBorder="1" applyAlignment="1">
      <alignment horizontal="center"/>
    </xf>
    <xf numFmtId="1" fontId="31" fillId="0" borderId="0" xfId="0" applyNumberFormat="1" applyFont="1" applyFill="1" applyAlignment="1">
      <alignment horizontal="center" vertical="center"/>
    </xf>
    <xf numFmtId="1" fontId="31" fillId="0" borderId="3" xfId="0" applyNumberFormat="1" applyFont="1" applyFill="1" applyBorder="1" applyAlignment="1">
      <alignment horizontal="center" vertical="center" wrapText="1"/>
    </xf>
    <xf numFmtId="1" fontId="31" fillId="0" borderId="0" xfId="0" applyNumberFormat="1" applyFont="1" applyFill="1" applyAlignment="1">
      <alignment horizontal="center" vertical="center" wrapText="1"/>
    </xf>
    <xf numFmtId="1" fontId="33" fillId="0" borderId="0" xfId="0" applyNumberFormat="1" applyFont="1" applyFill="1" applyBorder="1" applyAlignment="1">
      <alignment horizontal="center"/>
    </xf>
    <xf numFmtId="0" fontId="33" fillId="0" borderId="0" xfId="0" applyFont="1" applyFill="1" applyBorder="1" applyAlignment="1">
      <alignment horizontal="center"/>
    </xf>
    <xf numFmtId="0" fontId="31" fillId="0" borderId="12" xfId="0" applyFont="1" applyBorder="1" applyAlignment="1">
      <alignment vertical="center" wrapText="1"/>
    </xf>
    <xf numFmtId="0" fontId="31" fillId="0" borderId="12"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31" fillId="0" borderId="12" xfId="0" applyFont="1" applyBorder="1" applyAlignment="1">
      <alignment horizontal="center" vertical="center" wrapText="1"/>
    </xf>
    <xf numFmtId="0" fontId="35" fillId="0" borderId="84" xfId="0" applyFont="1" applyBorder="1"/>
    <xf numFmtId="1" fontId="35" fillId="0" borderId="1" xfId="0" applyNumberFormat="1" applyFont="1" applyBorder="1" applyAlignment="1">
      <alignment horizontal="center"/>
    </xf>
    <xf numFmtId="1" fontId="31" fillId="0" borderId="1" xfId="0" applyNumberFormat="1" applyFont="1" applyBorder="1" applyAlignment="1">
      <alignment horizontal="center" vertical="center"/>
    </xf>
    <xf numFmtId="1" fontId="31" fillId="0" borderId="1" xfId="0" applyNumberFormat="1" applyFont="1" applyBorder="1" applyAlignment="1">
      <alignment horizontal="center" vertical="center" wrapText="1"/>
    </xf>
    <xf numFmtId="0" fontId="151" fillId="0" borderId="83" xfId="0" applyFont="1" applyBorder="1" applyAlignment="1">
      <alignment vertical="center" wrapText="1"/>
    </xf>
    <xf numFmtId="0" fontId="151" fillId="0" borderId="83" xfId="0" applyFont="1" applyBorder="1" applyAlignment="1">
      <alignment horizontal="center" vertical="center" wrapText="1"/>
    </xf>
    <xf numFmtId="0" fontId="35" fillId="0" borderId="0" xfId="0" applyFont="1" applyAlignment="1">
      <alignment vertical="center" wrapText="1"/>
    </xf>
    <xf numFmtId="0" fontId="35" fillId="0" borderId="0" xfId="0" applyFont="1" applyBorder="1" applyAlignment="1">
      <alignment horizontal="center" vertical="center"/>
    </xf>
    <xf numFmtId="165" fontId="30" fillId="0" borderId="2" xfId="0" applyNumberFormat="1" applyFont="1" applyBorder="1" applyAlignment="1">
      <alignment horizontal="center" vertical="center"/>
    </xf>
    <xf numFmtId="2" fontId="33" fillId="0" borderId="70" xfId="2" applyNumberFormat="1" applyFont="1" applyBorder="1"/>
    <xf numFmtId="2" fontId="33" fillId="0" borderId="0" xfId="2" applyNumberFormat="1" applyFont="1" applyBorder="1"/>
    <xf numFmtId="2" fontId="33" fillId="0" borderId="12" xfId="2" applyNumberFormat="1" applyFont="1" applyBorder="1"/>
    <xf numFmtId="0" fontId="67" fillId="0" borderId="0" xfId="167" applyFont="1" applyBorder="1" applyAlignment="1">
      <alignment horizontal="left"/>
    </xf>
    <xf numFmtId="0" fontId="33" fillId="0" borderId="0" xfId="313" applyFont="1"/>
    <xf numFmtId="0" fontId="33" fillId="0" borderId="12" xfId="313" applyFont="1" applyBorder="1"/>
    <xf numFmtId="0" fontId="57" fillId="0" borderId="12" xfId="313" applyFont="1" applyBorder="1"/>
    <xf numFmtId="0" fontId="35" fillId="0" borderId="12" xfId="313" applyFont="1" applyBorder="1"/>
    <xf numFmtId="1" fontId="35" fillId="0" borderId="12" xfId="313" applyNumberFormat="1" applyFont="1" applyBorder="1"/>
    <xf numFmtId="1" fontId="35" fillId="0" borderId="12" xfId="313" applyNumberFormat="1" applyFont="1" applyFill="1" applyBorder="1"/>
    <xf numFmtId="165" fontId="33" fillId="0" borderId="0" xfId="313" applyNumberFormat="1" applyFont="1" applyBorder="1"/>
    <xf numFmtId="165" fontId="57" fillId="0" borderId="0" xfId="313" applyNumberFormat="1" applyFont="1" applyBorder="1"/>
    <xf numFmtId="0" fontId="35" fillId="0" borderId="0" xfId="313" applyFont="1"/>
    <xf numFmtId="0" fontId="67" fillId="0" borderId="0" xfId="313" applyFont="1"/>
    <xf numFmtId="165" fontId="33" fillId="0" borderId="0" xfId="313" applyNumberFormat="1" applyFont="1"/>
    <xf numFmtId="165" fontId="33" fillId="0" borderId="0" xfId="313" applyNumberFormat="1" applyFont="1" applyFill="1"/>
    <xf numFmtId="0" fontId="57" fillId="0" borderId="0" xfId="313" applyFont="1"/>
    <xf numFmtId="0" fontId="33" fillId="0" borderId="0" xfId="313" applyFont="1" applyFill="1"/>
    <xf numFmtId="0" fontId="35" fillId="0" borderId="0" xfId="313" applyFont="1" applyFill="1"/>
    <xf numFmtId="0" fontId="67" fillId="0" borderId="0" xfId="313" applyFont="1" applyFill="1"/>
    <xf numFmtId="165" fontId="35" fillId="0" borderId="0" xfId="313" applyNumberFormat="1" applyFont="1" applyFill="1"/>
    <xf numFmtId="165" fontId="57" fillId="0" borderId="0" xfId="313" applyNumberFormat="1" applyFont="1"/>
    <xf numFmtId="165" fontId="40" fillId="0" borderId="0" xfId="313" applyNumberFormat="1" applyFont="1"/>
    <xf numFmtId="165" fontId="57" fillId="0" borderId="12" xfId="313" applyNumberFormat="1" applyFont="1" applyBorder="1"/>
    <xf numFmtId="165" fontId="33" fillId="0" borderId="12" xfId="313" applyNumberFormat="1" applyFont="1" applyBorder="1"/>
    <xf numFmtId="165" fontId="40" fillId="0" borderId="12" xfId="313" applyNumberFormat="1" applyFont="1" applyBorder="1"/>
    <xf numFmtId="0" fontId="33" fillId="0" borderId="0" xfId="313" applyFont="1" applyBorder="1"/>
    <xf numFmtId="0" fontId="57" fillId="0" borderId="0" xfId="313" applyFont="1" applyBorder="1"/>
    <xf numFmtId="0" fontId="37" fillId="0" borderId="0" xfId="313" applyFont="1" applyBorder="1" applyAlignment="1">
      <alignment horizontal="right"/>
    </xf>
    <xf numFmtId="165" fontId="37" fillId="0" borderId="0" xfId="313" applyNumberFormat="1" applyFont="1" applyBorder="1"/>
    <xf numFmtId="0" fontId="30" fillId="0" borderId="2" xfId="0" applyFont="1" applyBorder="1" applyAlignment="1">
      <alignment horizontal="left" vertical="center"/>
    </xf>
    <xf numFmtId="165" fontId="31" fillId="0" borderId="0" xfId="0" applyNumberFormat="1" applyFont="1" applyAlignment="1">
      <alignment horizontal="center" vertical="center" wrapText="1"/>
    </xf>
    <xf numFmtId="165" fontId="31" fillId="0" borderId="47" xfId="0" applyNumberFormat="1" applyFont="1" applyBorder="1" applyAlignment="1">
      <alignment horizontal="center" vertical="center" wrapText="1"/>
    </xf>
    <xf numFmtId="0" fontId="1" fillId="0" borderId="0" xfId="0" applyFont="1" applyAlignment="1">
      <alignment vertical="center" wrapText="1"/>
    </xf>
    <xf numFmtId="0" fontId="149" fillId="0" borderId="85" xfId="0" applyFont="1" applyFill="1" applyBorder="1"/>
    <xf numFmtId="0" fontId="14" fillId="0" borderId="0" xfId="0" applyFont="1" applyFill="1" applyAlignment="1">
      <alignment horizontal="left"/>
    </xf>
    <xf numFmtId="1" fontId="14" fillId="0" borderId="0" xfId="0" applyNumberFormat="1" applyFont="1" applyFill="1"/>
    <xf numFmtId="0" fontId="149" fillId="0" borderId="86" xfId="0" applyFont="1" applyFill="1" applyBorder="1" applyAlignment="1">
      <alignment horizontal="left"/>
    </xf>
    <xf numFmtId="1" fontId="149" fillId="0" borderId="86" xfId="0" applyNumberFormat="1" applyFont="1" applyFill="1" applyBorder="1"/>
    <xf numFmtId="0" fontId="149" fillId="0" borderId="0" xfId="0" applyFont="1" applyFill="1" applyBorder="1" applyAlignment="1">
      <alignment horizontal="left"/>
    </xf>
    <xf numFmtId="1" fontId="149" fillId="0" borderId="0" xfId="0" applyNumberFormat="1" applyFont="1" applyFill="1" applyBorder="1"/>
    <xf numFmtId="0" fontId="124" fillId="0" borderId="0" xfId="0" applyFont="1"/>
    <xf numFmtId="0" fontId="37" fillId="0" borderId="70" xfId="0" applyFont="1" applyBorder="1" applyAlignment="1">
      <alignment horizontal="left" wrapText="1"/>
    </xf>
    <xf numFmtId="0" fontId="33" fillId="0" borderId="0" xfId="0" applyFont="1" applyAlignment="1"/>
    <xf numFmtId="0" fontId="160" fillId="0" borderId="5" xfId="0" applyFont="1" applyBorder="1" applyAlignment="1">
      <alignment vertical="center" wrapText="1"/>
    </xf>
    <xf numFmtId="0" fontId="35" fillId="0" borderId="5" xfId="0" applyFont="1" applyBorder="1" applyAlignment="1">
      <alignment horizontal="center" vertical="center" wrapText="1"/>
    </xf>
    <xf numFmtId="0" fontId="35" fillId="0" borderId="5" xfId="0" applyFont="1" applyBorder="1" applyAlignment="1">
      <alignment vertical="center" wrapText="1"/>
    </xf>
    <xf numFmtId="0" fontId="166" fillId="0" borderId="5" xfId="0" applyFont="1" applyBorder="1" applyAlignment="1">
      <alignment horizontal="center" vertical="center" wrapText="1"/>
    </xf>
    <xf numFmtId="0" fontId="165" fillId="0" borderId="5" xfId="0" applyFont="1" applyBorder="1" applyAlignment="1">
      <alignment horizontal="center" vertical="center" wrapText="1"/>
    </xf>
    <xf numFmtId="0" fontId="167" fillId="0" borderId="0" xfId="0" applyFont="1" applyAlignment="1">
      <alignment vertical="center" wrapText="1"/>
    </xf>
    <xf numFmtId="0" fontId="70" fillId="0" borderId="0" xfId="0" applyFont="1" applyAlignment="1">
      <alignment horizontal="left" vertical="center" wrapText="1" indent="1"/>
    </xf>
    <xf numFmtId="0" fontId="71" fillId="0" borderId="0" xfId="0" applyFont="1" applyAlignment="1">
      <alignment horizontal="left" vertical="center" wrapText="1" indent="2"/>
    </xf>
    <xf numFmtId="0" fontId="71" fillId="0" borderId="0" xfId="0" applyFont="1" applyAlignment="1">
      <alignment horizontal="center" vertical="center" wrapText="1"/>
    </xf>
    <xf numFmtId="0" fontId="70" fillId="0" borderId="5" xfId="0" applyFont="1" applyBorder="1" applyAlignment="1">
      <alignment horizontal="left" vertical="center" wrapText="1" indent="1"/>
    </xf>
    <xf numFmtId="0" fontId="167" fillId="0" borderId="0" xfId="0" applyFont="1" applyAlignment="1">
      <alignment horizontal="center" vertical="center" wrapText="1"/>
    </xf>
    <xf numFmtId="0" fontId="55" fillId="0" borderId="0" xfId="0" applyFont="1" applyBorder="1" applyAlignment="1">
      <alignment horizontal="left" vertical="center"/>
    </xf>
    <xf numFmtId="0" fontId="55" fillId="0" borderId="0" xfId="0" applyFont="1" applyFill="1" applyBorder="1" applyAlignment="1">
      <alignment horizontal="left" vertical="center"/>
    </xf>
    <xf numFmtId="0" fontId="0" fillId="0" borderId="0" xfId="0" applyAlignment="1">
      <alignment horizontal="center"/>
    </xf>
    <xf numFmtId="0" fontId="158" fillId="0" borderId="0" xfId="0" applyFont="1" applyAlignment="1">
      <alignment horizontal="center" vertical="center" wrapText="1"/>
    </xf>
    <xf numFmtId="0" fontId="152" fillId="0" borderId="80" xfId="0" applyFont="1" applyBorder="1" applyAlignment="1">
      <alignment horizontal="center" vertical="center" wrapText="1"/>
    </xf>
    <xf numFmtId="0" fontId="152" fillId="0" borderId="0" xfId="0" applyFont="1" applyAlignment="1">
      <alignment horizontal="center" vertical="center" wrapText="1"/>
    </xf>
    <xf numFmtId="0" fontId="70" fillId="0" borderId="81" xfId="0" applyFont="1" applyBorder="1" applyAlignment="1">
      <alignment horizontal="center" vertical="center" wrapText="1"/>
    </xf>
    <xf numFmtId="0" fontId="162" fillId="0" borderId="76" xfId="0" applyFont="1" applyBorder="1" applyAlignment="1">
      <alignment horizontal="center" vertical="center" wrapText="1"/>
    </xf>
    <xf numFmtId="0" fontId="162" fillId="0" borderId="82" xfId="0" applyFont="1" applyBorder="1" applyAlignment="1">
      <alignment horizontal="center" vertical="center" wrapText="1"/>
    </xf>
    <xf numFmtId="0" fontId="162" fillId="0" borderId="83" xfId="0" applyFont="1" applyBorder="1" applyAlignment="1">
      <alignment horizontal="center" vertical="center" wrapText="1"/>
    </xf>
    <xf numFmtId="0" fontId="149" fillId="0" borderId="5" xfId="0" applyFont="1" applyBorder="1" applyAlignment="1">
      <alignment vertical="center" wrapText="1"/>
    </xf>
    <xf numFmtId="0" fontId="33" fillId="13" borderId="13" xfId="0" applyFont="1" applyFill="1" applyBorder="1" applyAlignment="1">
      <alignment horizontal="center" vertical="center"/>
    </xf>
    <xf numFmtId="0" fontId="128" fillId="0" borderId="0" xfId="1" applyFont="1" applyFill="1" applyAlignment="1">
      <alignment vertical="center"/>
    </xf>
    <xf numFmtId="0" fontId="33" fillId="13" borderId="14" xfId="0" applyFont="1" applyFill="1" applyBorder="1" applyAlignment="1">
      <alignment horizontal="center" vertical="center"/>
    </xf>
    <xf numFmtId="0" fontId="33" fillId="0" borderId="14" xfId="0" applyFont="1" applyFill="1" applyBorder="1" applyAlignment="1">
      <alignment horizontal="center" vertical="center"/>
    </xf>
    <xf numFmtId="0" fontId="33" fillId="0" borderId="0" xfId="1" applyFont="1" applyFill="1" applyAlignment="1"/>
    <xf numFmtId="0" fontId="33" fillId="0" borderId="0" xfId="0" applyFont="1" applyFill="1" applyAlignment="1"/>
    <xf numFmtId="0" fontId="31" fillId="0" borderId="0" xfId="0" applyFont="1" applyAlignment="1">
      <alignment horizontal="left" vertical="top" wrapText="1"/>
    </xf>
    <xf numFmtId="0" fontId="33" fillId="0" borderId="0" xfId="0" applyFont="1" applyFill="1" applyAlignment="1">
      <alignment vertical="center" wrapText="1"/>
    </xf>
    <xf numFmtId="0" fontId="32" fillId="0" borderId="0" xfId="0" applyFont="1" applyFill="1" applyBorder="1" applyAlignment="1">
      <alignment vertical="top"/>
    </xf>
    <xf numFmtId="0" fontId="32" fillId="0" borderId="0" xfId="0" applyFont="1" applyFill="1" applyBorder="1" applyAlignment="1">
      <alignment horizontal="left"/>
    </xf>
    <xf numFmtId="0" fontId="32" fillId="45" borderId="0" xfId="0" applyFont="1" applyFill="1" applyBorder="1" applyAlignment="1">
      <alignment vertical="top"/>
    </xf>
    <xf numFmtId="0" fontId="32" fillId="0" borderId="0" xfId="0" applyFont="1" applyFill="1" applyBorder="1" applyAlignment="1">
      <alignment horizontal="left" vertical="top"/>
    </xf>
    <xf numFmtId="0" fontId="40" fillId="0" borderId="47" xfId="0" applyFont="1" applyFill="1" applyBorder="1"/>
    <xf numFmtId="0" fontId="33" fillId="0" borderId="5" xfId="0" applyFont="1" applyBorder="1" applyAlignment="1">
      <alignment vertical="center" wrapText="1"/>
    </xf>
    <xf numFmtId="0" fontId="33" fillId="0" borderId="0" xfId="0" applyFont="1" applyAlignment="1">
      <alignment horizontal="left" vertical="center" wrapText="1"/>
    </xf>
    <xf numFmtId="0" fontId="69" fillId="0" borderId="12" xfId="0" applyFont="1" applyBorder="1" applyAlignment="1">
      <alignment horizontal="left" wrapText="1"/>
    </xf>
    <xf numFmtId="0" fontId="50" fillId="11" borderId="22" xfId="29" applyFont="1" applyFill="1" applyBorder="1" applyAlignment="1">
      <alignment horizontal="center" vertical="center" wrapText="1"/>
    </xf>
    <xf numFmtId="0" fontId="50" fillId="11" borderId="23" xfId="29" applyFont="1" applyFill="1" applyBorder="1" applyAlignment="1">
      <alignment horizontal="center" vertical="center" wrapText="1"/>
    </xf>
    <xf numFmtId="165" fontId="121" fillId="0" borderId="70" xfId="0" applyNumberFormat="1" applyFont="1" applyBorder="1" applyAlignment="1">
      <alignment horizontal="right" vertical="center"/>
    </xf>
    <xf numFmtId="0" fontId="58" fillId="0" borderId="1" xfId="0" applyFont="1" applyBorder="1" applyAlignment="1">
      <alignment vertical="center"/>
    </xf>
    <xf numFmtId="165" fontId="121" fillId="0" borderId="0" xfId="0" applyNumberFormat="1" applyFont="1" applyBorder="1" applyAlignment="1">
      <alignment horizontal="right" vertical="center"/>
    </xf>
    <xf numFmtId="0" fontId="36" fillId="0" borderId="3" xfId="0" applyFont="1" applyBorder="1" applyAlignment="1">
      <alignment horizontal="center" vertical="center" wrapText="1"/>
    </xf>
    <xf numFmtId="0" fontId="58" fillId="0" borderId="1" xfId="0" applyFont="1" applyFill="1" applyBorder="1" applyAlignment="1">
      <alignment vertical="center"/>
    </xf>
    <xf numFmtId="0" fontId="30" fillId="0" borderId="2" xfId="0" applyFont="1" applyBorder="1" applyAlignment="1">
      <alignment horizontal="center" vertical="center"/>
    </xf>
    <xf numFmtId="0" fontId="58" fillId="0" borderId="0" xfId="0" applyFont="1" applyAlignment="1">
      <alignment horizontal="left" vertical="center" wrapText="1"/>
    </xf>
    <xf numFmtId="0" fontId="58" fillId="0" borderId="47" xfId="0" applyFont="1" applyBorder="1" applyAlignment="1">
      <alignment horizontal="left" vertical="center" wrapText="1"/>
    </xf>
    <xf numFmtId="0" fontId="31" fillId="0" borderId="54" xfId="0" applyFont="1" applyBorder="1" applyAlignment="1">
      <alignment vertical="center" wrapText="1"/>
    </xf>
    <xf numFmtId="0" fontId="37" fillId="0" borderId="11" xfId="0" applyFont="1" applyBorder="1" applyAlignment="1">
      <alignment horizontal="right" vertical="center"/>
    </xf>
    <xf numFmtId="0" fontId="37" fillId="0" borderId="0" xfId="0" applyFont="1" applyAlignment="1">
      <alignment horizontal="right" indent="1"/>
    </xf>
    <xf numFmtId="0" fontId="58" fillId="0" borderId="0" xfId="0" applyFont="1" applyBorder="1" applyAlignment="1">
      <alignment horizontal="left" vertical="center" wrapText="1"/>
    </xf>
    <xf numFmtId="0" fontId="58" fillId="0" borderId="0" xfId="0" applyFont="1" applyBorder="1" applyAlignment="1">
      <alignment horizontal="center" vertical="center" wrapText="1"/>
    </xf>
    <xf numFmtId="0" fontId="36" fillId="0" borderId="3" xfId="0" applyFont="1" applyBorder="1" applyAlignment="1">
      <alignment horizontal="right" vertical="center" wrapText="1" indent="2"/>
    </xf>
    <xf numFmtId="0" fontId="58" fillId="0" borderId="1" xfId="0" applyFont="1" applyBorder="1" applyAlignment="1">
      <alignment vertical="center" wrapText="1"/>
    </xf>
    <xf numFmtId="0" fontId="30" fillId="0" borderId="0" xfId="0" applyFont="1" applyBorder="1" applyAlignment="1">
      <alignment vertical="center" wrapText="1"/>
    </xf>
    <xf numFmtId="0" fontId="33" fillId="0" borderId="3" xfId="0" applyFont="1" applyBorder="1" applyAlignment="1">
      <alignment vertical="center"/>
    </xf>
    <xf numFmtId="0" fontId="33" fillId="0" borderId="5" xfId="0" applyFont="1" applyBorder="1" applyAlignment="1">
      <alignment vertical="center"/>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3" borderId="8"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6" fillId="2" borderId="3" xfId="0" applyFont="1" applyFill="1" applyBorder="1" applyAlignment="1">
      <alignment horizontal="left" vertical="top" wrapText="1"/>
    </xf>
    <xf numFmtId="0" fontId="36" fillId="2" borderId="0" xfId="0" applyFont="1" applyFill="1" applyBorder="1" applyAlignment="1">
      <alignment horizontal="left" vertical="top" wrapText="1"/>
    </xf>
    <xf numFmtId="0" fontId="55" fillId="0" borderId="0" xfId="0" applyFont="1" applyAlignment="1"/>
    <xf numFmtId="0" fontId="33" fillId="0" borderId="0" xfId="0" applyFont="1" applyAlignment="1"/>
    <xf numFmtId="0" fontId="58" fillId="0" borderId="1" xfId="0" applyFont="1" applyBorder="1" applyAlignment="1">
      <alignment horizontal="left" vertical="center"/>
    </xf>
    <xf numFmtId="0" fontId="31" fillId="0" borderId="2" xfId="0" applyFont="1" applyBorder="1" applyAlignment="1">
      <alignment horizontal="left" vertical="center"/>
    </xf>
    <xf numFmtId="0" fontId="58" fillId="0" borderId="1" xfId="0" applyFont="1" applyBorder="1" applyAlignment="1">
      <alignment horizontal="left" vertical="center" wrapText="1"/>
    </xf>
    <xf numFmtId="0" fontId="33" fillId="0" borderId="2" xfId="0" applyFont="1" applyBorder="1" applyAlignment="1">
      <alignment horizontal="left" vertical="center"/>
    </xf>
    <xf numFmtId="0" fontId="33" fillId="0" borderId="3" xfId="0" applyFont="1" applyBorder="1" applyAlignment="1">
      <alignment horizontal="center" vertical="center"/>
    </xf>
    <xf numFmtId="0" fontId="33" fillId="0" borderId="10" xfId="0" applyFont="1" applyBorder="1" applyAlignment="1">
      <alignment horizontal="center" vertical="center"/>
    </xf>
    <xf numFmtId="0" fontId="30" fillId="0" borderId="27" xfId="0" applyFont="1" applyBorder="1" applyAlignment="1">
      <alignment horizontal="center" vertical="center" wrapText="1"/>
    </xf>
    <xf numFmtId="0" fontId="33" fillId="0" borderId="10" xfId="0" applyFont="1" applyBorder="1" applyAlignment="1">
      <alignment horizontal="center" vertical="center" wrapText="1"/>
    </xf>
    <xf numFmtId="0" fontId="150" fillId="0" borderId="0" xfId="0" applyFont="1" applyAlignment="1">
      <alignment horizontal="center" vertical="center" wrapText="1"/>
    </xf>
    <xf numFmtId="0" fontId="71" fillId="0" borderId="55" xfId="0" applyFont="1" applyBorder="1" applyAlignment="1">
      <alignment horizontal="left" vertical="center" wrapText="1"/>
    </xf>
    <xf numFmtId="0" fontId="71" fillId="0" borderId="0" xfId="0" applyFont="1" applyBorder="1" applyAlignment="1">
      <alignment horizontal="left" vertical="center" wrapText="1"/>
    </xf>
    <xf numFmtId="0" fontId="152" fillId="0" borderId="0" xfId="0" applyFont="1" applyBorder="1" applyAlignment="1">
      <alignment vertical="center" wrapText="1"/>
    </xf>
    <xf numFmtId="0" fontId="55" fillId="0" borderId="47" xfId="167" applyFont="1" applyBorder="1" applyAlignment="1">
      <alignment horizontal="left"/>
    </xf>
    <xf numFmtId="0" fontId="155" fillId="0" borderId="3" xfId="0" applyFont="1" applyBorder="1" applyAlignment="1">
      <alignment horizontal="center" vertical="center" textRotation="90"/>
    </xf>
    <xf numFmtId="0" fontId="155" fillId="0" borderId="0" xfId="0" applyFont="1" applyAlignment="1">
      <alignment horizontal="center" vertical="center" textRotation="90"/>
    </xf>
    <xf numFmtId="0" fontId="155" fillId="0" borderId="1" xfId="0" applyFont="1" applyBorder="1" applyAlignment="1">
      <alignment horizontal="center" vertical="center" textRotation="90"/>
    </xf>
    <xf numFmtId="0" fontId="139" fillId="0" borderId="3" xfId="0" applyFont="1" applyBorder="1" applyAlignment="1">
      <alignment horizontal="center" vertical="center" textRotation="90"/>
    </xf>
    <xf numFmtId="0" fontId="139" fillId="0" borderId="0" xfId="0" applyFont="1" applyAlignment="1">
      <alignment horizontal="center" vertical="center" textRotation="90"/>
    </xf>
    <xf numFmtId="0" fontId="139" fillId="0" borderId="1" xfId="0" applyFont="1" applyBorder="1" applyAlignment="1">
      <alignment horizontal="center" vertical="center" textRotation="90"/>
    </xf>
    <xf numFmtId="0" fontId="139" fillId="0" borderId="0" xfId="0" applyFont="1" applyBorder="1" applyAlignment="1">
      <alignment horizontal="center" vertical="center" textRotation="90"/>
    </xf>
    <xf numFmtId="0" fontId="139" fillId="7" borderId="3" xfId="0" applyFont="1" applyFill="1" applyBorder="1" applyAlignment="1">
      <alignment horizontal="center" vertical="center" textRotation="90"/>
    </xf>
    <xf numFmtId="0" fontId="139" fillId="7" borderId="0" xfId="0" applyFont="1" applyFill="1" applyAlignment="1">
      <alignment horizontal="center" vertical="center" textRotation="90"/>
    </xf>
    <xf numFmtId="0" fontId="139" fillId="7" borderId="1" xfId="0" applyFont="1" applyFill="1" applyBorder="1" applyAlignment="1">
      <alignment horizontal="center" vertical="center" textRotation="90"/>
    </xf>
    <xf numFmtId="0" fontId="150" fillId="0" borderId="1" xfId="0" applyFont="1" applyBorder="1" applyAlignment="1">
      <alignment horizontal="left" vertical="center"/>
    </xf>
    <xf numFmtId="0" fontId="33" fillId="0" borderId="0" xfId="0" applyFont="1" applyAlignment="1">
      <alignment horizontal="right"/>
    </xf>
    <xf numFmtId="0" fontId="36" fillId="0" borderId="3" xfId="0" applyFont="1" applyBorder="1" applyAlignment="1">
      <alignment horizontal="right" vertical="center"/>
    </xf>
    <xf numFmtId="0" fontId="150" fillId="0" borderId="0" xfId="0" applyFont="1" applyAlignment="1">
      <alignment horizontal="left" vertical="center"/>
    </xf>
    <xf numFmtId="0" fontId="31" fillId="0" borderId="70" xfId="0" applyFont="1" applyBorder="1" applyAlignment="1">
      <alignment horizontal="left" vertical="center" wrapText="1"/>
    </xf>
    <xf numFmtId="0" fontId="31" fillId="0" borderId="12" xfId="0" applyFont="1" applyBorder="1" applyAlignment="1">
      <alignment horizontal="left" vertical="center" wrapText="1"/>
    </xf>
    <xf numFmtId="0" fontId="31" fillId="0" borderId="47" xfId="0" applyFont="1" applyBorder="1" applyAlignment="1">
      <alignment horizontal="left" vertical="center" wrapText="1"/>
    </xf>
    <xf numFmtId="0" fontId="58" fillId="0" borderId="0" xfId="0" applyFont="1" applyBorder="1" applyAlignment="1">
      <alignment vertical="center"/>
    </xf>
    <xf numFmtId="0" fontId="121" fillId="0" borderId="3" xfId="0" applyFont="1" applyFill="1" applyBorder="1" applyAlignment="1">
      <alignment horizontal="right" vertical="top" wrapText="1"/>
    </xf>
    <xf numFmtId="0" fontId="121" fillId="0" borderId="0" xfId="0" applyFont="1" applyFill="1" applyAlignment="1">
      <alignment horizontal="right" vertical="top" wrapText="1"/>
    </xf>
    <xf numFmtId="0" fontId="14" fillId="0" borderId="0" xfId="0" applyFont="1" applyAlignment="1">
      <alignment vertical="center" wrapText="1"/>
    </xf>
    <xf numFmtId="0" fontId="121" fillId="0" borderId="0" xfId="0" applyFont="1" applyFill="1" applyAlignment="1">
      <alignment horizontal="left" vertical="center" wrapText="1"/>
    </xf>
    <xf numFmtId="0" fontId="148" fillId="0" borderId="3" xfId="0" applyFont="1" applyFill="1" applyBorder="1" applyAlignment="1">
      <alignment vertical="center"/>
    </xf>
    <xf numFmtId="0" fontId="31" fillId="0" borderId="3" xfId="0" applyFont="1" applyFill="1" applyBorder="1" applyAlignment="1">
      <alignment horizontal="center" vertical="center"/>
    </xf>
    <xf numFmtId="0" fontId="31" fillId="0" borderId="0" xfId="0" applyFont="1" applyFill="1" applyAlignment="1">
      <alignment vertical="center"/>
    </xf>
    <xf numFmtId="0" fontId="31" fillId="0" borderId="0" xfId="0" applyFont="1" applyFill="1" applyAlignment="1">
      <alignment horizontal="center" vertical="center"/>
    </xf>
    <xf numFmtId="0" fontId="121" fillId="0" borderId="1" xfId="0" applyFont="1" applyFill="1" applyBorder="1" applyAlignment="1">
      <alignment vertical="center"/>
    </xf>
    <xf numFmtId="0" fontId="121" fillId="0" borderId="1" xfId="0" applyFont="1" applyFill="1" applyBorder="1" applyAlignment="1">
      <alignment horizontal="center" vertical="center"/>
    </xf>
    <xf numFmtId="0" fontId="121" fillId="0" borderId="3" xfId="0" applyFont="1" applyFill="1" applyBorder="1" applyAlignment="1">
      <alignment horizontal="left" vertical="center" wrapText="1"/>
    </xf>
    <xf numFmtId="0" fontId="121" fillId="0" borderId="0" xfId="0" applyFont="1" applyFill="1" applyBorder="1" applyAlignment="1">
      <alignment horizontal="left" vertical="center" wrapText="1"/>
    </xf>
    <xf numFmtId="0" fontId="142" fillId="43" borderId="0" xfId="0" applyFont="1" applyFill="1" applyAlignment="1">
      <alignment horizontal="center" vertical="center"/>
    </xf>
    <xf numFmtId="0" fontId="148" fillId="0" borderId="0" xfId="0" applyFont="1" applyFill="1" applyAlignment="1">
      <alignment vertical="center"/>
    </xf>
    <xf numFmtId="0" fontId="135" fillId="0" borderId="47" xfId="0" applyFont="1" applyBorder="1" applyAlignment="1">
      <alignment vertical="center"/>
    </xf>
    <xf numFmtId="0" fontId="131" fillId="0" borderId="7" xfId="0" applyFont="1" applyBorder="1" applyAlignment="1">
      <alignment horizontal="center" vertical="center"/>
    </xf>
    <xf numFmtId="0" fontId="131" fillId="0" borderId="3" xfId="0" applyFont="1" applyBorder="1" applyAlignment="1">
      <alignment horizontal="center" vertical="center"/>
    </xf>
    <xf numFmtId="0" fontId="30" fillId="0" borderId="7" xfId="0" applyFont="1" applyBorder="1" applyAlignment="1">
      <alignment horizontal="center" vertical="center" wrapText="1"/>
    </xf>
    <xf numFmtId="0" fontId="30" fillId="0" borderId="73" xfId="0" applyFont="1" applyBorder="1" applyAlignment="1">
      <alignment horizontal="center" vertical="center"/>
    </xf>
    <xf numFmtId="0" fontId="30" fillId="0" borderId="47" xfId="0" applyFont="1" applyBorder="1" applyAlignment="1">
      <alignment horizontal="center" vertical="center"/>
    </xf>
    <xf numFmtId="0" fontId="36" fillId="0" borderId="3" xfId="0" applyFont="1" applyBorder="1" applyAlignment="1">
      <alignment horizontal="left" vertical="top" wrapText="1"/>
    </xf>
    <xf numFmtId="0" fontId="30" fillId="0" borderId="19" xfId="0" applyFont="1" applyBorder="1" applyAlignment="1">
      <alignment horizontal="center" vertical="center" wrapText="1"/>
    </xf>
    <xf numFmtId="0" fontId="30" fillId="0" borderId="74" xfId="0" applyFont="1" applyBorder="1" applyAlignment="1">
      <alignment horizontal="center" vertical="center"/>
    </xf>
    <xf numFmtId="0" fontId="30" fillId="0" borderId="19" xfId="0" applyFont="1" applyBorder="1" applyAlignment="1">
      <alignment vertical="center"/>
    </xf>
    <xf numFmtId="0" fontId="30" fillId="0" borderId="74" xfId="0" applyFont="1" applyBorder="1" applyAlignment="1">
      <alignment vertical="center"/>
    </xf>
    <xf numFmtId="0" fontId="37" fillId="0" borderId="0" xfId="0" applyFont="1" applyAlignment="1">
      <alignment horizontal="left" wrapText="1"/>
    </xf>
    <xf numFmtId="0" fontId="37" fillId="0" borderId="12" xfId="0" applyFont="1" applyBorder="1" applyAlignment="1">
      <alignment horizontal="left" wrapText="1"/>
    </xf>
    <xf numFmtId="0" fontId="71" fillId="0" borderId="0" xfId="0" applyFont="1" applyAlignment="1">
      <alignment horizontal="left" vertical="center" wrapText="1"/>
    </xf>
    <xf numFmtId="0" fontId="71" fillId="0" borderId="0" xfId="0" applyFont="1" applyAlignment="1">
      <alignment horizontal="left" wrapText="1"/>
    </xf>
    <xf numFmtId="0" fontId="37" fillId="0" borderId="0" xfId="0" applyFont="1" applyBorder="1" applyAlignment="1">
      <alignment horizontal="center" vertical="center" wrapText="1"/>
    </xf>
    <xf numFmtId="0" fontId="71" fillId="0" borderId="55" xfId="0" applyFont="1" applyBorder="1" applyAlignment="1">
      <alignment horizontal="left" vertical="top" wrapText="1"/>
    </xf>
    <xf numFmtId="0" fontId="71" fillId="0" borderId="0" xfId="0" applyFont="1" applyBorder="1" applyAlignment="1">
      <alignment horizontal="left" vertical="top" wrapText="1"/>
    </xf>
    <xf numFmtId="0" fontId="58" fillId="0" borderId="0" xfId="0" applyFont="1" applyAlignment="1">
      <alignment horizontal="center" wrapText="1"/>
    </xf>
    <xf numFmtId="0" fontId="55" fillId="0" borderId="0" xfId="0" applyFont="1" applyBorder="1" applyAlignment="1">
      <alignment horizontal="left" vertical="center"/>
    </xf>
    <xf numFmtId="0" fontId="40" fillId="0" borderId="0" xfId="0" applyFont="1" applyFill="1" applyBorder="1" applyAlignment="1">
      <alignment horizontal="left"/>
    </xf>
    <xf numFmtId="0" fontId="35" fillId="0" borderId="12" xfId="307" applyFont="1" applyFill="1" applyBorder="1" applyAlignment="1">
      <alignment horizontal="center"/>
    </xf>
    <xf numFmtId="0" fontId="35" fillId="0" borderId="16" xfId="307" applyFont="1" applyFill="1" applyBorder="1" applyAlignment="1">
      <alignment horizontal="center"/>
    </xf>
    <xf numFmtId="0" fontId="35" fillId="0" borderId="50" xfId="307" applyFont="1" applyFill="1" applyBorder="1" applyAlignment="1">
      <alignment horizontal="center"/>
    </xf>
    <xf numFmtId="0" fontId="55" fillId="0" borderId="0" xfId="0" applyFont="1" applyAlignment="1">
      <alignment horizontal="left"/>
    </xf>
    <xf numFmtId="0" fontId="35" fillId="0" borderId="47" xfId="0" applyFont="1" applyBorder="1" applyAlignment="1">
      <alignment horizontal="center" vertical="center"/>
    </xf>
    <xf numFmtId="0" fontId="37" fillId="0" borderId="0" xfId="0" applyFont="1" applyBorder="1" applyAlignment="1">
      <alignment vertical="center"/>
    </xf>
    <xf numFmtId="0" fontId="58" fillId="0" borderId="0" xfId="0" applyFont="1" applyBorder="1" applyAlignment="1">
      <alignment horizontal="justify" vertical="center"/>
    </xf>
    <xf numFmtId="0" fontId="58" fillId="0" borderId="47" xfId="0" applyFont="1" applyBorder="1" applyAlignment="1">
      <alignment vertical="center"/>
    </xf>
    <xf numFmtId="0" fontId="30" fillId="0" borderId="2" xfId="0" applyFont="1" applyBorder="1" applyAlignment="1">
      <alignment horizontal="center" vertical="center" wrapText="1"/>
    </xf>
    <xf numFmtId="0" fontId="35" fillId="14" borderId="2" xfId="0" applyFont="1" applyFill="1" applyBorder="1" applyAlignment="1">
      <alignment horizontal="center" vertical="center"/>
    </xf>
    <xf numFmtId="0" fontId="30" fillId="14" borderId="2" xfId="0" applyFont="1" applyFill="1" applyBorder="1" applyAlignment="1">
      <alignment horizontal="center" vertical="center"/>
    </xf>
    <xf numFmtId="0" fontId="31" fillId="0" borderId="0" xfId="0" applyFont="1" applyAlignment="1">
      <alignment horizontal="center" vertical="center"/>
    </xf>
    <xf numFmtId="165" fontId="31" fillId="0" borderId="0" xfId="0" applyNumberFormat="1" applyFont="1" applyAlignment="1">
      <alignment horizontal="center" vertical="center"/>
    </xf>
    <xf numFmtId="0" fontId="31" fillId="0" borderId="47" xfId="0" applyFont="1" applyBorder="1" applyAlignment="1">
      <alignment horizontal="center" vertical="center"/>
    </xf>
    <xf numFmtId="165" fontId="31" fillId="0" borderId="47" xfId="0" applyNumberFormat="1" applyFont="1" applyBorder="1" applyAlignment="1">
      <alignment horizontal="center" vertical="center"/>
    </xf>
    <xf numFmtId="0" fontId="126" fillId="0" borderId="5" xfId="0" applyFont="1" applyBorder="1" applyAlignment="1">
      <alignment horizontal="right" vertical="center" wrapText="1"/>
    </xf>
    <xf numFmtId="0" fontId="126" fillId="0" borderId="76" xfId="0" applyFont="1" applyBorder="1" applyAlignment="1">
      <alignment horizontal="right" vertical="center" wrapText="1"/>
    </xf>
    <xf numFmtId="0" fontId="152" fillId="0" borderId="80" xfId="0" applyFont="1" applyBorder="1" applyAlignment="1">
      <alignment horizontal="center" vertical="center" wrapText="1"/>
    </xf>
    <xf numFmtId="0" fontId="72" fillId="0" borderId="0" xfId="288" applyFont="1" applyAlignment="1">
      <alignment horizontal="center" vertical="center" wrapText="1"/>
    </xf>
  </cellXfs>
  <cellStyles count="314">
    <cellStyle name="_x000a_386grabber=S" xfId="8"/>
    <cellStyle name="=D:\WINNT\SYSTEM32\COMMAND.COM" xfId="9"/>
    <cellStyle name="20 % – Zvýraznění1" xfId="189"/>
    <cellStyle name="20 % – Zvýraznění2" xfId="190"/>
    <cellStyle name="20 % – Zvýraznění3" xfId="191"/>
    <cellStyle name="20 % – Zvýraznění4" xfId="192"/>
    <cellStyle name="20 % – Zvýraznění5" xfId="193"/>
    <cellStyle name="20 % – Zvýraznění6" xfId="194"/>
    <cellStyle name="20% - Accent1 2" xfId="195"/>
    <cellStyle name="20% - Accent2 2" xfId="196"/>
    <cellStyle name="20% - Accent3 2" xfId="197"/>
    <cellStyle name="20% - Accent4 2" xfId="198"/>
    <cellStyle name="20% - Accent5 2" xfId="199"/>
    <cellStyle name="20% - Accent6 2" xfId="200"/>
    <cellStyle name="40 % – Zvýraznění1" xfId="201"/>
    <cellStyle name="40 % – Zvýraznění2" xfId="202"/>
    <cellStyle name="40 % – Zvýraznění3" xfId="203"/>
    <cellStyle name="40 % – Zvýraznění4" xfId="204"/>
    <cellStyle name="40 % – Zvýraznění5" xfId="205"/>
    <cellStyle name="40 % – Zvýraznění6" xfId="206"/>
    <cellStyle name="40% - Accent1 2" xfId="207"/>
    <cellStyle name="40% - Accent2 2" xfId="208"/>
    <cellStyle name="40% - Accent3 2" xfId="209"/>
    <cellStyle name="40% - Accent4 2" xfId="210"/>
    <cellStyle name="40% - Accent5 2" xfId="211"/>
    <cellStyle name="40% - Accent6 2" xfId="212"/>
    <cellStyle name="60 % – Zvýraznění1" xfId="213"/>
    <cellStyle name="60 % – Zvýraznění2" xfId="214"/>
    <cellStyle name="60 % – Zvýraznění3" xfId="215"/>
    <cellStyle name="60 % – Zvýraznění4" xfId="216"/>
    <cellStyle name="60 % – Zvýraznění5" xfId="217"/>
    <cellStyle name="60 % – Zvýraznění6" xfId="218"/>
    <cellStyle name="60% - Accent1 2" xfId="219"/>
    <cellStyle name="60% - Accent2 2" xfId="220"/>
    <cellStyle name="60% - Accent3 2" xfId="221"/>
    <cellStyle name="60% - Accent4 2" xfId="222"/>
    <cellStyle name="60% - Accent5 2" xfId="223"/>
    <cellStyle name="60% - Accent6 2" xfId="224"/>
    <cellStyle name="Accent1 2" xfId="225"/>
    <cellStyle name="Accent2 2" xfId="226"/>
    <cellStyle name="Accent3 2" xfId="227"/>
    <cellStyle name="Accent4 2" xfId="228"/>
    <cellStyle name="Accent5" xfId="18"/>
    <cellStyle name="Accent5 2" xfId="229"/>
    <cellStyle name="Accent6" xfId="17"/>
    <cellStyle name="Accent6 2" xfId="230"/>
    <cellStyle name="Bad 2" xfId="231"/>
    <cellStyle name="Calculation 2" xfId="232"/>
    <cellStyle name="Celkem" xfId="233"/>
    <cellStyle name="Čiarka" xfId="312" builtinId="3"/>
    <cellStyle name="Čiarka 2" xfId="23"/>
    <cellStyle name="Čiarka 2 2" xfId="41"/>
    <cellStyle name="Čiarka 2 2 2" xfId="175"/>
    <cellStyle name="Čiarka 2 2 3" xfId="154"/>
    <cellStyle name="Čiarka 2 3" xfId="60"/>
    <cellStyle name="Čiarka 2 3 2" xfId="107"/>
    <cellStyle name="Čiarka 2 4" xfId="83"/>
    <cellStyle name="Čiarka 2 5" xfId="135"/>
    <cellStyle name="Čiarka 3" xfId="34"/>
    <cellStyle name="Čiarka 3 2" xfId="147"/>
    <cellStyle name="Čiarka 3 3" xfId="146"/>
    <cellStyle name="Čiarka 4" xfId="35"/>
    <cellStyle name="Čiarka 4 2" xfId="67"/>
    <cellStyle name="Čiarka 4 2 2" xfId="114"/>
    <cellStyle name="Čiarka 4 3" xfId="93"/>
    <cellStyle name="Čiarka 4 4" xfId="151"/>
    <cellStyle name="Čiarka 5" xfId="45"/>
    <cellStyle name="Čiarka 5 2" xfId="69"/>
    <cellStyle name="Čiarka 5 2 2" xfId="116"/>
    <cellStyle name="Čiarka 5 3" xfId="96"/>
    <cellStyle name="Čiarka 5 4" xfId="177"/>
    <cellStyle name="Čiarka 6" xfId="51"/>
    <cellStyle name="Čiarka 6 2" xfId="98"/>
    <cellStyle name="Čiarka 6 3" xfId="187"/>
    <cellStyle name="Čiarka 7" xfId="72"/>
    <cellStyle name="Čiarka 8" xfId="129"/>
    <cellStyle name="Čiarka 9" xfId="305"/>
    <cellStyle name="Excel Built-in Normal" xfId="22"/>
    <cellStyle name="Explanatory Text 2" xfId="234"/>
    <cellStyle name="Good 2" xfId="235"/>
    <cellStyle name="Heading 1 2" xfId="236"/>
    <cellStyle name="Heading 2 2" xfId="237"/>
    <cellStyle name="Heading 3 2" xfId="238"/>
    <cellStyle name="Heading 4 2" xfId="239"/>
    <cellStyle name="Hypertextové prepojenie" xfId="1" builtinId="8"/>
    <cellStyle name="Hypertextové prepojenie 2" xfId="159"/>
    <cellStyle name="Hypertextové prepojenie 3" xfId="164"/>
    <cellStyle name="Check Cell 2" xfId="240"/>
    <cellStyle name="Chybně" xfId="241"/>
    <cellStyle name="Input 2" xfId="242"/>
    <cellStyle name="Kontrolná bunka 2" xfId="158"/>
    <cellStyle name="Kontrolní buňka" xfId="243"/>
    <cellStyle name="Linked Cell 2" xfId="244"/>
    <cellStyle name="Nadpis 1 2" xfId="156"/>
    <cellStyle name="Nadpis 1 3" xfId="245"/>
    <cellStyle name="Nadpis 2 2" xfId="246"/>
    <cellStyle name="Nadpis 3 2" xfId="247"/>
    <cellStyle name="Nadpis 4 2" xfId="248"/>
    <cellStyle name="Název" xfId="249"/>
    <cellStyle name="Neutral 2" xfId="250"/>
    <cellStyle name="Neutrální" xfId="251"/>
    <cellStyle name="Normal 2" xfId="125"/>
    <cellStyle name="Normal 2 2" xfId="253"/>
    <cellStyle name="Normal 2 2 2" xfId="254"/>
    <cellStyle name="Normal 2 3" xfId="255"/>
    <cellStyle name="Normal 2 4" xfId="252"/>
    <cellStyle name="Normal 3" xfId="48"/>
    <cellStyle name="Normal 3 2" xfId="257"/>
    <cellStyle name="Normal 3 3" xfId="256"/>
    <cellStyle name="Normal 4" xfId="258"/>
    <cellStyle name="Normal 45" xfId="33"/>
    <cellStyle name="Normal 45 2" xfId="40"/>
    <cellStyle name="Normal 45 2 2" xfId="68"/>
    <cellStyle name="Normal 45 2 2 2" xfId="115"/>
    <cellStyle name="Normal 45 2 3" xfId="95"/>
    <cellStyle name="Normal 45 2 4" xfId="185"/>
    <cellStyle name="Normal 45 3" xfId="66"/>
    <cellStyle name="Normal 45 3 2" xfId="113"/>
    <cellStyle name="Normal 45 4" xfId="92"/>
    <cellStyle name="Normal 45 5" xfId="172"/>
    <cellStyle name="Normal 5" xfId="259"/>
    <cellStyle name="Normal 6" xfId="260"/>
    <cellStyle name="Normal 7" xfId="261"/>
    <cellStyle name="Normal 8" xfId="262"/>
    <cellStyle name="Normal_TAB2 2" xfId="6"/>
    <cellStyle name="Normálna" xfId="0" builtinId="0"/>
    <cellStyle name="Normálna 10" xfId="304"/>
    <cellStyle name="Normálna 11" xfId="3"/>
    <cellStyle name="Normálna 12" xfId="307"/>
    <cellStyle name="Normálna 13" xfId="308"/>
    <cellStyle name="Normálna 2" xfId="123"/>
    <cellStyle name="Normálna 2 2" xfId="14"/>
    <cellStyle name="Normálna 2 2 2" xfId="289"/>
    <cellStyle name="Normálna 2 3" xfId="160"/>
    <cellStyle name="Normálna 2 4" xfId="179"/>
    <cellStyle name="Normálna 3" xfId="30"/>
    <cellStyle name="Normálna 3 2" xfId="184"/>
    <cellStyle name="Normálna 3 3" xfId="136"/>
    <cellStyle name="Normálna 4" xfId="133"/>
    <cellStyle name="Normálna 4 2" xfId="162"/>
    <cellStyle name="Normálna 4 3" xfId="161"/>
    <cellStyle name="Normálna 5" xfId="124"/>
    <cellStyle name="Normálna 6" xfId="127"/>
    <cellStyle name="Normálna 7" xfId="296"/>
    <cellStyle name="Normálna 8" xfId="299"/>
    <cellStyle name="Normálna 9" xfId="303"/>
    <cellStyle name="normálne 10" xfId="29"/>
    <cellStyle name="normálne 10 2" xfId="183"/>
    <cellStyle name="Normálne 10 3" xfId="171"/>
    <cellStyle name="Normálne 104" xfId="295"/>
    <cellStyle name="Normálne 11" xfId="47"/>
    <cellStyle name="Normálne 11 2" xfId="70"/>
    <cellStyle name="Normálne 11 2 2" xfId="117"/>
    <cellStyle name="Normálne 11 2 5" xfId="4"/>
    <cellStyle name="Normálne 11 2 5 2" xfId="24"/>
    <cellStyle name="Normálne 11 2 5 2 2" xfId="61"/>
    <cellStyle name="Normálne 11 2 5 2 2 2" xfId="108"/>
    <cellStyle name="Normálne 11 2 5 2 3" xfId="84"/>
    <cellStyle name="Normálne 11 2 5 3" xfId="52"/>
    <cellStyle name="Normálne 11 2 5 3 2" xfId="99"/>
    <cellStyle name="Normálne 11 2 5 4" xfId="73"/>
    <cellStyle name="Normálne 11 3" xfId="97"/>
    <cellStyle name="Normálne 11 4" xfId="180"/>
    <cellStyle name="Normálne 11 5" xfId="313"/>
    <cellStyle name="Normálne 12" xfId="71"/>
    <cellStyle name="Normálne 12 2" xfId="186"/>
    <cellStyle name="Normálne 13" xfId="188"/>
    <cellStyle name="Normálne 14" xfId="15"/>
    <cellStyle name="Normálne 14 2" xfId="28"/>
    <cellStyle name="Normálne 14 2 2" xfId="65"/>
    <cellStyle name="Normálne 14 2 2 2" xfId="112"/>
    <cellStyle name="Normálne 14 2 2 3" xfId="138"/>
    <cellStyle name="Normálne 14 2 3" xfId="88"/>
    <cellStyle name="Normálne 14 2 4" xfId="131"/>
    <cellStyle name="Normálne 14 3" xfId="56"/>
    <cellStyle name="Normálne 14 3 2" xfId="103"/>
    <cellStyle name="Normálne 14 3 3" xfId="137"/>
    <cellStyle name="Normálne 14 4" xfId="78"/>
    <cellStyle name="Normálne 14 4 2" xfId="309"/>
    <cellStyle name="Normálne 14 5" xfId="130"/>
    <cellStyle name="Normálne 14 6" xfId="293"/>
    <cellStyle name="Normálne 14 6 2" xfId="306"/>
    <cellStyle name="Normálne 15" xfId="291"/>
    <cellStyle name="Normálne 16" xfId="46"/>
    <cellStyle name="Normálne 17" xfId="292"/>
    <cellStyle name="Normálne 2" xfId="5"/>
    <cellStyle name="Normálne 2 2" xfId="25"/>
    <cellStyle name="Normálne 2 2 2" xfId="62"/>
    <cellStyle name="Normálne 2 2 2 2" xfId="109"/>
    <cellStyle name="Normálne 2 2 3" xfId="85"/>
    <cellStyle name="Normálne 2 2 4" xfId="139"/>
    <cellStyle name="Normálne 2 3" xfId="32"/>
    <cellStyle name="Normálne 2 3 2" xfId="91"/>
    <cellStyle name="Normálne 2 3 3" xfId="152"/>
    <cellStyle name="Normálne 2 4" xfId="53"/>
    <cellStyle name="Normálne 2 4 2" xfId="100"/>
    <cellStyle name="Normálne 2 4 3" xfId="167"/>
    <cellStyle name="Normálne 2 5" xfId="49"/>
    <cellStyle name="Normálne 2 6" xfId="74"/>
    <cellStyle name="Normálne 2 7" xfId="126"/>
    <cellStyle name="Normálne 2 8" xfId="298"/>
    <cellStyle name="Normálne 3" xfId="12"/>
    <cellStyle name="Normálne 3 2" xfId="26"/>
    <cellStyle name="Normálne 3 2 2" xfId="63"/>
    <cellStyle name="Normálne 3 2 2 2" xfId="110"/>
    <cellStyle name="Normálne 3 2 3" xfId="86"/>
    <cellStyle name="Normálne 3 2 4" xfId="144"/>
    <cellStyle name="Normálne 3 3" xfId="39"/>
    <cellStyle name="Normálne 3 3 2" xfId="174"/>
    <cellStyle name="Normálne 3 3 3" xfId="153"/>
    <cellStyle name="Normálne 3 4" xfId="54"/>
    <cellStyle name="Normálne 3 4 2" xfId="101"/>
    <cellStyle name="Normálne 3 4 3" xfId="169"/>
    <cellStyle name="Normálne 3 5" xfId="76"/>
    <cellStyle name="Normálne 3 6" xfId="132"/>
    <cellStyle name="Normálne 4" xfId="16"/>
    <cellStyle name="Normálne 4 2" xfId="38"/>
    <cellStyle name="Normálne 4 3" xfId="57"/>
    <cellStyle name="Normálne 4 3 2" xfId="104"/>
    <cellStyle name="normálne 4 3 3" xfId="178"/>
    <cellStyle name="Normálne 4 4" xfId="79"/>
    <cellStyle name="Normálne 5" xfId="19"/>
    <cellStyle name="Normálne 5 2" xfId="58"/>
    <cellStyle name="normálne 5 2 2" xfId="50"/>
    <cellStyle name="Normálne 5 2 3" xfId="105"/>
    <cellStyle name="Normálne 5 2 4" xfId="121"/>
    <cellStyle name="Normálne 5 2 5" xfId="119"/>
    <cellStyle name="Normálne 5 2 6" xfId="118"/>
    <cellStyle name="Normálne 5 2 7" xfId="94"/>
    <cellStyle name="Normálne 5 3" xfId="80"/>
    <cellStyle name="Normálne 5 4" xfId="75"/>
    <cellStyle name="Normálne 5 5" xfId="89"/>
    <cellStyle name="Normálne 5 6" xfId="120"/>
    <cellStyle name="Normálne 5 7" xfId="122"/>
    <cellStyle name="Normálne 5 8" xfId="141"/>
    <cellStyle name="Normálne 50 2" xfId="21"/>
    <cellStyle name="Normálne 50 2 2" xfId="82"/>
    <cellStyle name="Normálne 50 2 3" xfId="148"/>
    <cellStyle name="Normálne 57" xfId="13"/>
    <cellStyle name="Normálne 57 2" xfId="27"/>
    <cellStyle name="Normálne 57 2 2" xfId="64"/>
    <cellStyle name="Normálne 57 2 2 2" xfId="111"/>
    <cellStyle name="Normálne 57 2 3" xfId="87"/>
    <cellStyle name="Normálne 57 3" xfId="55"/>
    <cellStyle name="Normálne 57 3 2" xfId="102"/>
    <cellStyle name="Normálne 57 4" xfId="77"/>
    <cellStyle name="Normálne 6" xfId="36"/>
    <cellStyle name="Normálne 6 2" xfId="182"/>
    <cellStyle name="Normálne 6 3" xfId="149"/>
    <cellStyle name="normálne 7" xfId="10"/>
    <cellStyle name="Normálne 7 2" xfId="150"/>
    <cellStyle name="Normálne 8" xfId="37"/>
    <cellStyle name="Normálne 8 2" xfId="168"/>
    <cellStyle name="Normálne 8 3" xfId="288"/>
    <cellStyle name="Normálne 9" xfId="44"/>
    <cellStyle name="Normálne 9 2" xfId="176"/>
    <cellStyle name="Normálne 9 3" xfId="170"/>
    <cellStyle name="normálne 9_Tabulky IFP_casove rady-request_20111102_" xfId="7"/>
    <cellStyle name="Normálne 93" xfId="310"/>
    <cellStyle name="normálne_Hárok1" xfId="301"/>
    <cellStyle name="normální_HDP v b.c." xfId="263"/>
    <cellStyle name="Note 2" xfId="264"/>
    <cellStyle name="Output 2" xfId="265"/>
    <cellStyle name="Percent 2" xfId="266"/>
    <cellStyle name="Percent 3" xfId="267"/>
    <cellStyle name="Percent 4" xfId="268"/>
    <cellStyle name="Percentá" xfId="2" builtinId="5"/>
    <cellStyle name="Percentá 10" xfId="302"/>
    <cellStyle name="Percentá 2" xfId="20"/>
    <cellStyle name="percentá 2 10" xfId="128"/>
    <cellStyle name="Percentá 2 2" xfId="31"/>
    <cellStyle name="Percentá 2 2 2" xfId="90"/>
    <cellStyle name="Percentá 2 2 3" xfId="140"/>
    <cellStyle name="Percentá 2 3" xfId="42"/>
    <cellStyle name="Percentá 2 3 2" xfId="143"/>
    <cellStyle name="Percentá 2 4" xfId="59"/>
    <cellStyle name="Percentá 2 4 2" xfId="106"/>
    <cellStyle name="Percentá 2 4 3" xfId="155"/>
    <cellStyle name="Percentá 2 5" xfId="81"/>
    <cellStyle name="Percentá 2 5 2" xfId="165"/>
    <cellStyle name="Percentá 2 6" xfId="166"/>
    <cellStyle name="Percentá 2 7" xfId="134"/>
    <cellStyle name="Percentá 2 8" xfId="290"/>
    <cellStyle name="percentá 3" xfId="11"/>
    <cellStyle name="Percentá 3 2" xfId="145"/>
    <cellStyle name="Percentá 3 3" xfId="142"/>
    <cellStyle name="Percentá 4" xfId="43"/>
    <cellStyle name="Percentá 4 2" xfId="173"/>
    <cellStyle name="Percentá 5" xfId="181"/>
    <cellStyle name="Percentá 6" xfId="294"/>
    <cellStyle name="Percentá 6 2" xfId="311"/>
    <cellStyle name="Percentá 7" xfId="297"/>
    <cellStyle name="Percentá 8" xfId="300"/>
    <cellStyle name="Použité hypertextové prepojenie 2" xfId="163"/>
    <cellStyle name="Poznámka 2" xfId="270"/>
    <cellStyle name="Poznámka 3" xfId="269"/>
    <cellStyle name="Propojená buňka" xfId="271"/>
    <cellStyle name="Správně" xfId="272"/>
    <cellStyle name="Style 1" xfId="273"/>
    <cellStyle name="Text upozornění" xfId="274"/>
    <cellStyle name="Title 2" xfId="275"/>
    <cellStyle name="Total 2" xfId="276"/>
    <cellStyle name="Vstup 2" xfId="277"/>
    <cellStyle name="Výpočet 2" xfId="278"/>
    <cellStyle name="Výstup 2" xfId="279"/>
    <cellStyle name="Vysvětlující text" xfId="280"/>
    <cellStyle name="Warning Text 2" xfId="281"/>
    <cellStyle name="Zlá 2" xfId="157"/>
    <cellStyle name="Zvýraznění 1" xfId="282"/>
    <cellStyle name="Zvýraznění 2" xfId="283"/>
    <cellStyle name="Zvýraznění 3" xfId="284"/>
    <cellStyle name="Zvýraznění 4" xfId="285"/>
    <cellStyle name="Zvýraznění 5" xfId="286"/>
    <cellStyle name="Zvýraznění 6" xfId="287"/>
  </cellStyles>
  <dxfs count="0"/>
  <tableStyles count="0" defaultTableStyle="TableStyleMedium2" defaultPivotStyle="PivotStyleMedium9"/>
  <colors>
    <mruColors>
      <color rgb="FF369ADC"/>
      <color rgb="FFB0F3E1"/>
      <color rgb="FF868686"/>
      <color rgb="FFC5E0B4"/>
      <color rgb="FFEADE6C"/>
      <color rgb="FFFFFFCC"/>
      <color rgb="FFFBEE8D"/>
      <color rgb="FFAFD6B0"/>
      <color rgb="FFFFFF66"/>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70.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84" Type="http://schemas.openxmlformats.org/officeDocument/2006/relationships/externalLink" Target="externalLinks/externalLink37.xml"/><Relationship Id="rId89" Type="http://schemas.openxmlformats.org/officeDocument/2006/relationships/externalLink" Target="externalLinks/externalLink42.xml"/><Relationship Id="rId112" Type="http://schemas.openxmlformats.org/officeDocument/2006/relationships/externalLink" Target="externalLinks/externalLink65.xml"/><Relationship Id="rId16" Type="http://schemas.openxmlformats.org/officeDocument/2006/relationships/worksheet" Target="worksheets/sheet16.xml"/><Relationship Id="rId107" Type="http://schemas.openxmlformats.org/officeDocument/2006/relationships/externalLink" Target="externalLinks/externalLink60.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74" Type="http://schemas.openxmlformats.org/officeDocument/2006/relationships/externalLink" Target="externalLinks/externalLink27.xml"/><Relationship Id="rId79" Type="http://schemas.openxmlformats.org/officeDocument/2006/relationships/externalLink" Target="externalLinks/externalLink32.xml"/><Relationship Id="rId102" Type="http://schemas.openxmlformats.org/officeDocument/2006/relationships/externalLink" Target="externalLinks/externalLink55.xml"/><Relationship Id="rId123" Type="http://schemas.openxmlformats.org/officeDocument/2006/relationships/externalLink" Target="externalLinks/externalLink76.xml"/><Relationship Id="rId128"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43.xml"/><Relationship Id="rId95" Type="http://schemas.openxmlformats.org/officeDocument/2006/relationships/externalLink" Target="externalLinks/externalLink4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externalLink" Target="externalLinks/externalLink30.xml"/><Relationship Id="rId100" Type="http://schemas.openxmlformats.org/officeDocument/2006/relationships/externalLink" Target="externalLinks/externalLink53.xml"/><Relationship Id="rId105" Type="http://schemas.openxmlformats.org/officeDocument/2006/relationships/externalLink" Target="externalLinks/externalLink58.xml"/><Relationship Id="rId113" Type="http://schemas.openxmlformats.org/officeDocument/2006/relationships/externalLink" Target="externalLinks/externalLink66.xml"/><Relationship Id="rId118" Type="http://schemas.openxmlformats.org/officeDocument/2006/relationships/externalLink" Target="externalLinks/externalLink71.xml"/><Relationship Id="rId126" Type="http://schemas.openxmlformats.org/officeDocument/2006/relationships/externalLink" Target="externalLinks/externalLink79.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80" Type="http://schemas.openxmlformats.org/officeDocument/2006/relationships/externalLink" Target="externalLinks/externalLink33.xml"/><Relationship Id="rId85" Type="http://schemas.openxmlformats.org/officeDocument/2006/relationships/externalLink" Target="externalLinks/externalLink38.xml"/><Relationship Id="rId93" Type="http://schemas.openxmlformats.org/officeDocument/2006/relationships/externalLink" Target="externalLinks/externalLink46.xml"/><Relationship Id="rId98" Type="http://schemas.openxmlformats.org/officeDocument/2006/relationships/externalLink" Target="externalLinks/externalLink51.xml"/><Relationship Id="rId121" Type="http://schemas.openxmlformats.org/officeDocument/2006/relationships/externalLink" Target="externalLinks/externalLink7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103" Type="http://schemas.openxmlformats.org/officeDocument/2006/relationships/externalLink" Target="externalLinks/externalLink56.xml"/><Relationship Id="rId108" Type="http://schemas.openxmlformats.org/officeDocument/2006/relationships/externalLink" Target="externalLinks/externalLink61.xml"/><Relationship Id="rId116" Type="http://schemas.openxmlformats.org/officeDocument/2006/relationships/externalLink" Target="externalLinks/externalLink69.xml"/><Relationship Id="rId124" Type="http://schemas.openxmlformats.org/officeDocument/2006/relationships/externalLink" Target="externalLinks/externalLink77.xml"/><Relationship Id="rId12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externalLink" Target="externalLinks/externalLink28.xml"/><Relationship Id="rId83" Type="http://schemas.openxmlformats.org/officeDocument/2006/relationships/externalLink" Target="externalLinks/externalLink36.xml"/><Relationship Id="rId88" Type="http://schemas.openxmlformats.org/officeDocument/2006/relationships/externalLink" Target="externalLinks/externalLink41.xml"/><Relationship Id="rId91" Type="http://schemas.openxmlformats.org/officeDocument/2006/relationships/externalLink" Target="externalLinks/externalLink44.xml"/><Relationship Id="rId96" Type="http://schemas.openxmlformats.org/officeDocument/2006/relationships/externalLink" Target="externalLinks/externalLink49.xml"/><Relationship Id="rId111" Type="http://schemas.openxmlformats.org/officeDocument/2006/relationships/externalLink" Target="externalLinks/externalLink6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106" Type="http://schemas.openxmlformats.org/officeDocument/2006/relationships/externalLink" Target="externalLinks/externalLink59.xml"/><Relationship Id="rId114" Type="http://schemas.openxmlformats.org/officeDocument/2006/relationships/externalLink" Target="externalLinks/externalLink67.xml"/><Relationship Id="rId119" Type="http://schemas.openxmlformats.org/officeDocument/2006/relationships/externalLink" Target="externalLinks/externalLink72.xml"/><Relationship Id="rId12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78" Type="http://schemas.openxmlformats.org/officeDocument/2006/relationships/externalLink" Target="externalLinks/externalLink31.xml"/><Relationship Id="rId81" Type="http://schemas.openxmlformats.org/officeDocument/2006/relationships/externalLink" Target="externalLinks/externalLink34.xml"/><Relationship Id="rId86" Type="http://schemas.openxmlformats.org/officeDocument/2006/relationships/externalLink" Target="externalLinks/externalLink39.xml"/><Relationship Id="rId94" Type="http://schemas.openxmlformats.org/officeDocument/2006/relationships/externalLink" Target="externalLinks/externalLink47.xml"/><Relationship Id="rId99" Type="http://schemas.openxmlformats.org/officeDocument/2006/relationships/externalLink" Target="externalLinks/externalLink52.xml"/><Relationship Id="rId101" Type="http://schemas.openxmlformats.org/officeDocument/2006/relationships/externalLink" Target="externalLinks/externalLink54.xml"/><Relationship Id="rId122" Type="http://schemas.openxmlformats.org/officeDocument/2006/relationships/externalLink" Target="externalLinks/externalLink75.xml"/><Relationship Id="rId13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62.xml"/><Relationship Id="rId34" Type="http://schemas.openxmlformats.org/officeDocument/2006/relationships/worksheet" Target="worksheets/sheet34.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76" Type="http://schemas.openxmlformats.org/officeDocument/2006/relationships/externalLink" Target="externalLinks/externalLink29.xml"/><Relationship Id="rId97" Type="http://schemas.openxmlformats.org/officeDocument/2006/relationships/externalLink" Target="externalLinks/externalLink50.xml"/><Relationship Id="rId104" Type="http://schemas.openxmlformats.org/officeDocument/2006/relationships/externalLink" Target="externalLinks/externalLink57.xml"/><Relationship Id="rId120" Type="http://schemas.openxmlformats.org/officeDocument/2006/relationships/externalLink" Target="externalLinks/externalLink73.xml"/><Relationship Id="rId125" Type="http://schemas.openxmlformats.org/officeDocument/2006/relationships/externalLink" Target="externalLinks/externalLink78.xml"/><Relationship Id="rId7" Type="http://schemas.openxmlformats.org/officeDocument/2006/relationships/worksheet" Target="worksheets/sheet7.xml"/><Relationship Id="rId71" Type="http://schemas.openxmlformats.org/officeDocument/2006/relationships/externalLink" Target="externalLinks/externalLink24.xml"/><Relationship Id="rId92" Type="http://schemas.openxmlformats.org/officeDocument/2006/relationships/externalLink" Target="externalLinks/externalLink4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9.xml"/><Relationship Id="rId87" Type="http://schemas.openxmlformats.org/officeDocument/2006/relationships/externalLink" Target="externalLinks/externalLink40.xml"/><Relationship Id="rId110" Type="http://schemas.openxmlformats.org/officeDocument/2006/relationships/externalLink" Target="externalLinks/externalLink63.xml"/><Relationship Id="rId115" Type="http://schemas.openxmlformats.org/officeDocument/2006/relationships/externalLink" Target="externalLinks/externalLink68.xml"/><Relationship Id="rId61" Type="http://schemas.openxmlformats.org/officeDocument/2006/relationships/externalLink" Target="externalLinks/externalLink14.xml"/><Relationship Id="rId82" Type="http://schemas.openxmlformats.org/officeDocument/2006/relationships/externalLink" Target="externalLinks/externalLink35.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7.xml"/><Relationship Id="rId1" Type="http://schemas.microsoft.com/office/2011/relationships/chartStyle" Target="style1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8.xml"/><Relationship Id="rId1" Type="http://schemas.microsoft.com/office/2011/relationships/chartStyle" Target="style18.xml"/></Relationships>
</file>

<file path=xl/charts/_rels/chart2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29.xml"/><Relationship Id="rId1" Type="http://schemas.microsoft.com/office/2011/relationships/chartStyle" Target="style29.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30.xml"/><Relationship Id="rId1" Type="http://schemas.microsoft.com/office/2011/relationships/chartStyle" Target="style30.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44.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5.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33.xml"/><Relationship Id="rId1" Type="http://schemas.microsoft.com/office/2011/relationships/chartStyle" Target="style33.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34.xml"/><Relationship Id="rId1" Type="http://schemas.microsoft.com/office/2011/relationships/chartStyle" Target="style34.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14.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15.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Ex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Ex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Ex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Ex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07849879990274E-2"/>
          <c:y val="0.21100718998100526"/>
          <c:w val="0.91351843249686038"/>
          <c:h val="0.67571978756658013"/>
        </c:manualLayout>
      </c:layout>
      <c:barChart>
        <c:barDir val="col"/>
        <c:grouping val="stacked"/>
        <c:varyColors val="0"/>
        <c:ser>
          <c:idx val="3"/>
          <c:order val="1"/>
          <c:tx>
            <c:strRef>
              <c:f>'Zhrnutie '!$A$26</c:f>
              <c:strCache>
                <c:ptCount val="1"/>
                <c:pt idx="0">
                  <c:v>Štrukturálny deficit</c:v>
                </c:pt>
              </c:strCache>
            </c:strRef>
          </c:tx>
          <c:spPr>
            <a:solidFill>
              <a:schemeClr val="accent2">
                <a:lumMod val="50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'!$B$19:$I$19</c:f>
              <c:numCache>
                <c:formatCode>General</c:formatCode>
                <c:ptCount val="8"/>
                <c:pt idx="0">
                  <c:v>2020</c:v>
                </c:pt>
                <c:pt idx="1">
                  <c:v>2021</c:v>
                </c:pt>
                <c:pt idx="2">
                  <c:v>2022</c:v>
                </c:pt>
                <c:pt idx="3">
                  <c:v>2023</c:v>
                </c:pt>
                <c:pt idx="4">
                  <c:v>2024</c:v>
                </c:pt>
                <c:pt idx="5">
                  <c:v>2025</c:v>
                </c:pt>
                <c:pt idx="6">
                  <c:v>2026</c:v>
                </c:pt>
              </c:numCache>
            </c:numRef>
          </c:cat>
          <c:val>
            <c:numRef>
              <c:f>'Zhrnutie '!$B$26:$H$26</c:f>
              <c:numCache>
                <c:formatCode>0.0</c:formatCode>
                <c:ptCount val="7"/>
                <c:pt idx="0">
                  <c:v>2.4595601456661234</c:v>
                </c:pt>
                <c:pt idx="1">
                  <c:v>1.5173644790221656</c:v>
                </c:pt>
                <c:pt idx="2">
                  <c:v>0.80735901814662725</c:v>
                </c:pt>
                <c:pt idx="3">
                  <c:v>4.320978161853116</c:v>
                </c:pt>
                <c:pt idx="4">
                  <c:v>3.4491395375535694</c:v>
                </c:pt>
                <c:pt idx="5">
                  <c:v>3.1790027724227383</c:v>
                </c:pt>
                <c:pt idx="6">
                  <c:v>2.3870253130839489</c:v>
                </c:pt>
              </c:numCache>
            </c:numRef>
          </c:val>
          <c:extLst>
            <c:ext xmlns:c16="http://schemas.microsoft.com/office/drawing/2014/chart" uri="{C3380CC4-5D6E-409C-BE32-E72D297353CC}">
              <c16:uniqueId val="{00000004-B4E9-4D2A-AD3C-BA696963D75B}"/>
            </c:ext>
          </c:extLst>
        </c:ser>
        <c:ser>
          <c:idx val="1"/>
          <c:order val="2"/>
          <c:tx>
            <c:strRef>
              <c:f>'Zhrnutie '!$A$21</c:f>
              <c:strCache>
                <c:ptCount val="1"/>
                <c:pt idx="0">
                  <c:v>Cyklická zložka</c:v>
                </c:pt>
              </c:strCache>
            </c:strRef>
          </c:tx>
          <c:spPr>
            <a:solidFill>
              <a:schemeClr val="accent2"/>
            </a:solidFill>
            <a:ln>
              <a:noFill/>
            </a:ln>
            <a:effectLst/>
          </c:spPr>
          <c:invertIfNegative val="0"/>
          <c:cat>
            <c:numRef>
              <c:f>'Zhrnutie '!$B$19:$I$19</c:f>
              <c:numCache>
                <c:formatCode>General</c:formatCode>
                <c:ptCount val="8"/>
                <c:pt idx="0">
                  <c:v>2020</c:v>
                </c:pt>
                <c:pt idx="1">
                  <c:v>2021</c:v>
                </c:pt>
                <c:pt idx="2">
                  <c:v>2022</c:v>
                </c:pt>
                <c:pt idx="3">
                  <c:v>2023</c:v>
                </c:pt>
                <c:pt idx="4">
                  <c:v>2024</c:v>
                </c:pt>
                <c:pt idx="5">
                  <c:v>2025</c:v>
                </c:pt>
                <c:pt idx="6">
                  <c:v>2026</c:v>
                </c:pt>
              </c:numCache>
            </c:numRef>
          </c:cat>
          <c:val>
            <c:numRef>
              <c:f>'Zhrnutie '!$B$21:$H$21</c:f>
              <c:numCache>
                <c:formatCode>0.0</c:formatCode>
                <c:ptCount val="7"/>
                <c:pt idx="0">
                  <c:v>1.073268856942188</c:v>
                </c:pt>
                <c:pt idx="1">
                  <c:v>0.5225650980222396</c:v>
                </c:pt>
                <c:pt idx="2">
                  <c:v>0.36511750099100077</c:v>
                </c:pt>
                <c:pt idx="3">
                  <c:v>0.45489391210792079</c:v>
                </c:pt>
                <c:pt idx="4">
                  <c:v>0.45086046244643041</c:v>
                </c:pt>
                <c:pt idx="5">
                  <c:v>2.0997227577261933E-2</c:v>
                </c:pt>
                <c:pt idx="6">
                  <c:v>-0.18702531308394865</c:v>
                </c:pt>
              </c:numCache>
            </c:numRef>
          </c:val>
          <c:extLst>
            <c:ext xmlns:c16="http://schemas.microsoft.com/office/drawing/2014/chart" uri="{C3380CC4-5D6E-409C-BE32-E72D297353CC}">
              <c16:uniqueId val="{00000000-2D54-4765-9D82-A829E07FAF80}"/>
            </c:ext>
          </c:extLst>
        </c:ser>
        <c:ser>
          <c:idx val="2"/>
          <c:order val="3"/>
          <c:tx>
            <c:strRef>
              <c:f>'Zhrnutie '!$A$22</c:f>
              <c:strCache>
                <c:ptCount val="1"/>
                <c:pt idx="0">
                  <c:v>Dočasné opatrenia: COVID19</c:v>
                </c:pt>
              </c:strCache>
            </c:strRef>
          </c:tx>
          <c:spPr>
            <a:solidFill>
              <a:schemeClr val="bg1">
                <a:lumMod val="85000"/>
              </a:schemeClr>
            </a:solidFill>
            <a:ln>
              <a:noFill/>
            </a:ln>
            <a:effectLst/>
          </c:spPr>
          <c:invertIfNegative val="0"/>
          <c:cat>
            <c:numRef>
              <c:f>'Zhrnutie '!$B$19:$I$19</c:f>
              <c:numCache>
                <c:formatCode>General</c:formatCode>
                <c:ptCount val="8"/>
                <c:pt idx="0">
                  <c:v>2020</c:v>
                </c:pt>
                <c:pt idx="1">
                  <c:v>2021</c:v>
                </c:pt>
                <c:pt idx="2">
                  <c:v>2022</c:v>
                </c:pt>
                <c:pt idx="3">
                  <c:v>2023</c:v>
                </c:pt>
                <c:pt idx="4">
                  <c:v>2024</c:v>
                </c:pt>
                <c:pt idx="5">
                  <c:v>2025</c:v>
                </c:pt>
                <c:pt idx="6">
                  <c:v>2026</c:v>
                </c:pt>
              </c:numCache>
            </c:numRef>
          </c:cat>
          <c:val>
            <c:numRef>
              <c:f>'Zhrnutie '!$B$22:$H$22</c:f>
              <c:numCache>
                <c:formatCode>0.0</c:formatCode>
                <c:ptCount val="7"/>
                <c:pt idx="0">
                  <c:v>1.8934676728106878</c:v>
                </c:pt>
                <c:pt idx="1">
                  <c:v>2.9946289922265312</c:v>
                </c:pt>
                <c:pt idx="2">
                  <c:v>0.63644211912166948</c:v>
                </c:pt>
                <c:pt idx="3">
                  <c:v>0.12952122534825633</c:v>
                </c:pt>
                <c:pt idx="4">
                  <c:v>0</c:v>
                </c:pt>
                <c:pt idx="5">
                  <c:v>0</c:v>
                </c:pt>
                <c:pt idx="6">
                  <c:v>0</c:v>
                </c:pt>
              </c:numCache>
            </c:numRef>
          </c:val>
          <c:extLst>
            <c:ext xmlns:c16="http://schemas.microsoft.com/office/drawing/2014/chart" uri="{C3380CC4-5D6E-409C-BE32-E72D297353CC}">
              <c16:uniqueId val="{00000001-2D54-4765-9D82-A829E07FAF80}"/>
            </c:ext>
          </c:extLst>
        </c:ser>
        <c:ser>
          <c:idx val="4"/>
          <c:order val="4"/>
          <c:tx>
            <c:strRef>
              <c:f>'Zhrnutie '!$A$25</c:f>
              <c:strCache>
                <c:ptCount val="1"/>
                <c:pt idx="0">
                  <c:v>Dočasné opatrenia: Ostatné</c:v>
                </c:pt>
              </c:strCache>
            </c:strRef>
          </c:tx>
          <c:spPr>
            <a:solidFill>
              <a:schemeClr val="bg1">
                <a:lumMod val="75000"/>
              </a:schemeClr>
            </a:solidFill>
            <a:ln>
              <a:noFill/>
            </a:ln>
            <a:effectLst/>
          </c:spPr>
          <c:invertIfNegative val="0"/>
          <c:cat>
            <c:numRef>
              <c:f>'Zhrnutie '!$B$19:$I$19</c:f>
              <c:numCache>
                <c:formatCode>General</c:formatCode>
                <c:ptCount val="8"/>
                <c:pt idx="0">
                  <c:v>2020</c:v>
                </c:pt>
                <c:pt idx="1">
                  <c:v>2021</c:v>
                </c:pt>
                <c:pt idx="2">
                  <c:v>2022</c:v>
                </c:pt>
                <c:pt idx="3">
                  <c:v>2023</c:v>
                </c:pt>
                <c:pt idx="4">
                  <c:v>2024</c:v>
                </c:pt>
                <c:pt idx="5">
                  <c:v>2025</c:v>
                </c:pt>
                <c:pt idx="6">
                  <c:v>2026</c:v>
                </c:pt>
              </c:numCache>
            </c:numRef>
          </c:cat>
          <c:val>
            <c:numRef>
              <c:f>'Zhrnutie '!$B$25:$G$25</c:f>
              <c:numCache>
                <c:formatCode>0.0</c:formatCode>
                <c:ptCount val="6"/>
                <c:pt idx="0">
                  <c:v>-7.5983084667095246E-2</c:v>
                </c:pt>
                <c:pt idx="1">
                  <c:v>0.38840269981536579</c:v>
                </c:pt>
                <c:pt idx="2">
                  <c:v>0</c:v>
                </c:pt>
                <c:pt idx="3">
                  <c:v>0</c:v>
                </c:pt>
                <c:pt idx="4">
                  <c:v>0</c:v>
                </c:pt>
                <c:pt idx="5">
                  <c:v>0</c:v>
                </c:pt>
              </c:numCache>
            </c:numRef>
          </c:val>
          <c:extLst>
            <c:ext xmlns:c16="http://schemas.microsoft.com/office/drawing/2014/chart" uri="{C3380CC4-5D6E-409C-BE32-E72D297353CC}">
              <c16:uniqueId val="{00000002-2D54-4765-9D82-A829E07FAF80}"/>
            </c:ext>
          </c:extLst>
        </c:ser>
        <c:ser>
          <c:idx val="5"/>
          <c:order val="5"/>
          <c:tx>
            <c:strRef>
              <c:f>'Zhrnutie '!$A$23</c:f>
              <c:strCache>
                <c:ptCount val="1"/>
                <c:pt idx="0">
                  <c:v>Dočasné opatrenia: vojna na Ukrajine</c:v>
                </c:pt>
              </c:strCache>
            </c:strRef>
          </c:tx>
          <c:spPr>
            <a:solidFill>
              <a:schemeClr val="bg1">
                <a:lumMod val="65000"/>
              </a:schemeClr>
            </a:solidFill>
            <a:ln w="25400">
              <a:noFill/>
            </a:ln>
            <a:effectLst/>
          </c:spPr>
          <c:invertIfNegative val="0"/>
          <c:val>
            <c:numRef>
              <c:f>'Zhrnutie '!$B$23:$H$23</c:f>
              <c:numCache>
                <c:formatCode>0.0</c:formatCode>
                <c:ptCount val="7"/>
                <c:pt idx="0">
                  <c:v>0</c:v>
                </c:pt>
                <c:pt idx="1">
                  <c:v>0</c:v>
                </c:pt>
                <c:pt idx="2">
                  <c:v>0.17660612031787604</c:v>
                </c:pt>
                <c:pt idx="3">
                  <c:v>8.3562080869842792E-2</c:v>
                </c:pt>
                <c:pt idx="4">
                  <c:v>0</c:v>
                </c:pt>
                <c:pt idx="5">
                  <c:v>0</c:v>
                </c:pt>
                <c:pt idx="6">
                  <c:v>0</c:v>
                </c:pt>
              </c:numCache>
            </c:numRef>
          </c:val>
          <c:extLst>
            <c:ext xmlns:c16="http://schemas.microsoft.com/office/drawing/2014/chart" uri="{C3380CC4-5D6E-409C-BE32-E72D297353CC}">
              <c16:uniqueId val="{00000000-C3F3-413C-8B17-49002492F286}"/>
            </c:ext>
          </c:extLst>
        </c:ser>
        <c:ser>
          <c:idx val="6"/>
          <c:order val="6"/>
          <c:tx>
            <c:strRef>
              <c:f>'Zhrnutie '!$A$24</c:f>
              <c:strCache>
                <c:ptCount val="1"/>
                <c:pt idx="0">
                  <c:v>Dočasné opatrenia: Energo-pomoc</c:v>
                </c:pt>
              </c:strCache>
            </c:strRef>
          </c:tx>
          <c:spPr>
            <a:solidFill>
              <a:schemeClr val="tx1">
                <a:lumMod val="65000"/>
                <a:lumOff val="35000"/>
              </a:schemeClr>
            </a:solidFill>
            <a:ln w="25400">
              <a:noFill/>
            </a:ln>
            <a:effectLst/>
          </c:spPr>
          <c:invertIfNegative val="0"/>
          <c:val>
            <c:numRef>
              <c:f>'Zhrnutie '!$B$24:$H$24</c:f>
              <c:numCache>
                <c:formatCode>0.0</c:formatCode>
                <c:ptCount val="7"/>
                <c:pt idx="0">
                  <c:v>0</c:v>
                </c:pt>
                <c:pt idx="1">
                  <c:v>0</c:v>
                </c:pt>
                <c:pt idx="2">
                  <c:v>5.1631563329046719E-2</c:v>
                </c:pt>
                <c:pt idx="3">
                  <c:v>1.3081643760173889</c:v>
                </c:pt>
                <c:pt idx="4">
                  <c:v>0</c:v>
                </c:pt>
                <c:pt idx="5">
                  <c:v>0</c:v>
                </c:pt>
                <c:pt idx="6">
                  <c:v>0</c:v>
                </c:pt>
              </c:numCache>
            </c:numRef>
          </c:val>
          <c:extLst>
            <c:ext xmlns:c16="http://schemas.microsoft.com/office/drawing/2014/chart" uri="{C3380CC4-5D6E-409C-BE32-E72D297353CC}">
              <c16:uniqueId val="{00000001-C3F3-413C-8B17-49002492F286}"/>
            </c:ext>
          </c:extLst>
        </c:ser>
        <c:dLbls>
          <c:showLegendKey val="0"/>
          <c:showVal val="0"/>
          <c:showCatName val="0"/>
          <c:showSerName val="0"/>
          <c:showPercent val="0"/>
          <c:showBubbleSize val="0"/>
        </c:dLbls>
        <c:gapWidth val="150"/>
        <c:overlap val="100"/>
        <c:axId val="305389816"/>
        <c:axId val="305390208"/>
      </c:barChart>
      <c:lineChart>
        <c:grouping val="standard"/>
        <c:varyColors val="0"/>
        <c:ser>
          <c:idx val="0"/>
          <c:order val="0"/>
          <c:tx>
            <c:strRef>
              <c:f>'Zhrnutie '!$A$20</c:f>
              <c:strCache>
                <c:ptCount val="1"/>
                <c:pt idx="0">
                  <c:v>Deficit verejnej správy</c:v>
                </c:pt>
              </c:strCache>
            </c:strRef>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'!$B$19:$H$19</c:f>
              <c:numCache>
                <c:formatCode>General</c:formatCode>
                <c:ptCount val="7"/>
                <c:pt idx="0">
                  <c:v>2020</c:v>
                </c:pt>
                <c:pt idx="1">
                  <c:v>2021</c:v>
                </c:pt>
                <c:pt idx="2">
                  <c:v>2022</c:v>
                </c:pt>
                <c:pt idx="3">
                  <c:v>2023</c:v>
                </c:pt>
                <c:pt idx="4">
                  <c:v>2024</c:v>
                </c:pt>
                <c:pt idx="5">
                  <c:v>2025</c:v>
                </c:pt>
                <c:pt idx="6">
                  <c:v>2026</c:v>
                </c:pt>
              </c:numCache>
            </c:numRef>
          </c:cat>
          <c:val>
            <c:numRef>
              <c:f>'Zhrnutie '!$B$20:$H$20</c:f>
              <c:numCache>
                <c:formatCode>0.0</c:formatCode>
                <c:ptCount val="7"/>
                <c:pt idx="0">
                  <c:v>5.3503135907519042</c:v>
                </c:pt>
                <c:pt idx="1">
                  <c:v>5.4305277949314608</c:v>
                </c:pt>
                <c:pt idx="2">
                  <c:v>2.0371563219062203</c:v>
                </c:pt>
                <c:pt idx="3">
                  <c:v>6.2971197561965244</c:v>
                </c:pt>
                <c:pt idx="4">
                  <c:v>3.9</c:v>
                </c:pt>
                <c:pt idx="5">
                  <c:v>3.2</c:v>
                </c:pt>
                <c:pt idx="6">
                  <c:v>2.2000000000000002</c:v>
                </c:pt>
              </c:numCache>
            </c:numRef>
          </c:val>
          <c:smooth val="0"/>
          <c:extLst>
            <c:ext xmlns:c16="http://schemas.microsoft.com/office/drawing/2014/chart" uri="{C3380CC4-5D6E-409C-BE32-E72D297353CC}">
              <c16:uniqueId val="{00000003-B4E9-4D2A-AD3C-BA696963D75B}"/>
            </c:ext>
          </c:extLst>
        </c:ser>
        <c:ser>
          <c:idx val="7"/>
          <c:order val="7"/>
          <c:tx>
            <c:strRef>
              <c:f>'Zhrnutie '!$A$28</c:f>
              <c:strCache>
                <c:ptCount val="1"/>
                <c:pt idx="0">
                  <c:v>Aktuálny rozpočet verejnej správy</c:v>
                </c:pt>
              </c:strCache>
            </c:strRef>
          </c:tx>
          <c:spPr>
            <a:ln w="25400" cap="rnd">
              <a:noFill/>
              <a:round/>
            </a:ln>
            <a:effectLst/>
          </c:spPr>
          <c:marker>
            <c:symbol val="circle"/>
            <c:size val="5"/>
            <c:spPr>
              <a:solidFill>
                <a:schemeClr val="bg1">
                  <a:lumMod val="75000"/>
                </a:schemeClr>
              </a:solidFill>
              <a:ln w="9525">
                <a:noFill/>
              </a:ln>
              <a:effectLst/>
            </c:spPr>
          </c:marker>
          <c:val>
            <c:numRef>
              <c:f>'Zhrnutie '!$B$28:$H$28</c:f>
              <c:numCache>
                <c:formatCode>0.0</c:formatCode>
                <c:ptCount val="7"/>
                <c:pt idx="4">
                  <c:v>4.74</c:v>
                </c:pt>
                <c:pt idx="5">
                  <c:v>5.15</c:v>
                </c:pt>
                <c:pt idx="6">
                  <c:v>4.93</c:v>
                </c:pt>
              </c:numCache>
            </c:numRef>
          </c:val>
          <c:smooth val="0"/>
          <c:extLst>
            <c:ext xmlns:c16="http://schemas.microsoft.com/office/drawing/2014/chart" uri="{C3380CC4-5D6E-409C-BE32-E72D297353CC}">
              <c16:uniqueId val="{00000000-0DF4-45FB-8751-00B7E07A471B}"/>
            </c:ext>
          </c:extLst>
        </c:ser>
        <c:dLbls>
          <c:showLegendKey val="0"/>
          <c:showVal val="0"/>
          <c:showCatName val="0"/>
          <c:showSerName val="0"/>
          <c:showPercent val="0"/>
          <c:showBubbleSize val="0"/>
        </c:dLbls>
        <c:marker val="1"/>
        <c:smooth val="0"/>
        <c:axId val="305389816"/>
        <c:axId val="305390208"/>
      </c:lineChart>
      <c:catAx>
        <c:axId val="30538981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90208"/>
        <c:crosses val="autoZero"/>
        <c:auto val="1"/>
        <c:lblAlgn val="ctr"/>
        <c:lblOffset val="100"/>
        <c:noMultiLvlLbl val="0"/>
      </c:catAx>
      <c:valAx>
        <c:axId val="305390208"/>
        <c:scaling>
          <c:orientation val="minMax"/>
        </c:scaling>
        <c:delete val="0"/>
        <c:axPos val="l"/>
        <c:majorGridlines>
          <c:spPr>
            <a:ln w="9525" cap="flat" cmpd="sng" algn="ctr">
              <a:solidFill>
                <a:schemeClr val="bg1">
                  <a:lumMod val="75000"/>
                  <a:alpha val="56000"/>
                </a:schemeClr>
              </a:solidFill>
              <a:prstDash val="sysDot"/>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89816"/>
        <c:crosses val="autoZero"/>
        <c:crossBetween val="between"/>
      </c:valAx>
      <c:spPr>
        <a:noFill/>
        <a:ln>
          <a:noFill/>
        </a:ln>
        <a:effectLst/>
      </c:spPr>
    </c:plotArea>
    <c:legend>
      <c:legendPos val="t"/>
      <c:layout>
        <c:manualLayout>
          <c:xMode val="edge"/>
          <c:yMode val="edge"/>
          <c:x val="9.9873910307925209E-2"/>
          <c:y val="7.3227915254817366E-3"/>
          <c:w val="0.85246060104175903"/>
          <c:h val="0.2401555199790897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2+3'!$I$29</c:f>
              <c:strCache>
                <c:ptCount val="1"/>
                <c:pt idx="0">
                  <c:v>Agriculture</c:v>
                </c:pt>
              </c:strCache>
            </c:strRef>
          </c:tx>
          <c:spPr>
            <a:solidFill>
              <a:srgbClr val="2C9ADC"/>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2+3'!$K$12:$P$12</c:f>
              <c:numCache>
                <c:formatCode>0.0</c:formatCode>
                <c:ptCount val="6"/>
                <c:pt idx="0">
                  <c:v>-0.13526074687274614</c:v>
                </c:pt>
                <c:pt idx="1">
                  <c:v>0.15510762989504026</c:v>
                </c:pt>
                <c:pt idx="2">
                  <c:v>-3.4017205566980208E-2</c:v>
                </c:pt>
                <c:pt idx="3">
                  <c:v>0</c:v>
                </c:pt>
                <c:pt idx="4">
                  <c:v>0</c:v>
                </c:pt>
                <c:pt idx="5" formatCode="General">
                  <c:v>0</c:v>
                </c:pt>
              </c:numCache>
            </c:numRef>
          </c:val>
          <c:extLst>
            <c:ext xmlns:c16="http://schemas.microsoft.com/office/drawing/2014/chart" uri="{C3380CC4-5D6E-409C-BE32-E72D297353CC}">
              <c16:uniqueId val="{00000000-3589-424E-9543-11F901F971A2}"/>
            </c:ext>
          </c:extLst>
        </c:ser>
        <c:ser>
          <c:idx val="8"/>
          <c:order val="1"/>
          <c:tx>
            <c:strRef>
              <c:f>'Graf 2+3'!$I$30</c:f>
              <c:strCache>
                <c:ptCount val="1"/>
                <c:pt idx="0">
                  <c:v>Industry</c:v>
                </c:pt>
              </c:strCache>
            </c:strRef>
          </c:tx>
          <c:spPr>
            <a:solidFill>
              <a:srgbClr val="C6D9F1"/>
            </a:solidFill>
            <a:ln>
              <a:noFill/>
            </a:ln>
          </c:spPr>
          <c:invertIfNegative val="0"/>
          <c:cat>
            <c:strRef>
              <c:f>'Graf 2+3'!$K$11:$P$11</c:f>
              <c:strCache>
                <c:ptCount val="6"/>
                <c:pt idx="0">
                  <c:v>2021</c:v>
                </c:pt>
                <c:pt idx="1">
                  <c:v>2022F</c:v>
                </c:pt>
                <c:pt idx="2">
                  <c:v>2023F</c:v>
                </c:pt>
                <c:pt idx="3">
                  <c:v>2024F</c:v>
                </c:pt>
                <c:pt idx="4">
                  <c:v>2025F</c:v>
                </c:pt>
                <c:pt idx="5">
                  <c:v>2026F</c:v>
                </c:pt>
              </c:strCache>
            </c:strRef>
          </c:cat>
          <c:val>
            <c:numRef>
              <c:f>'Graf 2+3'!$K$13:$P$13</c:f>
              <c:numCache>
                <c:formatCode>0.0</c:formatCode>
                <c:ptCount val="6"/>
                <c:pt idx="0">
                  <c:v>-0.37051857594817561</c:v>
                </c:pt>
                <c:pt idx="1">
                  <c:v>0.30175408512283147</c:v>
                </c:pt>
                <c:pt idx="2">
                  <c:v>-0.17539602842557919</c:v>
                </c:pt>
                <c:pt idx="3">
                  <c:v>0.40869899211659388</c:v>
                </c:pt>
                <c:pt idx="4">
                  <c:v>0.23837946459687231</c:v>
                </c:pt>
                <c:pt idx="5">
                  <c:v>9.3217685109784065E-2</c:v>
                </c:pt>
              </c:numCache>
            </c:numRef>
          </c:val>
          <c:extLst>
            <c:ext xmlns:c16="http://schemas.microsoft.com/office/drawing/2014/chart" uri="{C3380CC4-5D6E-409C-BE32-E72D297353CC}">
              <c16:uniqueId val="{00000001-3589-424E-9543-11F901F971A2}"/>
            </c:ext>
          </c:extLst>
        </c:ser>
        <c:ser>
          <c:idx val="0"/>
          <c:order val="2"/>
          <c:tx>
            <c:strRef>
              <c:f>'Graf 2+3'!$I$33</c:f>
              <c:strCache>
                <c:ptCount val="1"/>
                <c:pt idx="0">
                  <c:v>Construction</c:v>
                </c:pt>
              </c:strCache>
            </c:strRef>
          </c:tx>
          <c:spPr>
            <a:solidFill>
              <a:srgbClr val="1F497D"/>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2+3'!$K$16:$P$16</c:f>
              <c:numCache>
                <c:formatCode>0.0</c:formatCode>
                <c:ptCount val="6"/>
                <c:pt idx="0">
                  <c:v>2.934470440629228E-2</c:v>
                </c:pt>
                <c:pt idx="1">
                  <c:v>0.20495841295902076</c:v>
                </c:pt>
                <c:pt idx="2">
                  <c:v>0.14733244108646398</c:v>
                </c:pt>
                <c:pt idx="3">
                  <c:v>3.8372110117341908E-2</c:v>
                </c:pt>
                <c:pt idx="4">
                  <c:v>2.1459707793271807E-2</c:v>
                </c:pt>
                <c:pt idx="5">
                  <c:v>-4.2760178651984823E-2</c:v>
                </c:pt>
              </c:numCache>
            </c:numRef>
          </c:val>
          <c:extLst>
            <c:ext xmlns:c16="http://schemas.microsoft.com/office/drawing/2014/chart" uri="{C3380CC4-5D6E-409C-BE32-E72D297353CC}">
              <c16:uniqueId val="{00000002-3589-424E-9543-11F901F971A2}"/>
            </c:ext>
          </c:extLst>
        </c:ser>
        <c:ser>
          <c:idx val="1"/>
          <c:order val="3"/>
          <c:tx>
            <c:strRef>
              <c:f>'Graf 2+3'!$I$32</c:f>
              <c:strCache>
                <c:ptCount val="1"/>
                <c:pt idx="0">
                  <c:v>Public sector</c:v>
                </c:pt>
              </c:strCache>
            </c:strRef>
          </c:tx>
          <c:spPr>
            <a:solidFill>
              <a:srgbClr val="9E9E9E"/>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2+3'!$K$15:$P$15</c:f>
              <c:numCache>
                <c:formatCode>0.0</c:formatCode>
                <c:ptCount val="6"/>
                <c:pt idx="0">
                  <c:v>-2.5343153805435479E-2</c:v>
                </c:pt>
                <c:pt idx="1">
                  <c:v>0.34203758472327461</c:v>
                </c:pt>
                <c:pt idx="2">
                  <c:v>0.19830053206640647</c:v>
                </c:pt>
                <c:pt idx="3">
                  <c:v>-8.1307831963062308E-2</c:v>
                </c:pt>
                <c:pt idx="4">
                  <c:v>-5.0344129827845682E-2</c:v>
                </c:pt>
                <c:pt idx="5">
                  <c:v>-2.4599243791736187E-2</c:v>
                </c:pt>
              </c:numCache>
            </c:numRef>
          </c:val>
          <c:extLst>
            <c:ext xmlns:c16="http://schemas.microsoft.com/office/drawing/2014/chart" uri="{C3380CC4-5D6E-409C-BE32-E72D297353CC}">
              <c16:uniqueId val="{00000003-3589-424E-9543-11F901F971A2}"/>
            </c:ext>
          </c:extLst>
        </c:ser>
        <c:ser>
          <c:idx val="2"/>
          <c:order val="4"/>
          <c:tx>
            <c:strRef>
              <c:f>'Graf 2+3'!$I$31</c:f>
              <c:strCache>
                <c:ptCount val="1"/>
                <c:pt idx="0">
                  <c:v>Market services</c:v>
                </c:pt>
              </c:strCache>
            </c:strRef>
          </c:tx>
          <c:spPr>
            <a:solidFill>
              <a:srgbClr val="555555"/>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2+3'!$K$14:$P$14</c:f>
              <c:numCache>
                <c:formatCode>0.0</c:formatCode>
                <c:ptCount val="6"/>
                <c:pt idx="0">
                  <c:v>-7.9780915104602515E-2</c:v>
                </c:pt>
                <c:pt idx="1">
                  <c:v>0.76456632334332264</c:v>
                </c:pt>
                <c:pt idx="2">
                  <c:v>0.36798524386232667</c:v>
                </c:pt>
                <c:pt idx="3">
                  <c:v>0.13003806068757923</c:v>
                </c:pt>
                <c:pt idx="4">
                  <c:v>0.34534220632968399</c:v>
                </c:pt>
                <c:pt idx="5">
                  <c:v>0.33229166850186648</c:v>
                </c:pt>
              </c:numCache>
            </c:numRef>
          </c:val>
          <c:extLst>
            <c:ext xmlns:c16="http://schemas.microsoft.com/office/drawing/2014/chart" uri="{C3380CC4-5D6E-409C-BE32-E72D297353CC}">
              <c16:uniqueId val="{00000004-3589-424E-9543-11F901F971A2}"/>
            </c:ext>
          </c:extLst>
        </c:ser>
        <c:dLbls>
          <c:showLegendKey val="0"/>
          <c:showVal val="0"/>
          <c:showCatName val="0"/>
          <c:showSerName val="0"/>
          <c:showPercent val="0"/>
          <c:showBubbleSize val="0"/>
        </c:dLbls>
        <c:gapWidth val="150"/>
        <c:overlap val="100"/>
        <c:axId val="303960328"/>
        <c:axId val="303960720"/>
      </c:barChart>
      <c:lineChart>
        <c:grouping val="standard"/>
        <c:varyColors val="0"/>
        <c:ser>
          <c:idx val="3"/>
          <c:order val="5"/>
          <c:tx>
            <c:strRef>
              <c:f>'Graf 2+3'!$I$34</c:f>
              <c:strCache>
                <c:ptCount val="1"/>
                <c:pt idx="0">
                  <c:v>Total economy</c:v>
                </c:pt>
              </c:strCache>
            </c:strRef>
          </c:tx>
          <c:spPr>
            <a:ln w="19050">
              <a:solidFill>
                <a:sysClr val="windowText" lastClr="000000"/>
              </a:solidFill>
            </a:ln>
          </c:spPr>
          <c:marker>
            <c:symbol val="none"/>
          </c:marker>
          <c:cat>
            <c:strRef>
              <c:f>'Graf 2+3'!$L$11:$P$11</c:f>
              <c:strCache>
                <c:ptCount val="5"/>
                <c:pt idx="0">
                  <c:v>2022F</c:v>
                </c:pt>
                <c:pt idx="1">
                  <c:v>2023F</c:v>
                </c:pt>
                <c:pt idx="2">
                  <c:v>2024F</c:v>
                </c:pt>
                <c:pt idx="3">
                  <c:v>2025F</c:v>
                </c:pt>
                <c:pt idx="4">
                  <c:v>2026F</c:v>
                </c:pt>
              </c:strCache>
            </c:strRef>
          </c:cat>
          <c:val>
            <c:numRef>
              <c:f>'Graf 2+3'!$K$17:$P$17</c:f>
              <c:numCache>
                <c:formatCode>0.0</c:formatCode>
                <c:ptCount val="6"/>
                <c:pt idx="0">
                  <c:v>-0.58155868732465699</c:v>
                </c:pt>
                <c:pt idx="1">
                  <c:v>1.7684240360434922</c:v>
                </c:pt>
                <c:pt idx="2">
                  <c:v>0.50420498302263805</c:v>
                </c:pt>
                <c:pt idx="3">
                  <c:v>0.49580133095845635</c:v>
                </c:pt>
                <c:pt idx="4">
                  <c:v>0.55483724889198172</c:v>
                </c:pt>
                <c:pt idx="5">
                  <c:v>0.35814993116793925</c:v>
                </c:pt>
              </c:numCache>
            </c:numRef>
          </c:val>
          <c:smooth val="0"/>
          <c:extLst>
            <c:ext xmlns:c16="http://schemas.microsoft.com/office/drawing/2014/chart" uri="{C3380CC4-5D6E-409C-BE32-E72D297353CC}">
              <c16:uniqueId val="{00000005-3589-424E-9543-11F901F971A2}"/>
            </c:ext>
          </c:extLst>
        </c:ser>
        <c:dLbls>
          <c:showLegendKey val="0"/>
          <c:showVal val="0"/>
          <c:showCatName val="0"/>
          <c:showSerName val="0"/>
          <c:showPercent val="0"/>
          <c:showBubbleSize val="0"/>
        </c:dLbls>
        <c:marker val="1"/>
        <c:smooth val="0"/>
        <c:axId val="303960328"/>
        <c:axId val="303960720"/>
      </c:lineChart>
      <c:catAx>
        <c:axId val="303960328"/>
        <c:scaling>
          <c:orientation val="minMax"/>
        </c:scaling>
        <c:delete val="0"/>
        <c:axPos val="b"/>
        <c:numFmt formatCode="General" sourceLinked="1"/>
        <c:majorTickMark val="out"/>
        <c:minorTickMark val="none"/>
        <c:tickLblPos val="low"/>
        <c:crossAx val="303960720"/>
        <c:crosses val="autoZero"/>
        <c:auto val="1"/>
        <c:lblAlgn val="ctr"/>
        <c:lblOffset val="100"/>
        <c:noMultiLvlLbl val="0"/>
      </c:catAx>
      <c:valAx>
        <c:axId val="303960720"/>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3960328"/>
        <c:crosses val="autoZero"/>
        <c:crossBetween val="between"/>
      </c:valAx>
    </c:plotArea>
    <c:legend>
      <c:legendPos val="r"/>
      <c:layout>
        <c:manualLayout>
          <c:xMode val="edge"/>
          <c:yMode val="edge"/>
          <c:x val="0.54551467009609178"/>
          <c:y val="2.7090386526467947E-2"/>
          <c:w val="0.42999241952121359"/>
          <c:h val="0.40229169610919818"/>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75584386814033566"/>
        </c:manualLayout>
      </c:layout>
      <c:barChart>
        <c:barDir val="col"/>
        <c:grouping val="stacked"/>
        <c:varyColors val="0"/>
        <c:ser>
          <c:idx val="5"/>
          <c:order val="0"/>
          <c:tx>
            <c:strRef>
              <c:f>'Graf 4+5'!$I$5</c:f>
              <c:strCache>
                <c:ptCount val="1"/>
                <c:pt idx="0">
                  <c:v>Tovary</c:v>
                </c:pt>
              </c:strCache>
            </c:strRef>
          </c:tx>
          <c:spPr>
            <a:solidFill>
              <a:srgbClr val="2C9ADC"/>
            </a:solidFill>
          </c:spPr>
          <c:invertIfNegative val="0"/>
          <c:cat>
            <c:strRef>
              <c:f>'Graf 4+5'!$U$4:$AA$4</c:f>
              <c:strCache>
                <c:ptCount val="7"/>
                <c:pt idx="0">
                  <c:v>2020</c:v>
                </c:pt>
                <c:pt idx="1">
                  <c:v>2021</c:v>
                </c:pt>
                <c:pt idx="2">
                  <c:v>2022F</c:v>
                </c:pt>
                <c:pt idx="3">
                  <c:v>2023F</c:v>
                </c:pt>
                <c:pt idx="4">
                  <c:v>2024F</c:v>
                </c:pt>
                <c:pt idx="5">
                  <c:v>2025F</c:v>
                </c:pt>
                <c:pt idx="6">
                  <c:v>2026F</c:v>
                </c:pt>
              </c:strCache>
            </c:strRef>
          </c:cat>
          <c:val>
            <c:numRef>
              <c:f>'Graf 4+5'!$U$5:$AA$5</c:f>
              <c:numCache>
                <c:formatCode>0.0</c:formatCode>
                <c:ptCount val="7"/>
                <c:pt idx="0">
                  <c:v>0.63664019461971832</c:v>
                </c:pt>
                <c:pt idx="1">
                  <c:v>-0.31961637457963082</c:v>
                </c:pt>
                <c:pt idx="2">
                  <c:v>-6.4878204608366037</c:v>
                </c:pt>
                <c:pt idx="3">
                  <c:v>-7.6612752221073359</c:v>
                </c:pt>
                <c:pt idx="4">
                  <c:v>-6.9755223226867518</c:v>
                </c:pt>
                <c:pt idx="5">
                  <c:v>-6.0239850313780687</c:v>
                </c:pt>
                <c:pt idx="6">
                  <c:v>-4.6524872058991322</c:v>
                </c:pt>
              </c:numCache>
            </c:numRef>
          </c:val>
          <c:extLst>
            <c:ext xmlns:c16="http://schemas.microsoft.com/office/drawing/2014/chart" uri="{C3380CC4-5D6E-409C-BE32-E72D297353CC}">
              <c16:uniqueId val="{00000000-49C5-4097-9BEB-240D97A3F50F}"/>
            </c:ext>
          </c:extLst>
        </c:ser>
        <c:ser>
          <c:idx val="8"/>
          <c:order val="1"/>
          <c:tx>
            <c:strRef>
              <c:f>'Graf 4+5'!$I$6</c:f>
              <c:strCache>
                <c:ptCount val="1"/>
                <c:pt idx="0">
                  <c:v>Služby</c:v>
                </c:pt>
              </c:strCache>
            </c:strRef>
          </c:tx>
          <c:spPr>
            <a:solidFill>
              <a:schemeClr val="tx2">
                <a:lumMod val="20000"/>
                <a:lumOff val="80000"/>
              </a:schemeClr>
            </a:solidFill>
            <a:ln>
              <a:noFill/>
            </a:ln>
          </c:spPr>
          <c:invertIfNegative val="0"/>
          <c:cat>
            <c:strRef>
              <c:f>'Graf 4+5'!$U$4:$AA$4</c:f>
              <c:strCache>
                <c:ptCount val="7"/>
                <c:pt idx="0">
                  <c:v>2020</c:v>
                </c:pt>
                <c:pt idx="1">
                  <c:v>2021</c:v>
                </c:pt>
                <c:pt idx="2">
                  <c:v>2022F</c:v>
                </c:pt>
                <c:pt idx="3">
                  <c:v>2023F</c:v>
                </c:pt>
                <c:pt idx="4">
                  <c:v>2024F</c:v>
                </c:pt>
                <c:pt idx="5">
                  <c:v>2025F</c:v>
                </c:pt>
                <c:pt idx="6">
                  <c:v>2026F</c:v>
                </c:pt>
              </c:strCache>
            </c:strRef>
          </c:cat>
          <c:val>
            <c:numRef>
              <c:f>'Graf 4+5'!$U$6:$AA$6</c:f>
              <c:numCache>
                <c:formatCode>0.0</c:formatCode>
                <c:ptCount val="7"/>
                <c:pt idx="0">
                  <c:v>1.1422372963999012</c:v>
                </c:pt>
                <c:pt idx="1">
                  <c:v>0.7567933402301289</c:v>
                </c:pt>
                <c:pt idx="2">
                  <c:v>0.28775699791820403</c:v>
                </c:pt>
                <c:pt idx="3">
                  <c:v>-0.49647695129496933</c:v>
                </c:pt>
                <c:pt idx="4">
                  <c:v>-0.40064082628946396</c:v>
                </c:pt>
                <c:pt idx="5">
                  <c:v>-0.27148005483874377</c:v>
                </c:pt>
                <c:pt idx="6">
                  <c:v>-9.0045570311331327E-2</c:v>
                </c:pt>
              </c:numCache>
            </c:numRef>
          </c:val>
          <c:extLst>
            <c:ext xmlns:c16="http://schemas.microsoft.com/office/drawing/2014/chart" uri="{C3380CC4-5D6E-409C-BE32-E72D297353CC}">
              <c16:uniqueId val="{00000001-49C5-4097-9BEB-240D97A3F50F}"/>
            </c:ext>
          </c:extLst>
        </c:ser>
        <c:ser>
          <c:idx val="0"/>
          <c:order val="2"/>
          <c:tx>
            <c:strRef>
              <c:f>'Graf 4+5'!$I$7</c:f>
              <c:strCache>
                <c:ptCount val="1"/>
                <c:pt idx="0">
                  <c:v>Primárne výnosy</c:v>
                </c:pt>
              </c:strCache>
            </c:strRef>
          </c:tx>
          <c:invertIfNegative val="0"/>
          <c:cat>
            <c:strRef>
              <c:f>'Graf 4+5'!$U$4:$AA$4</c:f>
              <c:strCache>
                <c:ptCount val="7"/>
                <c:pt idx="0">
                  <c:v>2020</c:v>
                </c:pt>
                <c:pt idx="1">
                  <c:v>2021</c:v>
                </c:pt>
                <c:pt idx="2">
                  <c:v>2022F</c:v>
                </c:pt>
                <c:pt idx="3">
                  <c:v>2023F</c:v>
                </c:pt>
                <c:pt idx="4">
                  <c:v>2024F</c:v>
                </c:pt>
                <c:pt idx="5">
                  <c:v>2025F</c:v>
                </c:pt>
                <c:pt idx="6">
                  <c:v>2026F</c:v>
                </c:pt>
              </c:strCache>
            </c:strRef>
          </c:cat>
          <c:val>
            <c:numRef>
              <c:f>'Graf 4+5'!$U$7:$AA$7</c:f>
              <c:numCache>
                <c:formatCode>0.0</c:formatCode>
                <c:ptCount val="7"/>
                <c:pt idx="0">
                  <c:v>-1.557285114182877</c:v>
                </c:pt>
                <c:pt idx="1">
                  <c:v>-2.0000132823828261</c:v>
                </c:pt>
                <c:pt idx="2">
                  <c:v>-0.71881105248759924</c:v>
                </c:pt>
                <c:pt idx="3">
                  <c:v>1.797608886148945</c:v>
                </c:pt>
                <c:pt idx="4">
                  <c:v>1.5622643830799274</c:v>
                </c:pt>
                <c:pt idx="5">
                  <c:v>1.1583147069736084</c:v>
                </c:pt>
                <c:pt idx="6">
                  <c:v>0.46694560230901883</c:v>
                </c:pt>
              </c:numCache>
            </c:numRef>
          </c:val>
          <c:extLst>
            <c:ext xmlns:c16="http://schemas.microsoft.com/office/drawing/2014/chart" uri="{C3380CC4-5D6E-409C-BE32-E72D297353CC}">
              <c16:uniqueId val="{00000002-49C5-4097-9BEB-240D97A3F50F}"/>
            </c:ext>
          </c:extLst>
        </c:ser>
        <c:ser>
          <c:idx val="1"/>
          <c:order val="3"/>
          <c:tx>
            <c:strRef>
              <c:f>'Graf 4+5'!$I$8</c:f>
              <c:strCache>
                <c:ptCount val="1"/>
                <c:pt idx="0">
                  <c:v>Sekundárne výnosy</c:v>
                </c:pt>
              </c:strCache>
            </c:strRef>
          </c:tx>
          <c:invertIfNegative val="0"/>
          <c:cat>
            <c:strRef>
              <c:f>'Graf 4+5'!$U$4:$AA$4</c:f>
              <c:strCache>
                <c:ptCount val="7"/>
                <c:pt idx="0">
                  <c:v>2020</c:v>
                </c:pt>
                <c:pt idx="1">
                  <c:v>2021</c:v>
                </c:pt>
                <c:pt idx="2">
                  <c:v>2022F</c:v>
                </c:pt>
                <c:pt idx="3">
                  <c:v>2023F</c:v>
                </c:pt>
                <c:pt idx="4">
                  <c:v>2024F</c:v>
                </c:pt>
                <c:pt idx="5">
                  <c:v>2025F</c:v>
                </c:pt>
                <c:pt idx="6">
                  <c:v>2026F</c:v>
                </c:pt>
              </c:strCache>
            </c:strRef>
          </c:cat>
          <c:val>
            <c:numRef>
              <c:f>'Graf 4+5'!$U$8:$AA$8</c:f>
              <c:numCache>
                <c:formatCode>0.0</c:formatCode>
                <c:ptCount val="7"/>
                <c:pt idx="0">
                  <c:v>-0.57165273709794928</c:v>
                </c:pt>
                <c:pt idx="1">
                  <c:v>-1.0315428623418121</c:v>
                </c:pt>
                <c:pt idx="2">
                  <c:v>-0.28271733421174389</c:v>
                </c:pt>
                <c:pt idx="3">
                  <c:v>0.89212992276841407</c:v>
                </c:pt>
                <c:pt idx="4">
                  <c:v>0.77491248610274577</c:v>
                </c:pt>
                <c:pt idx="5">
                  <c:v>0.57333672460944074</c:v>
                </c:pt>
                <c:pt idx="6">
                  <c:v>0.22790114880665258</c:v>
                </c:pt>
              </c:numCache>
            </c:numRef>
          </c:val>
          <c:extLst>
            <c:ext xmlns:c16="http://schemas.microsoft.com/office/drawing/2014/chart" uri="{C3380CC4-5D6E-409C-BE32-E72D297353CC}">
              <c16:uniqueId val="{00000003-49C5-4097-9BEB-240D97A3F50F}"/>
            </c:ext>
          </c:extLst>
        </c:ser>
        <c:dLbls>
          <c:showLegendKey val="0"/>
          <c:showVal val="0"/>
          <c:showCatName val="0"/>
          <c:showSerName val="0"/>
          <c:showPercent val="0"/>
          <c:showBubbleSize val="0"/>
        </c:dLbls>
        <c:gapWidth val="150"/>
        <c:overlap val="100"/>
        <c:axId val="303961504"/>
        <c:axId val="303910784"/>
      </c:barChart>
      <c:lineChart>
        <c:grouping val="standard"/>
        <c:varyColors val="0"/>
        <c:ser>
          <c:idx val="3"/>
          <c:order val="4"/>
          <c:tx>
            <c:strRef>
              <c:f>'Graf 4+5'!$I$9</c:f>
              <c:strCache>
                <c:ptCount val="1"/>
                <c:pt idx="0">
                  <c:v>BÚ PB</c:v>
                </c:pt>
              </c:strCache>
            </c:strRef>
          </c:tx>
          <c:spPr>
            <a:ln w="19050">
              <a:solidFill>
                <a:sysClr val="windowText" lastClr="000000"/>
              </a:solidFill>
            </a:ln>
          </c:spPr>
          <c:marker>
            <c:symbol val="none"/>
          </c:marker>
          <c:cat>
            <c:strRef>
              <c:f>'Graf 4+5'!$U$4:$AA$4</c:f>
              <c:strCache>
                <c:ptCount val="7"/>
                <c:pt idx="0">
                  <c:v>2020</c:v>
                </c:pt>
                <c:pt idx="1">
                  <c:v>2021</c:v>
                </c:pt>
                <c:pt idx="2">
                  <c:v>2022F</c:v>
                </c:pt>
                <c:pt idx="3">
                  <c:v>2023F</c:v>
                </c:pt>
                <c:pt idx="4">
                  <c:v>2024F</c:v>
                </c:pt>
                <c:pt idx="5">
                  <c:v>2025F</c:v>
                </c:pt>
                <c:pt idx="6">
                  <c:v>2026F</c:v>
                </c:pt>
              </c:strCache>
            </c:strRef>
          </c:cat>
          <c:val>
            <c:numRef>
              <c:f>'Graf 4+5'!$U$9:$AA$9</c:f>
              <c:numCache>
                <c:formatCode>0.0</c:formatCode>
                <c:ptCount val="7"/>
                <c:pt idx="0">
                  <c:v>-0.35006036026120457</c:v>
                </c:pt>
                <c:pt idx="1">
                  <c:v>-2.594379179074136</c:v>
                </c:pt>
                <c:pt idx="2">
                  <c:v>-7.2015918496177473</c:v>
                </c:pt>
                <c:pt idx="3">
                  <c:v>-5.468013364484948</c:v>
                </c:pt>
                <c:pt idx="4">
                  <c:v>-5.0389862797935496</c:v>
                </c:pt>
                <c:pt idx="5">
                  <c:v>-4.56381365463377</c:v>
                </c:pt>
                <c:pt idx="6">
                  <c:v>-4.0476860250947855</c:v>
                </c:pt>
              </c:numCache>
            </c:numRef>
          </c:val>
          <c:smooth val="0"/>
          <c:extLst>
            <c:ext xmlns:c16="http://schemas.microsoft.com/office/drawing/2014/chart" uri="{C3380CC4-5D6E-409C-BE32-E72D297353CC}">
              <c16:uniqueId val="{00000004-49C5-4097-9BEB-240D97A3F50F}"/>
            </c:ext>
          </c:extLst>
        </c:ser>
        <c:dLbls>
          <c:showLegendKey val="0"/>
          <c:showVal val="0"/>
          <c:showCatName val="0"/>
          <c:showSerName val="0"/>
          <c:showPercent val="0"/>
          <c:showBubbleSize val="0"/>
        </c:dLbls>
        <c:marker val="1"/>
        <c:smooth val="0"/>
        <c:axId val="303961504"/>
        <c:axId val="303910784"/>
      </c:lineChart>
      <c:catAx>
        <c:axId val="303961504"/>
        <c:scaling>
          <c:orientation val="minMax"/>
        </c:scaling>
        <c:delete val="0"/>
        <c:axPos val="b"/>
        <c:numFmt formatCode="General" sourceLinked="1"/>
        <c:majorTickMark val="out"/>
        <c:minorTickMark val="none"/>
        <c:tickLblPos val="low"/>
        <c:txPr>
          <a:bodyPr/>
          <a:lstStyle/>
          <a:p>
            <a:pPr>
              <a:defRPr sz="800"/>
            </a:pPr>
            <a:endParaRPr lang="en-US"/>
          </a:p>
        </c:txPr>
        <c:crossAx val="303910784"/>
        <c:crosses val="autoZero"/>
        <c:auto val="1"/>
        <c:lblAlgn val="ctr"/>
        <c:lblOffset val="100"/>
        <c:noMultiLvlLbl val="0"/>
      </c:catAx>
      <c:valAx>
        <c:axId val="303910784"/>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txPr>
          <a:bodyPr/>
          <a:lstStyle/>
          <a:p>
            <a:pPr>
              <a:defRPr sz="800"/>
            </a:pPr>
            <a:endParaRPr lang="en-US"/>
          </a:p>
        </c:txPr>
        <c:crossAx val="303961504"/>
        <c:crosses val="autoZero"/>
        <c:crossBetween val="between"/>
      </c:valAx>
    </c:plotArea>
    <c:legend>
      <c:legendPos val="b"/>
      <c:layout>
        <c:manualLayout>
          <c:xMode val="edge"/>
          <c:yMode val="edge"/>
          <c:x val="7.2660898376296121E-2"/>
          <c:y val="1.1594789183462156E-2"/>
          <c:w val="0.9104445974671419"/>
          <c:h val="0.2116468010306051"/>
        </c:manualLayout>
      </c:layout>
      <c:overlay val="0"/>
      <c:txPr>
        <a:bodyPr/>
        <a:lstStyle/>
        <a:p>
          <a:pPr>
            <a:defRPr sz="600"/>
          </a:pPr>
          <a:endParaRPr lang="en-US"/>
        </a:p>
      </c:txPr>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8591299275993E-2"/>
          <c:y val="5.9986353855937424E-2"/>
          <c:w val="0.8809365133706113"/>
          <c:h val="0.83395502440461289"/>
        </c:manualLayout>
      </c:layout>
      <c:barChart>
        <c:barDir val="col"/>
        <c:grouping val="stacked"/>
        <c:varyColors val="0"/>
        <c:ser>
          <c:idx val="1"/>
          <c:order val="1"/>
          <c:tx>
            <c:strRef>
              <c:f>'Graf 4+5'!$I$15</c:f>
              <c:strCache>
                <c:ptCount val="1"/>
                <c:pt idx="0">
                  <c:v>Čistá inflácia</c:v>
                </c:pt>
              </c:strCache>
            </c:strRef>
          </c:tx>
          <c:spPr>
            <a:solidFill>
              <a:srgbClr val="2C9ADC"/>
            </a:solidFill>
            <a:ln>
              <a:noFill/>
            </a:ln>
            <a:effectLst/>
          </c:spPr>
          <c:invertIfNegative val="0"/>
          <c:cat>
            <c:strRef>
              <c:f>'Graf 4+5'!$O$13:$U$13</c:f>
              <c:strCache>
                <c:ptCount val="7"/>
                <c:pt idx="0">
                  <c:v>2020</c:v>
                </c:pt>
                <c:pt idx="1">
                  <c:v>2021</c:v>
                </c:pt>
                <c:pt idx="2">
                  <c:v>2022</c:v>
                </c:pt>
                <c:pt idx="3">
                  <c:v>2023F</c:v>
                </c:pt>
                <c:pt idx="4">
                  <c:v>2024F</c:v>
                </c:pt>
                <c:pt idx="5">
                  <c:v>2025F</c:v>
                </c:pt>
                <c:pt idx="6">
                  <c:v>2026F</c:v>
                </c:pt>
              </c:strCache>
            </c:strRef>
          </c:cat>
          <c:val>
            <c:numRef>
              <c:f>'Graf 4+5'!$O$15:$U$15</c:f>
              <c:numCache>
                <c:formatCode>0.0</c:formatCode>
                <c:ptCount val="7"/>
                <c:pt idx="0">
                  <c:v>0.60191102151064746</c:v>
                </c:pt>
                <c:pt idx="1">
                  <c:v>2.7307937029223668</c:v>
                </c:pt>
                <c:pt idx="2">
                  <c:v>6.880878589620985</c:v>
                </c:pt>
                <c:pt idx="3">
                  <c:v>4.9711088518746163</c:v>
                </c:pt>
                <c:pt idx="4">
                  <c:v>1.989685338091892</c:v>
                </c:pt>
                <c:pt idx="5">
                  <c:v>1.7844129548970666</c:v>
                </c:pt>
                <c:pt idx="6">
                  <c:v>1.3186774979868503</c:v>
                </c:pt>
              </c:numCache>
            </c:numRef>
          </c:val>
          <c:extLst>
            <c:ext xmlns:c16="http://schemas.microsoft.com/office/drawing/2014/chart" uri="{C3380CC4-5D6E-409C-BE32-E72D297353CC}">
              <c16:uniqueId val="{00000000-F78A-4BC1-B3EA-139BB76CDBD5}"/>
            </c:ext>
          </c:extLst>
        </c:ser>
        <c:ser>
          <c:idx val="2"/>
          <c:order val="2"/>
          <c:tx>
            <c:strRef>
              <c:f>'Graf 4+5'!$I$16</c:f>
              <c:strCache>
                <c:ptCount val="1"/>
                <c:pt idx="0">
                  <c:v>Ceny potravín</c:v>
                </c:pt>
              </c:strCache>
            </c:strRef>
          </c:tx>
          <c:spPr>
            <a:solidFill>
              <a:srgbClr val="555555"/>
            </a:solidFill>
            <a:ln>
              <a:noFill/>
            </a:ln>
            <a:effectLst/>
          </c:spPr>
          <c:invertIfNegative val="0"/>
          <c:cat>
            <c:strRef>
              <c:f>'Graf 4+5'!$O$13:$U$13</c:f>
              <c:strCache>
                <c:ptCount val="7"/>
                <c:pt idx="0">
                  <c:v>2020</c:v>
                </c:pt>
                <c:pt idx="1">
                  <c:v>2021</c:v>
                </c:pt>
                <c:pt idx="2">
                  <c:v>2022</c:v>
                </c:pt>
                <c:pt idx="3">
                  <c:v>2023F</c:v>
                </c:pt>
                <c:pt idx="4">
                  <c:v>2024F</c:v>
                </c:pt>
                <c:pt idx="5">
                  <c:v>2025F</c:v>
                </c:pt>
                <c:pt idx="6">
                  <c:v>2026F</c:v>
                </c:pt>
              </c:strCache>
            </c:strRef>
          </c:cat>
          <c:val>
            <c:numRef>
              <c:f>'Graf 4+5'!$O$16:$U$16</c:f>
              <c:numCache>
                <c:formatCode>0.0</c:formatCode>
                <c:ptCount val="7"/>
                <c:pt idx="0">
                  <c:v>0.43965978244380477</c:v>
                </c:pt>
                <c:pt idx="1">
                  <c:v>0.35911003830834998</c:v>
                </c:pt>
                <c:pt idx="2">
                  <c:v>3.6052138780388501</c:v>
                </c:pt>
                <c:pt idx="3">
                  <c:v>3.6100063636854554</c:v>
                </c:pt>
                <c:pt idx="4">
                  <c:v>0.90949849232463476</c:v>
                </c:pt>
                <c:pt idx="5">
                  <c:v>0.84263129967908168</c:v>
                </c:pt>
                <c:pt idx="6">
                  <c:v>0.69646334922290543</c:v>
                </c:pt>
              </c:numCache>
            </c:numRef>
          </c:val>
          <c:extLst>
            <c:ext xmlns:c16="http://schemas.microsoft.com/office/drawing/2014/chart" uri="{C3380CC4-5D6E-409C-BE32-E72D297353CC}">
              <c16:uniqueId val="{00000001-F78A-4BC1-B3EA-139BB76CDBD5}"/>
            </c:ext>
          </c:extLst>
        </c:ser>
        <c:ser>
          <c:idx val="3"/>
          <c:order val="3"/>
          <c:tx>
            <c:strRef>
              <c:f>'Graf 4+5'!$I$17</c:f>
              <c:strCache>
                <c:ptCount val="1"/>
                <c:pt idx="0">
                  <c:v>Regulované ceny</c:v>
                </c:pt>
              </c:strCache>
            </c:strRef>
          </c:tx>
          <c:spPr>
            <a:solidFill>
              <a:srgbClr val="BDD7EE"/>
            </a:solidFill>
            <a:ln>
              <a:noFill/>
            </a:ln>
            <a:effectLst/>
          </c:spPr>
          <c:invertIfNegative val="0"/>
          <c:cat>
            <c:strRef>
              <c:f>'Graf 4+5'!$O$13:$U$13</c:f>
              <c:strCache>
                <c:ptCount val="7"/>
                <c:pt idx="0">
                  <c:v>2020</c:v>
                </c:pt>
                <c:pt idx="1">
                  <c:v>2021</c:v>
                </c:pt>
                <c:pt idx="2">
                  <c:v>2022</c:v>
                </c:pt>
                <c:pt idx="3">
                  <c:v>2023F</c:v>
                </c:pt>
                <c:pt idx="4">
                  <c:v>2024F</c:v>
                </c:pt>
                <c:pt idx="5">
                  <c:v>2025F</c:v>
                </c:pt>
                <c:pt idx="6">
                  <c:v>2026F</c:v>
                </c:pt>
              </c:strCache>
            </c:strRef>
          </c:cat>
          <c:val>
            <c:numRef>
              <c:f>'Graf 4+5'!$O$17:$U$17</c:f>
              <c:numCache>
                <c:formatCode>0.0</c:formatCode>
                <c:ptCount val="7"/>
                <c:pt idx="0">
                  <c:v>0.89000710924353876</c:v>
                </c:pt>
                <c:pt idx="1">
                  <c:v>-0.1130196590452917</c:v>
                </c:pt>
                <c:pt idx="2">
                  <c:v>2.1207806609087085</c:v>
                </c:pt>
                <c:pt idx="3">
                  <c:v>1.4729357420462605</c:v>
                </c:pt>
                <c:pt idx="4">
                  <c:v>2.4941754473571853</c:v>
                </c:pt>
                <c:pt idx="5">
                  <c:v>1.5269086196421888</c:v>
                </c:pt>
                <c:pt idx="6">
                  <c:v>0.16776262476320078</c:v>
                </c:pt>
              </c:numCache>
            </c:numRef>
          </c:val>
          <c:extLst>
            <c:ext xmlns:c16="http://schemas.microsoft.com/office/drawing/2014/chart" uri="{C3380CC4-5D6E-409C-BE32-E72D297353CC}">
              <c16:uniqueId val="{00000002-F78A-4BC1-B3EA-139BB76CDBD5}"/>
            </c:ext>
          </c:extLst>
        </c:ser>
        <c:ser>
          <c:idx val="4"/>
          <c:order val="4"/>
          <c:tx>
            <c:strRef>
              <c:f>'Graf 4+5'!$I$18</c:f>
              <c:strCache>
                <c:ptCount val="1"/>
                <c:pt idx="0">
                  <c:v>Zmena nepriamych daní</c:v>
                </c:pt>
              </c:strCache>
            </c:strRef>
          </c:tx>
          <c:spPr>
            <a:solidFill>
              <a:srgbClr val="9E9E9E"/>
            </a:solidFill>
            <a:ln>
              <a:noFill/>
            </a:ln>
            <a:effectLst/>
          </c:spPr>
          <c:invertIfNegative val="0"/>
          <c:cat>
            <c:strRef>
              <c:f>'Graf 4+5'!$O$13:$U$13</c:f>
              <c:strCache>
                <c:ptCount val="7"/>
                <c:pt idx="0">
                  <c:v>2020</c:v>
                </c:pt>
                <c:pt idx="1">
                  <c:v>2021</c:v>
                </c:pt>
                <c:pt idx="2">
                  <c:v>2022</c:v>
                </c:pt>
                <c:pt idx="3">
                  <c:v>2023F</c:v>
                </c:pt>
                <c:pt idx="4">
                  <c:v>2024F</c:v>
                </c:pt>
                <c:pt idx="5">
                  <c:v>2025F</c:v>
                </c:pt>
                <c:pt idx="6">
                  <c:v>2026F</c:v>
                </c:pt>
              </c:strCache>
            </c:strRef>
          </c:cat>
          <c:val>
            <c:numRef>
              <c:f>'Graf 4+5'!$O$18:$U$18</c:f>
              <c:numCache>
                <c:formatCode>0.0</c:formatCode>
                <c:ptCount val="7"/>
                <c:pt idx="1">
                  <c:v>0.23931106738705676</c:v>
                </c:pt>
                <c:pt idx="2">
                  <c:v>7.3317400844105929E-2</c:v>
                </c:pt>
                <c:pt idx="3">
                  <c:v>-0.26135311163321767</c:v>
                </c:pt>
                <c:pt idx="4">
                  <c:v>-0.10319266895216983</c:v>
                </c:pt>
                <c:pt idx="5">
                  <c:v>0</c:v>
                </c:pt>
                <c:pt idx="6">
                  <c:v>0</c:v>
                </c:pt>
              </c:numCache>
            </c:numRef>
          </c:val>
          <c:extLst>
            <c:ext xmlns:c16="http://schemas.microsoft.com/office/drawing/2014/chart" uri="{C3380CC4-5D6E-409C-BE32-E72D297353CC}">
              <c16:uniqueId val="{00000000-B63D-461F-B7AE-EC2B06FD5989}"/>
            </c:ext>
          </c:extLst>
        </c:ser>
        <c:dLbls>
          <c:showLegendKey val="0"/>
          <c:showVal val="0"/>
          <c:showCatName val="0"/>
          <c:showSerName val="0"/>
          <c:showPercent val="0"/>
          <c:showBubbleSize val="0"/>
        </c:dLbls>
        <c:gapWidth val="150"/>
        <c:overlap val="100"/>
        <c:axId val="303911568"/>
        <c:axId val="303911960"/>
      </c:barChart>
      <c:lineChart>
        <c:grouping val="standard"/>
        <c:varyColors val="0"/>
        <c:ser>
          <c:idx val="0"/>
          <c:order val="0"/>
          <c:tx>
            <c:strRef>
              <c:f>'Graf 4+5'!$I$14</c:f>
              <c:strCache>
                <c:ptCount val="1"/>
                <c:pt idx="0">
                  <c:v>Celková inflácia</c:v>
                </c:pt>
              </c:strCache>
            </c:strRef>
          </c:tx>
          <c:spPr>
            <a:ln w="19050" cap="rnd">
              <a:solidFill>
                <a:schemeClr val="tx1"/>
              </a:solidFill>
              <a:round/>
            </a:ln>
            <a:effectLst/>
          </c:spPr>
          <c:marker>
            <c:symbol val="none"/>
          </c:marker>
          <c:cat>
            <c:strRef>
              <c:f>'Graf 4+5'!$O$13:$U$13</c:f>
              <c:strCache>
                <c:ptCount val="7"/>
                <c:pt idx="0">
                  <c:v>2020</c:v>
                </c:pt>
                <c:pt idx="1">
                  <c:v>2021</c:v>
                </c:pt>
                <c:pt idx="2">
                  <c:v>2022</c:v>
                </c:pt>
                <c:pt idx="3">
                  <c:v>2023F</c:v>
                </c:pt>
                <c:pt idx="4">
                  <c:v>2024F</c:v>
                </c:pt>
                <c:pt idx="5">
                  <c:v>2025F</c:v>
                </c:pt>
                <c:pt idx="6">
                  <c:v>2026F</c:v>
                </c:pt>
              </c:strCache>
            </c:strRef>
          </c:cat>
          <c:val>
            <c:numRef>
              <c:f>'Graf 4+5'!$O$14:$U$14</c:f>
              <c:numCache>
                <c:formatCode>0.0</c:formatCode>
                <c:ptCount val="7"/>
                <c:pt idx="0">
                  <c:v>1.9315779131979909</c:v>
                </c:pt>
                <c:pt idx="1">
                  <c:v>3.2161951495724819</c:v>
                </c:pt>
                <c:pt idx="2">
                  <c:v>12.68019052941265</c:v>
                </c:pt>
                <c:pt idx="3">
                  <c:v>9.7926978459731142</c:v>
                </c:pt>
                <c:pt idx="4">
                  <c:v>5.2901666088215418</c:v>
                </c:pt>
                <c:pt idx="5">
                  <c:v>4.1539528742183371</c:v>
                </c:pt>
                <c:pt idx="6">
                  <c:v>2.1829034719729568</c:v>
                </c:pt>
              </c:numCache>
            </c:numRef>
          </c:val>
          <c:smooth val="0"/>
          <c:extLst>
            <c:ext xmlns:c16="http://schemas.microsoft.com/office/drawing/2014/chart" uri="{C3380CC4-5D6E-409C-BE32-E72D297353CC}">
              <c16:uniqueId val="{00000003-F78A-4BC1-B3EA-139BB76CDBD5}"/>
            </c:ext>
          </c:extLst>
        </c:ser>
        <c:dLbls>
          <c:showLegendKey val="0"/>
          <c:showVal val="0"/>
          <c:showCatName val="0"/>
          <c:showSerName val="0"/>
          <c:showPercent val="0"/>
          <c:showBubbleSize val="0"/>
        </c:dLbls>
        <c:marker val="1"/>
        <c:smooth val="0"/>
        <c:axId val="303911568"/>
        <c:axId val="303911960"/>
      </c:lineChart>
      <c:catAx>
        <c:axId val="303911568"/>
        <c:scaling>
          <c:orientation val="minMax"/>
        </c:scaling>
        <c:delete val="0"/>
        <c:axPos val="b"/>
        <c:numFmt formatCode="General" sourceLinked="1"/>
        <c:majorTickMark val="none"/>
        <c:minorTickMark val="none"/>
        <c:tickLblPos val="low"/>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911960"/>
        <c:crosses val="autoZero"/>
        <c:auto val="1"/>
        <c:lblAlgn val="ctr"/>
        <c:lblOffset val="100"/>
        <c:noMultiLvlLbl val="0"/>
      </c:catAx>
      <c:valAx>
        <c:axId val="303911960"/>
        <c:scaling>
          <c:orientation val="minMax"/>
        </c:scaling>
        <c:delete val="0"/>
        <c:axPos val="l"/>
        <c:majorGridlines>
          <c:spPr>
            <a:ln w="6350" cap="flat" cmpd="sng" algn="ctr">
              <a:solidFill>
                <a:schemeClr val="bg1">
                  <a:lumMod val="95000"/>
                </a:schemeClr>
              </a:solidFill>
              <a:prstDash val="sysDot"/>
              <a:round/>
            </a:ln>
            <a:effectLst/>
          </c:spPr>
        </c:majorGridlines>
        <c:numFmt formatCode="0.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911568"/>
        <c:crosses val="autoZero"/>
        <c:crossBetween val="between"/>
      </c:valAx>
      <c:spPr>
        <a:noFill/>
        <a:ln>
          <a:noFill/>
        </a:ln>
        <a:effectLst/>
      </c:spPr>
    </c:plotArea>
    <c:legend>
      <c:legendPos val="b"/>
      <c:layout>
        <c:manualLayout>
          <c:xMode val="edge"/>
          <c:yMode val="edge"/>
          <c:x val="0.11739223449408971"/>
          <c:y val="6.3367179639073221E-2"/>
          <c:w val="0.81092470151389506"/>
          <c:h val="0.19856536662481003"/>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b="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75584386814033566"/>
        </c:manualLayout>
      </c:layout>
      <c:barChart>
        <c:barDir val="col"/>
        <c:grouping val="stacked"/>
        <c:varyColors val="0"/>
        <c:ser>
          <c:idx val="5"/>
          <c:order val="0"/>
          <c:tx>
            <c:strRef>
              <c:f>'Graf 4+5'!$I$21</c:f>
              <c:strCache>
                <c:ptCount val="1"/>
                <c:pt idx="0">
                  <c:v>Goods</c:v>
                </c:pt>
              </c:strCache>
            </c:strRef>
          </c:tx>
          <c:spPr>
            <a:solidFill>
              <a:srgbClr val="2C9ADC"/>
            </a:solidFill>
          </c:spPr>
          <c:invertIfNegative val="0"/>
          <c:cat>
            <c:strRef>
              <c:f>'Graf 4+5'!$U$4:$Z$4</c:f>
              <c:strCache>
                <c:ptCount val="6"/>
                <c:pt idx="0">
                  <c:v>2020</c:v>
                </c:pt>
                <c:pt idx="1">
                  <c:v>2021</c:v>
                </c:pt>
                <c:pt idx="2">
                  <c:v>2022F</c:v>
                </c:pt>
                <c:pt idx="3">
                  <c:v>2023F</c:v>
                </c:pt>
                <c:pt idx="4">
                  <c:v>2024F</c:v>
                </c:pt>
                <c:pt idx="5">
                  <c:v>2025F</c:v>
                </c:pt>
              </c:strCache>
            </c:strRef>
          </c:cat>
          <c:val>
            <c:numRef>
              <c:f>'Graf 4+5'!$U$5:$Z$5</c:f>
              <c:numCache>
                <c:formatCode>0.0</c:formatCode>
                <c:ptCount val="6"/>
                <c:pt idx="0">
                  <c:v>0.63664019461971832</c:v>
                </c:pt>
                <c:pt idx="1">
                  <c:v>-0.31961637457963082</c:v>
                </c:pt>
                <c:pt idx="2">
                  <c:v>-6.4878204608366037</c:v>
                </c:pt>
                <c:pt idx="3">
                  <c:v>-7.6612752221073359</c:v>
                </c:pt>
                <c:pt idx="4">
                  <c:v>-6.9755223226867518</c:v>
                </c:pt>
                <c:pt idx="5">
                  <c:v>-6.0239850313780687</c:v>
                </c:pt>
              </c:numCache>
            </c:numRef>
          </c:val>
          <c:extLst>
            <c:ext xmlns:c16="http://schemas.microsoft.com/office/drawing/2014/chart" uri="{C3380CC4-5D6E-409C-BE32-E72D297353CC}">
              <c16:uniqueId val="{00000000-D6EA-4929-B95A-0E75AE48D80C}"/>
            </c:ext>
          </c:extLst>
        </c:ser>
        <c:ser>
          <c:idx val="8"/>
          <c:order val="1"/>
          <c:tx>
            <c:strRef>
              <c:f>'Graf 4+5'!$I$22</c:f>
              <c:strCache>
                <c:ptCount val="1"/>
                <c:pt idx="0">
                  <c:v>Services</c:v>
                </c:pt>
              </c:strCache>
            </c:strRef>
          </c:tx>
          <c:spPr>
            <a:solidFill>
              <a:schemeClr val="tx2">
                <a:lumMod val="20000"/>
                <a:lumOff val="80000"/>
              </a:schemeClr>
            </a:solidFill>
            <a:ln>
              <a:noFill/>
            </a:ln>
          </c:spPr>
          <c:invertIfNegative val="0"/>
          <c:cat>
            <c:strRef>
              <c:f>'Graf 4+5'!$U$4:$Z$4</c:f>
              <c:strCache>
                <c:ptCount val="6"/>
                <c:pt idx="0">
                  <c:v>2020</c:v>
                </c:pt>
                <c:pt idx="1">
                  <c:v>2021</c:v>
                </c:pt>
                <c:pt idx="2">
                  <c:v>2022F</c:v>
                </c:pt>
                <c:pt idx="3">
                  <c:v>2023F</c:v>
                </c:pt>
                <c:pt idx="4">
                  <c:v>2024F</c:v>
                </c:pt>
                <c:pt idx="5">
                  <c:v>2025F</c:v>
                </c:pt>
              </c:strCache>
            </c:strRef>
          </c:cat>
          <c:val>
            <c:numRef>
              <c:f>'Graf 4+5'!$U$6:$Z$6</c:f>
              <c:numCache>
                <c:formatCode>0.0</c:formatCode>
                <c:ptCount val="6"/>
                <c:pt idx="0">
                  <c:v>1.1422372963999012</c:v>
                </c:pt>
                <c:pt idx="1">
                  <c:v>0.7567933402301289</c:v>
                </c:pt>
                <c:pt idx="2">
                  <c:v>0.28775699791820403</c:v>
                </c:pt>
                <c:pt idx="3">
                  <c:v>-0.49647695129496933</c:v>
                </c:pt>
                <c:pt idx="4">
                  <c:v>-0.40064082628946396</c:v>
                </c:pt>
                <c:pt idx="5">
                  <c:v>-0.27148005483874377</c:v>
                </c:pt>
              </c:numCache>
            </c:numRef>
          </c:val>
          <c:extLst>
            <c:ext xmlns:c16="http://schemas.microsoft.com/office/drawing/2014/chart" uri="{C3380CC4-5D6E-409C-BE32-E72D297353CC}">
              <c16:uniqueId val="{00000001-D6EA-4929-B95A-0E75AE48D80C}"/>
            </c:ext>
          </c:extLst>
        </c:ser>
        <c:ser>
          <c:idx val="0"/>
          <c:order val="2"/>
          <c:tx>
            <c:strRef>
              <c:f>'Graf 4+5'!$I$23</c:f>
              <c:strCache>
                <c:ptCount val="1"/>
                <c:pt idx="0">
                  <c:v>Primary income</c:v>
                </c:pt>
              </c:strCache>
            </c:strRef>
          </c:tx>
          <c:invertIfNegative val="0"/>
          <c:cat>
            <c:strRef>
              <c:f>'Graf 4+5'!$U$4:$Z$4</c:f>
              <c:strCache>
                <c:ptCount val="6"/>
                <c:pt idx="0">
                  <c:v>2020</c:v>
                </c:pt>
                <c:pt idx="1">
                  <c:v>2021</c:v>
                </c:pt>
                <c:pt idx="2">
                  <c:v>2022F</c:v>
                </c:pt>
                <c:pt idx="3">
                  <c:v>2023F</c:v>
                </c:pt>
                <c:pt idx="4">
                  <c:v>2024F</c:v>
                </c:pt>
                <c:pt idx="5">
                  <c:v>2025F</c:v>
                </c:pt>
              </c:strCache>
            </c:strRef>
          </c:cat>
          <c:val>
            <c:numRef>
              <c:f>'Graf 4+5'!$U$7:$Z$7</c:f>
              <c:numCache>
                <c:formatCode>0.0</c:formatCode>
                <c:ptCount val="6"/>
                <c:pt idx="0">
                  <c:v>-1.557285114182877</c:v>
                </c:pt>
                <c:pt idx="1">
                  <c:v>-2.0000132823828261</c:v>
                </c:pt>
                <c:pt idx="2">
                  <c:v>-0.71881105248759924</c:v>
                </c:pt>
                <c:pt idx="3">
                  <c:v>1.797608886148945</c:v>
                </c:pt>
                <c:pt idx="4">
                  <c:v>1.5622643830799274</c:v>
                </c:pt>
                <c:pt idx="5">
                  <c:v>1.1583147069736084</c:v>
                </c:pt>
              </c:numCache>
            </c:numRef>
          </c:val>
          <c:extLst>
            <c:ext xmlns:c16="http://schemas.microsoft.com/office/drawing/2014/chart" uri="{C3380CC4-5D6E-409C-BE32-E72D297353CC}">
              <c16:uniqueId val="{00000002-D6EA-4929-B95A-0E75AE48D80C}"/>
            </c:ext>
          </c:extLst>
        </c:ser>
        <c:ser>
          <c:idx val="1"/>
          <c:order val="3"/>
          <c:tx>
            <c:strRef>
              <c:f>'Graf 4+5'!$I$24</c:f>
              <c:strCache>
                <c:ptCount val="1"/>
                <c:pt idx="0">
                  <c:v>Secondary income</c:v>
                </c:pt>
              </c:strCache>
            </c:strRef>
          </c:tx>
          <c:invertIfNegative val="0"/>
          <c:cat>
            <c:strRef>
              <c:f>'Graf 4+5'!$U$4:$Z$4</c:f>
              <c:strCache>
                <c:ptCount val="6"/>
                <c:pt idx="0">
                  <c:v>2020</c:v>
                </c:pt>
                <c:pt idx="1">
                  <c:v>2021</c:v>
                </c:pt>
                <c:pt idx="2">
                  <c:v>2022F</c:v>
                </c:pt>
                <c:pt idx="3">
                  <c:v>2023F</c:v>
                </c:pt>
                <c:pt idx="4">
                  <c:v>2024F</c:v>
                </c:pt>
                <c:pt idx="5">
                  <c:v>2025F</c:v>
                </c:pt>
              </c:strCache>
            </c:strRef>
          </c:cat>
          <c:val>
            <c:numRef>
              <c:f>'Graf 4+5'!$U$8:$Z$8</c:f>
              <c:numCache>
                <c:formatCode>0.0</c:formatCode>
                <c:ptCount val="6"/>
                <c:pt idx="0">
                  <c:v>-0.57165273709794928</c:v>
                </c:pt>
                <c:pt idx="1">
                  <c:v>-1.0315428623418121</c:v>
                </c:pt>
                <c:pt idx="2">
                  <c:v>-0.28271733421174389</c:v>
                </c:pt>
                <c:pt idx="3">
                  <c:v>0.89212992276841407</c:v>
                </c:pt>
                <c:pt idx="4">
                  <c:v>0.77491248610274577</c:v>
                </c:pt>
                <c:pt idx="5">
                  <c:v>0.57333672460944074</c:v>
                </c:pt>
              </c:numCache>
            </c:numRef>
          </c:val>
          <c:extLst>
            <c:ext xmlns:c16="http://schemas.microsoft.com/office/drawing/2014/chart" uri="{C3380CC4-5D6E-409C-BE32-E72D297353CC}">
              <c16:uniqueId val="{00000003-D6EA-4929-B95A-0E75AE48D80C}"/>
            </c:ext>
          </c:extLst>
        </c:ser>
        <c:dLbls>
          <c:showLegendKey val="0"/>
          <c:showVal val="0"/>
          <c:showCatName val="0"/>
          <c:showSerName val="0"/>
          <c:showPercent val="0"/>
          <c:showBubbleSize val="0"/>
        </c:dLbls>
        <c:gapWidth val="150"/>
        <c:overlap val="100"/>
        <c:axId val="305833096"/>
        <c:axId val="305833488"/>
      </c:barChart>
      <c:lineChart>
        <c:grouping val="standard"/>
        <c:varyColors val="0"/>
        <c:ser>
          <c:idx val="3"/>
          <c:order val="4"/>
          <c:tx>
            <c:strRef>
              <c:f>'Graf 4+5'!$I$25</c:f>
              <c:strCache>
                <c:ptCount val="1"/>
                <c:pt idx="0">
                  <c:v>CAB</c:v>
                </c:pt>
              </c:strCache>
            </c:strRef>
          </c:tx>
          <c:spPr>
            <a:ln w="19050">
              <a:solidFill>
                <a:sysClr val="windowText" lastClr="000000"/>
              </a:solidFill>
            </a:ln>
          </c:spPr>
          <c:marker>
            <c:symbol val="none"/>
          </c:marker>
          <c:cat>
            <c:strRef>
              <c:f>'Graf 4+5'!$U$4:$Z$4</c:f>
              <c:strCache>
                <c:ptCount val="6"/>
                <c:pt idx="0">
                  <c:v>2020</c:v>
                </c:pt>
                <c:pt idx="1">
                  <c:v>2021</c:v>
                </c:pt>
                <c:pt idx="2">
                  <c:v>2022F</c:v>
                </c:pt>
                <c:pt idx="3">
                  <c:v>2023F</c:v>
                </c:pt>
                <c:pt idx="4">
                  <c:v>2024F</c:v>
                </c:pt>
                <c:pt idx="5">
                  <c:v>2025F</c:v>
                </c:pt>
              </c:strCache>
            </c:strRef>
          </c:cat>
          <c:val>
            <c:numRef>
              <c:f>'Graf 4+5'!$U$9:$Z$9</c:f>
              <c:numCache>
                <c:formatCode>0.0</c:formatCode>
                <c:ptCount val="6"/>
                <c:pt idx="0">
                  <c:v>-0.35006036026120457</c:v>
                </c:pt>
                <c:pt idx="1">
                  <c:v>-2.594379179074136</c:v>
                </c:pt>
                <c:pt idx="2">
                  <c:v>-7.2015918496177473</c:v>
                </c:pt>
                <c:pt idx="3">
                  <c:v>-5.468013364484948</c:v>
                </c:pt>
                <c:pt idx="4">
                  <c:v>-5.0389862797935496</c:v>
                </c:pt>
                <c:pt idx="5">
                  <c:v>-4.56381365463377</c:v>
                </c:pt>
              </c:numCache>
            </c:numRef>
          </c:val>
          <c:smooth val="0"/>
          <c:extLst>
            <c:ext xmlns:c16="http://schemas.microsoft.com/office/drawing/2014/chart" uri="{C3380CC4-5D6E-409C-BE32-E72D297353CC}">
              <c16:uniqueId val="{00000004-D6EA-4929-B95A-0E75AE48D80C}"/>
            </c:ext>
          </c:extLst>
        </c:ser>
        <c:dLbls>
          <c:showLegendKey val="0"/>
          <c:showVal val="0"/>
          <c:showCatName val="0"/>
          <c:showSerName val="0"/>
          <c:showPercent val="0"/>
          <c:showBubbleSize val="0"/>
        </c:dLbls>
        <c:marker val="1"/>
        <c:smooth val="0"/>
        <c:axId val="305833096"/>
        <c:axId val="305833488"/>
      </c:lineChart>
      <c:catAx>
        <c:axId val="305833096"/>
        <c:scaling>
          <c:orientation val="minMax"/>
        </c:scaling>
        <c:delete val="0"/>
        <c:axPos val="b"/>
        <c:numFmt formatCode="General" sourceLinked="1"/>
        <c:majorTickMark val="out"/>
        <c:minorTickMark val="none"/>
        <c:tickLblPos val="low"/>
        <c:txPr>
          <a:bodyPr/>
          <a:lstStyle/>
          <a:p>
            <a:pPr>
              <a:defRPr sz="800"/>
            </a:pPr>
            <a:endParaRPr lang="en-US"/>
          </a:p>
        </c:txPr>
        <c:crossAx val="305833488"/>
        <c:crosses val="autoZero"/>
        <c:auto val="1"/>
        <c:lblAlgn val="ctr"/>
        <c:lblOffset val="100"/>
        <c:noMultiLvlLbl val="0"/>
      </c:catAx>
      <c:valAx>
        <c:axId val="30583348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txPr>
          <a:bodyPr/>
          <a:lstStyle/>
          <a:p>
            <a:pPr>
              <a:defRPr sz="800"/>
            </a:pPr>
            <a:endParaRPr lang="en-US"/>
          </a:p>
        </c:txPr>
        <c:crossAx val="305833096"/>
        <c:crosses val="autoZero"/>
        <c:crossBetween val="between"/>
      </c:valAx>
    </c:plotArea>
    <c:legend>
      <c:legendPos val="b"/>
      <c:layout>
        <c:manualLayout>
          <c:xMode val="edge"/>
          <c:yMode val="edge"/>
          <c:x val="7.2660898376296121E-2"/>
          <c:y val="1.1594789183462156E-2"/>
          <c:w val="0.9104445974671419"/>
          <c:h val="0.2116468010306051"/>
        </c:manualLayout>
      </c:layout>
      <c:overlay val="0"/>
      <c:txPr>
        <a:bodyPr/>
        <a:lstStyle/>
        <a:p>
          <a:pPr>
            <a:defRPr sz="800"/>
          </a:pPr>
          <a:endParaRPr lang="en-US"/>
        </a:p>
      </c:txPr>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8591299275993E-2"/>
          <c:y val="5.9986353855937424E-2"/>
          <c:w val="0.8809365133706113"/>
          <c:h val="0.83395502440461289"/>
        </c:manualLayout>
      </c:layout>
      <c:barChart>
        <c:barDir val="col"/>
        <c:grouping val="stacked"/>
        <c:varyColors val="0"/>
        <c:ser>
          <c:idx val="1"/>
          <c:order val="1"/>
          <c:tx>
            <c:strRef>
              <c:f>'Graf 4+5'!$I$31</c:f>
              <c:strCache>
                <c:ptCount val="1"/>
                <c:pt idx="0">
                  <c:v>Net inflation</c:v>
                </c:pt>
              </c:strCache>
            </c:strRef>
          </c:tx>
          <c:spPr>
            <a:solidFill>
              <a:srgbClr val="2C9ADC"/>
            </a:solidFill>
            <a:ln>
              <a:noFill/>
            </a:ln>
            <a:effectLst/>
          </c:spPr>
          <c:invertIfNegative val="0"/>
          <c:cat>
            <c:strRef>
              <c:f>'Graf 4+5'!$O$13:$T$13</c:f>
              <c:strCache>
                <c:ptCount val="6"/>
                <c:pt idx="0">
                  <c:v>2020</c:v>
                </c:pt>
                <c:pt idx="1">
                  <c:v>2021</c:v>
                </c:pt>
                <c:pt idx="2">
                  <c:v>2022</c:v>
                </c:pt>
                <c:pt idx="3">
                  <c:v>2023F</c:v>
                </c:pt>
                <c:pt idx="4">
                  <c:v>2024F</c:v>
                </c:pt>
                <c:pt idx="5">
                  <c:v>2025F</c:v>
                </c:pt>
              </c:strCache>
            </c:strRef>
          </c:cat>
          <c:val>
            <c:numRef>
              <c:f>'Graf 4+5'!$O$31:$T$31</c:f>
              <c:numCache>
                <c:formatCode>0.0</c:formatCode>
                <c:ptCount val="6"/>
                <c:pt idx="0">
                  <c:v>0.60191102151064746</c:v>
                </c:pt>
                <c:pt idx="1">
                  <c:v>2.7307937029223668</c:v>
                </c:pt>
                <c:pt idx="2">
                  <c:v>6.880878589620985</c:v>
                </c:pt>
                <c:pt idx="3">
                  <c:v>4.9711088518746163</c:v>
                </c:pt>
                <c:pt idx="4">
                  <c:v>1.989685338091892</c:v>
                </c:pt>
                <c:pt idx="5">
                  <c:v>1.7844129548970666</c:v>
                </c:pt>
              </c:numCache>
            </c:numRef>
          </c:val>
          <c:extLst>
            <c:ext xmlns:c16="http://schemas.microsoft.com/office/drawing/2014/chart" uri="{C3380CC4-5D6E-409C-BE32-E72D297353CC}">
              <c16:uniqueId val="{00000000-1D2F-4A0F-B3BB-F168BA59D235}"/>
            </c:ext>
          </c:extLst>
        </c:ser>
        <c:ser>
          <c:idx val="2"/>
          <c:order val="2"/>
          <c:tx>
            <c:strRef>
              <c:f>'Graf 4+5'!$I$32</c:f>
              <c:strCache>
                <c:ptCount val="1"/>
                <c:pt idx="0">
                  <c:v>Food prices</c:v>
                </c:pt>
              </c:strCache>
            </c:strRef>
          </c:tx>
          <c:spPr>
            <a:solidFill>
              <a:srgbClr val="555555"/>
            </a:solidFill>
            <a:ln>
              <a:noFill/>
            </a:ln>
            <a:effectLst/>
          </c:spPr>
          <c:invertIfNegative val="0"/>
          <c:cat>
            <c:strRef>
              <c:f>'Graf 4+5'!$O$13:$T$13</c:f>
              <c:strCache>
                <c:ptCount val="6"/>
                <c:pt idx="0">
                  <c:v>2020</c:v>
                </c:pt>
                <c:pt idx="1">
                  <c:v>2021</c:v>
                </c:pt>
                <c:pt idx="2">
                  <c:v>2022</c:v>
                </c:pt>
                <c:pt idx="3">
                  <c:v>2023F</c:v>
                </c:pt>
                <c:pt idx="4">
                  <c:v>2024F</c:v>
                </c:pt>
                <c:pt idx="5">
                  <c:v>2025F</c:v>
                </c:pt>
              </c:strCache>
            </c:strRef>
          </c:cat>
          <c:val>
            <c:numRef>
              <c:f>'Graf 4+5'!$O$32:$T$32</c:f>
              <c:numCache>
                <c:formatCode>0.0</c:formatCode>
                <c:ptCount val="6"/>
                <c:pt idx="0">
                  <c:v>0.43965978244380477</c:v>
                </c:pt>
                <c:pt idx="1">
                  <c:v>0.35911003830834998</c:v>
                </c:pt>
                <c:pt idx="2">
                  <c:v>3.6052138780388501</c:v>
                </c:pt>
                <c:pt idx="3">
                  <c:v>3.6100063636854554</c:v>
                </c:pt>
                <c:pt idx="4">
                  <c:v>0.90949849232463476</c:v>
                </c:pt>
                <c:pt idx="5">
                  <c:v>0.84263129967908168</c:v>
                </c:pt>
              </c:numCache>
            </c:numRef>
          </c:val>
          <c:extLst>
            <c:ext xmlns:c16="http://schemas.microsoft.com/office/drawing/2014/chart" uri="{C3380CC4-5D6E-409C-BE32-E72D297353CC}">
              <c16:uniqueId val="{00000001-1D2F-4A0F-B3BB-F168BA59D235}"/>
            </c:ext>
          </c:extLst>
        </c:ser>
        <c:ser>
          <c:idx val="3"/>
          <c:order val="3"/>
          <c:tx>
            <c:strRef>
              <c:f>'Graf 4+5'!$I$33</c:f>
              <c:strCache>
                <c:ptCount val="1"/>
                <c:pt idx="0">
                  <c:v>Regulated prices</c:v>
                </c:pt>
              </c:strCache>
            </c:strRef>
          </c:tx>
          <c:spPr>
            <a:solidFill>
              <a:srgbClr val="BDD7EE"/>
            </a:solidFill>
            <a:ln>
              <a:noFill/>
            </a:ln>
            <a:effectLst/>
          </c:spPr>
          <c:invertIfNegative val="0"/>
          <c:cat>
            <c:strRef>
              <c:f>'Graf 4+5'!$O$13:$T$13</c:f>
              <c:strCache>
                <c:ptCount val="6"/>
                <c:pt idx="0">
                  <c:v>2020</c:v>
                </c:pt>
                <c:pt idx="1">
                  <c:v>2021</c:v>
                </c:pt>
                <c:pt idx="2">
                  <c:v>2022</c:v>
                </c:pt>
                <c:pt idx="3">
                  <c:v>2023F</c:v>
                </c:pt>
                <c:pt idx="4">
                  <c:v>2024F</c:v>
                </c:pt>
                <c:pt idx="5">
                  <c:v>2025F</c:v>
                </c:pt>
              </c:strCache>
            </c:strRef>
          </c:cat>
          <c:val>
            <c:numRef>
              <c:f>'Graf 4+5'!$O$33:$T$33</c:f>
              <c:numCache>
                <c:formatCode>0.0</c:formatCode>
                <c:ptCount val="6"/>
                <c:pt idx="0">
                  <c:v>0.89000710924353876</c:v>
                </c:pt>
                <c:pt idx="1">
                  <c:v>-0.1130196590452917</c:v>
                </c:pt>
                <c:pt idx="2">
                  <c:v>2.1207806609087085</c:v>
                </c:pt>
                <c:pt idx="3">
                  <c:v>1.4729357420462605</c:v>
                </c:pt>
                <c:pt idx="4">
                  <c:v>2.4941754473571853</c:v>
                </c:pt>
                <c:pt idx="5">
                  <c:v>1.5269086196421888</c:v>
                </c:pt>
              </c:numCache>
            </c:numRef>
          </c:val>
          <c:extLst>
            <c:ext xmlns:c16="http://schemas.microsoft.com/office/drawing/2014/chart" uri="{C3380CC4-5D6E-409C-BE32-E72D297353CC}">
              <c16:uniqueId val="{00000002-1D2F-4A0F-B3BB-F168BA59D235}"/>
            </c:ext>
          </c:extLst>
        </c:ser>
        <c:ser>
          <c:idx val="4"/>
          <c:order val="4"/>
          <c:tx>
            <c:strRef>
              <c:f>'Graf 4+5'!$I$34</c:f>
              <c:strCache>
                <c:ptCount val="1"/>
                <c:pt idx="0">
                  <c:v>Change in indirect taxes</c:v>
                </c:pt>
              </c:strCache>
            </c:strRef>
          </c:tx>
          <c:spPr>
            <a:solidFill>
              <a:srgbClr val="9E9E9E"/>
            </a:solidFill>
            <a:ln>
              <a:noFill/>
            </a:ln>
            <a:effectLst/>
          </c:spPr>
          <c:invertIfNegative val="0"/>
          <c:cat>
            <c:strRef>
              <c:f>'Graf 4+5'!$O$13:$T$13</c:f>
              <c:strCache>
                <c:ptCount val="6"/>
                <c:pt idx="0">
                  <c:v>2020</c:v>
                </c:pt>
                <c:pt idx="1">
                  <c:v>2021</c:v>
                </c:pt>
                <c:pt idx="2">
                  <c:v>2022</c:v>
                </c:pt>
                <c:pt idx="3">
                  <c:v>2023F</c:v>
                </c:pt>
                <c:pt idx="4">
                  <c:v>2024F</c:v>
                </c:pt>
                <c:pt idx="5">
                  <c:v>2025F</c:v>
                </c:pt>
              </c:strCache>
            </c:strRef>
          </c:cat>
          <c:val>
            <c:numRef>
              <c:f>'Graf 4+5'!$O$34:$T$34</c:f>
              <c:numCache>
                <c:formatCode>0.0</c:formatCode>
                <c:ptCount val="6"/>
                <c:pt idx="0">
                  <c:v>0</c:v>
                </c:pt>
                <c:pt idx="1">
                  <c:v>0.23931106738705676</c:v>
                </c:pt>
                <c:pt idx="2">
                  <c:v>7.3317400844105929E-2</c:v>
                </c:pt>
                <c:pt idx="3">
                  <c:v>-0.26135311163321767</c:v>
                </c:pt>
                <c:pt idx="4">
                  <c:v>-0.10319266895216983</c:v>
                </c:pt>
                <c:pt idx="5">
                  <c:v>0</c:v>
                </c:pt>
              </c:numCache>
            </c:numRef>
          </c:val>
          <c:extLst>
            <c:ext xmlns:c16="http://schemas.microsoft.com/office/drawing/2014/chart" uri="{C3380CC4-5D6E-409C-BE32-E72D297353CC}">
              <c16:uniqueId val="{00000000-339B-4CEF-A7D7-04B14FAD1455}"/>
            </c:ext>
          </c:extLst>
        </c:ser>
        <c:dLbls>
          <c:showLegendKey val="0"/>
          <c:showVal val="0"/>
          <c:showCatName val="0"/>
          <c:showSerName val="0"/>
          <c:showPercent val="0"/>
          <c:showBubbleSize val="0"/>
        </c:dLbls>
        <c:gapWidth val="150"/>
        <c:overlap val="100"/>
        <c:axId val="305834272"/>
        <c:axId val="305834664"/>
      </c:barChart>
      <c:lineChart>
        <c:grouping val="standard"/>
        <c:varyColors val="0"/>
        <c:ser>
          <c:idx val="0"/>
          <c:order val="0"/>
          <c:tx>
            <c:strRef>
              <c:f>'Graf 4+5'!$I$30</c:f>
              <c:strCache>
                <c:ptCount val="1"/>
                <c:pt idx="0">
                  <c:v>Total inflation</c:v>
                </c:pt>
              </c:strCache>
            </c:strRef>
          </c:tx>
          <c:spPr>
            <a:ln w="19050" cap="rnd">
              <a:solidFill>
                <a:schemeClr val="tx1"/>
              </a:solidFill>
              <a:round/>
            </a:ln>
            <a:effectLst/>
          </c:spPr>
          <c:marker>
            <c:symbol val="none"/>
          </c:marker>
          <c:cat>
            <c:strRef>
              <c:f>'Graf 4+5'!$O$13:$T$13</c:f>
              <c:strCache>
                <c:ptCount val="6"/>
                <c:pt idx="0">
                  <c:v>2020</c:v>
                </c:pt>
                <c:pt idx="1">
                  <c:v>2021</c:v>
                </c:pt>
                <c:pt idx="2">
                  <c:v>2022</c:v>
                </c:pt>
                <c:pt idx="3">
                  <c:v>2023F</c:v>
                </c:pt>
                <c:pt idx="4">
                  <c:v>2024F</c:v>
                </c:pt>
                <c:pt idx="5">
                  <c:v>2025F</c:v>
                </c:pt>
              </c:strCache>
            </c:strRef>
          </c:cat>
          <c:val>
            <c:numRef>
              <c:f>'Graf 4+5'!$O$30:$T$30</c:f>
              <c:numCache>
                <c:formatCode>0.0</c:formatCode>
                <c:ptCount val="6"/>
                <c:pt idx="0">
                  <c:v>1.9315779131979909</c:v>
                </c:pt>
                <c:pt idx="1">
                  <c:v>3.2161951495724819</c:v>
                </c:pt>
                <c:pt idx="2">
                  <c:v>12.68019052941265</c:v>
                </c:pt>
                <c:pt idx="3">
                  <c:v>9.7926978459731142</c:v>
                </c:pt>
                <c:pt idx="4">
                  <c:v>5.2901666088215418</c:v>
                </c:pt>
                <c:pt idx="5">
                  <c:v>4.1539528742183371</c:v>
                </c:pt>
              </c:numCache>
            </c:numRef>
          </c:val>
          <c:smooth val="0"/>
          <c:extLst>
            <c:ext xmlns:c16="http://schemas.microsoft.com/office/drawing/2014/chart" uri="{C3380CC4-5D6E-409C-BE32-E72D297353CC}">
              <c16:uniqueId val="{00000003-1D2F-4A0F-B3BB-F168BA59D235}"/>
            </c:ext>
          </c:extLst>
        </c:ser>
        <c:dLbls>
          <c:showLegendKey val="0"/>
          <c:showVal val="0"/>
          <c:showCatName val="0"/>
          <c:showSerName val="0"/>
          <c:showPercent val="0"/>
          <c:showBubbleSize val="0"/>
        </c:dLbls>
        <c:marker val="1"/>
        <c:smooth val="0"/>
        <c:axId val="305834272"/>
        <c:axId val="305834664"/>
      </c:lineChart>
      <c:catAx>
        <c:axId val="305834272"/>
        <c:scaling>
          <c:orientation val="minMax"/>
        </c:scaling>
        <c:delete val="0"/>
        <c:axPos val="b"/>
        <c:numFmt formatCode="General" sourceLinked="1"/>
        <c:majorTickMark val="none"/>
        <c:minorTickMark val="none"/>
        <c:tickLblPos val="low"/>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5834664"/>
        <c:crosses val="autoZero"/>
        <c:auto val="1"/>
        <c:lblAlgn val="ctr"/>
        <c:lblOffset val="100"/>
        <c:noMultiLvlLbl val="0"/>
      </c:catAx>
      <c:valAx>
        <c:axId val="305834664"/>
        <c:scaling>
          <c:orientation val="minMax"/>
        </c:scaling>
        <c:delete val="0"/>
        <c:axPos val="l"/>
        <c:majorGridlines>
          <c:spPr>
            <a:ln w="6350" cap="flat" cmpd="sng" algn="ctr">
              <a:solidFill>
                <a:schemeClr val="bg1">
                  <a:lumMod val="95000"/>
                </a:schemeClr>
              </a:solidFill>
              <a:prstDash val="sysDot"/>
              <a:round/>
            </a:ln>
            <a:effectLst/>
          </c:spPr>
        </c:majorGridlines>
        <c:numFmt formatCode="0.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5834272"/>
        <c:crosses val="autoZero"/>
        <c:crossBetween val="between"/>
      </c:valAx>
      <c:spPr>
        <a:noFill/>
        <a:ln>
          <a:noFill/>
        </a:ln>
        <a:effectLst/>
      </c:spPr>
    </c:plotArea>
    <c:legend>
      <c:legendPos val="b"/>
      <c:layout>
        <c:manualLayout>
          <c:xMode val="edge"/>
          <c:yMode val="edge"/>
          <c:x val="0.10594507325087855"/>
          <c:y val="8.3591948336618718E-2"/>
          <c:w val="0.86785009282972903"/>
          <c:h val="0.178538631829891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31253170979196"/>
          <c:y val="0.13617817817817818"/>
          <c:w val="0.86376522070015216"/>
          <c:h val="0.67533783783783785"/>
        </c:manualLayout>
      </c:layout>
      <c:lineChart>
        <c:grouping val="standard"/>
        <c:varyColors val="0"/>
        <c:ser>
          <c:idx val="0"/>
          <c:order val="0"/>
          <c:tx>
            <c:strRef>
              <c:f>'Graf 6'!$D$1</c:f>
              <c:strCache>
                <c:ptCount val="1"/>
                <c:pt idx="0">
                  <c:v>Slovensko</c:v>
                </c:pt>
              </c:strCache>
            </c:strRef>
          </c:tx>
          <c:spPr>
            <a:ln w="28575" cap="rnd">
              <a:solidFill>
                <a:srgbClr val="369ADC"/>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6'!$D$2:$D$260</c:f>
              <c:numCache>
                <c:formatCode>General</c:formatCode>
                <c:ptCount val="259"/>
                <c:pt idx="0">
                  <c:v>0.30309999999999998</c:v>
                </c:pt>
                <c:pt idx="1">
                  <c:v>0.3125</c:v>
                </c:pt>
                <c:pt idx="2">
                  <c:v>0.30650000000000005</c:v>
                </c:pt>
                <c:pt idx="3">
                  <c:v>0.31659999999999999</c:v>
                </c:pt>
                <c:pt idx="4">
                  <c:v>0.3226</c:v>
                </c:pt>
                <c:pt idx="5">
                  <c:v>0.34279999999999999</c:v>
                </c:pt>
                <c:pt idx="6">
                  <c:v>0.34630000000000005</c:v>
                </c:pt>
                <c:pt idx="7">
                  <c:v>0.33540000000000003</c:v>
                </c:pt>
                <c:pt idx="8">
                  <c:v>0.34649999999999997</c:v>
                </c:pt>
                <c:pt idx="9">
                  <c:v>0.34520000000000001</c:v>
                </c:pt>
                <c:pt idx="10">
                  <c:v>0.35450000000000004</c:v>
                </c:pt>
                <c:pt idx="11">
                  <c:v>0.3548</c:v>
                </c:pt>
                <c:pt idx="12">
                  <c:v>0.40370000000000006</c:v>
                </c:pt>
                <c:pt idx="13">
                  <c:v>0.40079999999999999</c:v>
                </c:pt>
                <c:pt idx="14">
                  <c:v>0.43030000000000002</c:v>
                </c:pt>
                <c:pt idx="15">
                  <c:v>0.46939999999999998</c:v>
                </c:pt>
                <c:pt idx="16">
                  <c:v>0.46780000000000005</c:v>
                </c:pt>
                <c:pt idx="17">
                  <c:v>0.50190000000000001</c:v>
                </c:pt>
                <c:pt idx="18">
                  <c:v>0.53200000000000003</c:v>
                </c:pt>
                <c:pt idx="19">
                  <c:v>0.54089999999999994</c:v>
                </c:pt>
                <c:pt idx="20">
                  <c:v>0.53499999999999992</c:v>
                </c:pt>
                <c:pt idx="21">
                  <c:v>0.54479999999999995</c:v>
                </c:pt>
                <c:pt idx="22">
                  <c:v>0.53680000000000005</c:v>
                </c:pt>
                <c:pt idx="23">
                  <c:v>0.56630000000000003</c:v>
                </c:pt>
                <c:pt idx="24">
                  <c:v>0.57330000000000003</c:v>
                </c:pt>
                <c:pt idx="25">
                  <c:v>0.55890000000000006</c:v>
                </c:pt>
                <c:pt idx="26">
                  <c:v>0.57230000000000003</c:v>
                </c:pt>
                <c:pt idx="27">
                  <c:v>0.56389999999999996</c:v>
                </c:pt>
                <c:pt idx="28">
                  <c:v>0.55940000000000001</c:v>
                </c:pt>
                <c:pt idx="29">
                  <c:v>0.54780000000000006</c:v>
                </c:pt>
                <c:pt idx="30">
                  <c:v>0.52300000000000002</c:v>
                </c:pt>
                <c:pt idx="31">
                  <c:v>0.53570000000000007</c:v>
                </c:pt>
                <c:pt idx="32">
                  <c:v>0.55119999999999991</c:v>
                </c:pt>
                <c:pt idx="33">
                  <c:v>0.5857</c:v>
                </c:pt>
                <c:pt idx="34">
                  <c:v>0.5717000000000001</c:v>
                </c:pt>
                <c:pt idx="35">
                  <c:v>0.55230000000000001</c:v>
                </c:pt>
                <c:pt idx="36">
                  <c:v>0.55259999999999998</c:v>
                </c:pt>
                <c:pt idx="37">
                  <c:v>0.59519999999999995</c:v>
                </c:pt>
                <c:pt idx="38">
                  <c:v>0.56480000000000008</c:v>
                </c:pt>
                <c:pt idx="39">
                  <c:v>0.58159999999999989</c:v>
                </c:pt>
                <c:pt idx="40">
                  <c:v>0.61639999999999995</c:v>
                </c:pt>
                <c:pt idx="41">
                  <c:v>0.6725000000000001</c:v>
                </c:pt>
                <c:pt idx="42">
                  <c:v>0.7078000000000001</c:v>
                </c:pt>
                <c:pt idx="43">
                  <c:v>0.69369999999999998</c:v>
                </c:pt>
                <c:pt idx="44">
                  <c:v>0.73640000000000005</c:v>
                </c:pt>
                <c:pt idx="45">
                  <c:v>0.71970000000000001</c:v>
                </c:pt>
                <c:pt idx="46">
                  <c:v>0.72300000000000009</c:v>
                </c:pt>
                <c:pt idx="47">
                  <c:v>0.71970000000000012</c:v>
                </c:pt>
                <c:pt idx="48">
                  <c:v>0.68830000000000002</c:v>
                </c:pt>
                <c:pt idx="49">
                  <c:v>0.69659999999999989</c:v>
                </c:pt>
                <c:pt idx="50">
                  <c:v>0.69669999999999999</c:v>
                </c:pt>
                <c:pt idx="51">
                  <c:v>0.70350000000000001</c:v>
                </c:pt>
                <c:pt idx="52">
                  <c:v>0.70969999999999989</c:v>
                </c:pt>
                <c:pt idx="53">
                  <c:v>0.74540000000000006</c:v>
                </c:pt>
                <c:pt idx="54">
                  <c:v>0.77189999999999992</c:v>
                </c:pt>
                <c:pt idx="55">
                  <c:v>0.80649999999999988</c:v>
                </c:pt>
                <c:pt idx="56">
                  <c:v>0.79780000000000006</c:v>
                </c:pt>
                <c:pt idx="57">
                  <c:v>0.79089999999999994</c:v>
                </c:pt>
                <c:pt idx="58">
                  <c:v>0.80790000000000006</c:v>
                </c:pt>
                <c:pt idx="59">
                  <c:v>0.74719999999999998</c:v>
                </c:pt>
                <c:pt idx="60">
                  <c:v>0.76230000000000009</c:v>
                </c:pt>
                <c:pt idx="61">
                  <c:v>0.74650000000000005</c:v>
                </c:pt>
                <c:pt idx="62">
                  <c:v>0.74759999999999993</c:v>
                </c:pt>
                <c:pt idx="63">
                  <c:v>0.71899999999999997</c:v>
                </c:pt>
                <c:pt idx="64">
                  <c:v>0.72709999999999997</c:v>
                </c:pt>
                <c:pt idx="65">
                  <c:v>0.7105999999999999</c:v>
                </c:pt>
                <c:pt idx="66">
                  <c:v>0.70369999999999999</c:v>
                </c:pt>
                <c:pt idx="67">
                  <c:v>0.73340000000000005</c:v>
                </c:pt>
                <c:pt idx="68">
                  <c:v>0.75689999999999991</c:v>
                </c:pt>
                <c:pt idx="69">
                  <c:v>0.75949999999999995</c:v>
                </c:pt>
                <c:pt idx="70">
                  <c:v>0.75540000000000007</c:v>
                </c:pt>
                <c:pt idx="71">
                  <c:v>0.80320000000000003</c:v>
                </c:pt>
                <c:pt idx="72">
                  <c:v>0.78520000000000001</c:v>
                </c:pt>
                <c:pt idx="73">
                  <c:v>0.78339999999999999</c:v>
                </c:pt>
                <c:pt idx="74">
                  <c:v>0.81559999999999988</c:v>
                </c:pt>
                <c:pt idx="75">
                  <c:v>0.8156000000000001</c:v>
                </c:pt>
                <c:pt idx="76">
                  <c:v>0.8297000000000001</c:v>
                </c:pt>
                <c:pt idx="77">
                  <c:v>0.8701000000000001</c:v>
                </c:pt>
                <c:pt idx="78">
                  <c:v>0.88819999999999988</c:v>
                </c:pt>
                <c:pt idx="79">
                  <c:v>0.84570000000000001</c:v>
                </c:pt>
                <c:pt idx="80">
                  <c:v>0.87370000000000003</c:v>
                </c:pt>
                <c:pt idx="81">
                  <c:v>0.85699999999999998</c:v>
                </c:pt>
                <c:pt idx="82">
                  <c:v>0.88419999999999999</c:v>
                </c:pt>
                <c:pt idx="83">
                  <c:v>0.88249999999999984</c:v>
                </c:pt>
                <c:pt idx="84">
                  <c:v>0.87949999999999995</c:v>
                </c:pt>
                <c:pt idx="85">
                  <c:v>0.89989999999999992</c:v>
                </c:pt>
                <c:pt idx="86">
                  <c:v>0.91940000000000011</c:v>
                </c:pt>
                <c:pt idx="87">
                  <c:v>0.91369999999999996</c:v>
                </c:pt>
                <c:pt idx="88">
                  <c:v>0.91830000000000001</c:v>
                </c:pt>
                <c:pt idx="89">
                  <c:v>0.91769999999999996</c:v>
                </c:pt>
                <c:pt idx="90">
                  <c:v>0.89549999999999996</c:v>
                </c:pt>
                <c:pt idx="91">
                  <c:v>0.90510000000000002</c:v>
                </c:pt>
                <c:pt idx="92">
                  <c:v>0.90010000000000012</c:v>
                </c:pt>
                <c:pt idx="93">
                  <c:v>0.86820000000000008</c:v>
                </c:pt>
                <c:pt idx="94">
                  <c:v>0.86370000000000013</c:v>
                </c:pt>
                <c:pt idx="95">
                  <c:v>0.87159999999999993</c:v>
                </c:pt>
                <c:pt idx="96">
                  <c:v>0.86210000000000009</c:v>
                </c:pt>
                <c:pt idx="97">
                  <c:v>0.8217000000000001</c:v>
                </c:pt>
                <c:pt idx="98">
                  <c:v>0.82799999999999985</c:v>
                </c:pt>
                <c:pt idx="99">
                  <c:v>0.82369999999999988</c:v>
                </c:pt>
                <c:pt idx="100">
                  <c:v>0.85160000000000013</c:v>
                </c:pt>
                <c:pt idx="101">
                  <c:v>0.91839999999999988</c:v>
                </c:pt>
                <c:pt idx="102">
                  <c:v>0.99309999999999987</c:v>
                </c:pt>
                <c:pt idx="103">
                  <c:v>1.0376000000000001</c:v>
                </c:pt>
                <c:pt idx="104">
                  <c:v>0.99529999999999985</c:v>
                </c:pt>
                <c:pt idx="105">
                  <c:v>0.98419999999999996</c:v>
                </c:pt>
                <c:pt idx="106">
                  <c:v>0.97530000000000006</c:v>
                </c:pt>
                <c:pt idx="107">
                  <c:v>1.0115000000000001</c:v>
                </c:pt>
                <c:pt idx="108">
                  <c:v>0.99859999999999993</c:v>
                </c:pt>
                <c:pt idx="109">
                  <c:v>0.9887999999999999</c:v>
                </c:pt>
                <c:pt idx="110">
                  <c:v>0.97330000000000005</c:v>
                </c:pt>
                <c:pt idx="111">
                  <c:v>0.97089999999999987</c:v>
                </c:pt>
                <c:pt idx="112">
                  <c:v>0.97989999999999999</c:v>
                </c:pt>
                <c:pt idx="113">
                  <c:v>0.9879</c:v>
                </c:pt>
                <c:pt idx="114">
                  <c:v>0.98350000000000004</c:v>
                </c:pt>
                <c:pt idx="115">
                  <c:v>1.0196000000000003</c:v>
                </c:pt>
                <c:pt idx="116">
                  <c:v>1.0137999999999998</c:v>
                </c:pt>
                <c:pt idx="117">
                  <c:v>1.0349000000000002</c:v>
                </c:pt>
                <c:pt idx="118">
                  <c:v>1.0596999999999999</c:v>
                </c:pt>
                <c:pt idx="119">
                  <c:v>1.0049000000000001</c:v>
                </c:pt>
                <c:pt idx="120">
                  <c:v>0.99560000000000004</c:v>
                </c:pt>
                <c:pt idx="121">
                  <c:v>0.99770000000000003</c:v>
                </c:pt>
                <c:pt idx="122">
                  <c:v>0.99460000000000015</c:v>
                </c:pt>
                <c:pt idx="123">
                  <c:v>0.98280000000000012</c:v>
                </c:pt>
                <c:pt idx="124">
                  <c:v>0.97770000000000024</c:v>
                </c:pt>
                <c:pt idx="125">
                  <c:v>0.9749000000000001</c:v>
                </c:pt>
                <c:pt idx="126">
                  <c:v>0.99930000000000008</c:v>
                </c:pt>
                <c:pt idx="127">
                  <c:v>0.99290000000000012</c:v>
                </c:pt>
                <c:pt idx="128">
                  <c:v>0.95300000000000007</c:v>
                </c:pt>
                <c:pt idx="129">
                  <c:v>0.97050000000000014</c:v>
                </c:pt>
                <c:pt idx="130">
                  <c:v>0.99560000000000004</c:v>
                </c:pt>
                <c:pt idx="131">
                  <c:v>1.0023</c:v>
                </c:pt>
                <c:pt idx="132">
                  <c:v>0.98890000000000011</c:v>
                </c:pt>
                <c:pt idx="133">
                  <c:v>0.99940000000000007</c:v>
                </c:pt>
                <c:pt idx="134">
                  <c:v>0.99139999999999995</c:v>
                </c:pt>
                <c:pt idx="135">
                  <c:v>0.98270000000000002</c:v>
                </c:pt>
                <c:pt idx="136">
                  <c:v>0.96600000000000008</c:v>
                </c:pt>
                <c:pt idx="137">
                  <c:v>0.96730000000000016</c:v>
                </c:pt>
                <c:pt idx="138">
                  <c:v>0.98339999999999994</c:v>
                </c:pt>
                <c:pt idx="139">
                  <c:v>0.95609999999999995</c:v>
                </c:pt>
                <c:pt idx="140">
                  <c:v>0.94040000000000001</c:v>
                </c:pt>
                <c:pt idx="141">
                  <c:v>0.95120000000000005</c:v>
                </c:pt>
                <c:pt idx="142">
                  <c:v>0.94490000000000007</c:v>
                </c:pt>
                <c:pt idx="143">
                  <c:v>0.95460000000000012</c:v>
                </c:pt>
                <c:pt idx="144">
                  <c:v>0.96860000000000002</c:v>
                </c:pt>
                <c:pt idx="145">
                  <c:v>0.96519999999999995</c:v>
                </c:pt>
                <c:pt idx="146">
                  <c:v>0.95119999999999993</c:v>
                </c:pt>
                <c:pt idx="147">
                  <c:v>0.95490000000000008</c:v>
                </c:pt>
                <c:pt idx="148">
                  <c:v>0.94529999999999992</c:v>
                </c:pt>
                <c:pt idx="149">
                  <c:v>0.92949999999999977</c:v>
                </c:pt>
                <c:pt idx="150">
                  <c:v>0.9706999999999999</c:v>
                </c:pt>
                <c:pt idx="151">
                  <c:v>0.95120000000000005</c:v>
                </c:pt>
                <c:pt idx="152">
                  <c:v>0.96260000000000012</c:v>
                </c:pt>
                <c:pt idx="153">
                  <c:v>0.98049999999999993</c:v>
                </c:pt>
                <c:pt idx="154">
                  <c:v>0.98770000000000002</c:v>
                </c:pt>
                <c:pt idx="155">
                  <c:v>1.0258</c:v>
                </c:pt>
                <c:pt idx="156">
                  <c:v>1.0378999999999998</c:v>
                </c:pt>
                <c:pt idx="157">
                  <c:v>1.0317000000000001</c:v>
                </c:pt>
                <c:pt idx="158">
                  <c:v>1.0259999999999998</c:v>
                </c:pt>
                <c:pt idx="159">
                  <c:v>1.0141000000000002</c:v>
                </c:pt>
                <c:pt idx="160">
                  <c:v>1.0226999999999999</c:v>
                </c:pt>
                <c:pt idx="161">
                  <c:v>1.0324</c:v>
                </c:pt>
                <c:pt idx="162">
                  <c:v>1.0791999999999997</c:v>
                </c:pt>
                <c:pt idx="163">
                  <c:v>1.0477999999999998</c:v>
                </c:pt>
                <c:pt idx="164">
                  <c:v>1.0416000000000003</c:v>
                </c:pt>
                <c:pt idx="165">
                  <c:v>1.0257000000000001</c:v>
                </c:pt>
                <c:pt idx="166">
                  <c:v>1.1088</c:v>
                </c:pt>
                <c:pt idx="167">
                  <c:v>1.1062999999999998</c:v>
                </c:pt>
                <c:pt idx="168">
                  <c:v>1.0721000000000001</c:v>
                </c:pt>
                <c:pt idx="169">
                  <c:v>1.0556999999999999</c:v>
                </c:pt>
                <c:pt idx="170">
                  <c:v>1.0202</c:v>
                </c:pt>
                <c:pt idx="171">
                  <c:v>1.0141999999999998</c:v>
                </c:pt>
                <c:pt idx="172">
                  <c:v>1.0082</c:v>
                </c:pt>
                <c:pt idx="173">
                  <c:v>1.0183999999999997</c:v>
                </c:pt>
                <c:pt idx="174">
                  <c:v>1.0216000000000001</c:v>
                </c:pt>
                <c:pt idx="175">
                  <c:v>1.0486999999999997</c:v>
                </c:pt>
                <c:pt idx="176">
                  <c:v>1.0484999999999998</c:v>
                </c:pt>
                <c:pt idx="177">
                  <c:v>1.0895999999999999</c:v>
                </c:pt>
                <c:pt idx="178">
                  <c:v>1.1318999999999999</c:v>
                </c:pt>
                <c:pt idx="179">
                  <c:v>1.1817000000000002</c:v>
                </c:pt>
                <c:pt idx="180">
                  <c:v>1.1764000000000001</c:v>
                </c:pt>
                <c:pt idx="181">
                  <c:v>1.2030999999999996</c:v>
                </c:pt>
                <c:pt idx="182">
                  <c:v>1.1924999999999999</c:v>
                </c:pt>
                <c:pt idx="183">
                  <c:v>1.2364000000000002</c:v>
                </c:pt>
                <c:pt idx="184">
                  <c:v>1.2526999999999999</c:v>
                </c:pt>
                <c:pt idx="185">
                  <c:v>1.3090999999999999</c:v>
                </c:pt>
                <c:pt idx="186">
                  <c:v>1.3197000000000001</c:v>
                </c:pt>
                <c:pt idx="187">
                  <c:v>1.2854000000000001</c:v>
                </c:pt>
                <c:pt idx="188">
                  <c:v>1.3401000000000001</c:v>
                </c:pt>
                <c:pt idx="189">
                  <c:v>1.4689999999999999</c:v>
                </c:pt>
                <c:pt idx="190">
                  <c:v>1.4388000000000001</c:v>
                </c:pt>
                <c:pt idx="191">
                  <c:v>1.4490999999999996</c:v>
                </c:pt>
                <c:pt idx="192">
                  <c:v>1.4413999999999998</c:v>
                </c:pt>
                <c:pt idx="193">
                  <c:v>1.4373999999999998</c:v>
                </c:pt>
                <c:pt idx="194">
                  <c:v>1.4178000000000002</c:v>
                </c:pt>
                <c:pt idx="195">
                  <c:v>1.4099000000000004</c:v>
                </c:pt>
                <c:pt idx="196">
                  <c:v>1.4064999999999999</c:v>
                </c:pt>
                <c:pt idx="197">
                  <c:v>1.3758999999999997</c:v>
                </c:pt>
                <c:pt idx="198">
                  <c:v>1.379</c:v>
                </c:pt>
                <c:pt idx="199">
                  <c:v>1.4171999999999998</c:v>
                </c:pt>
                <c:pt idx="200">
                  <c:v>1.3820000000000001</c:v>
                </c:pt>
                <c:pt idx="201">
                  <c:v>1.3788</c:v>
                </c:pt>
                <c:pt idx="202">
                  <c:v>1.3868999999999998</c:v>
                </c:pt>
                <c:pt idx="203">
                  <c:v>1.3841999999999999</c:v>
                </c:pt>
                <c:pt idx="204">
                  <c:v>1.3866999999999998</c:v>
                </c:pt>
                <c:pt idx="205">
                  <c:v>1.3836999999999997</c:v>
                </c:pt>
                <c:pt idx="206">
                  <c:v>1.3799000000000001</c:v>
                </c:pt>
                <c:pt idx="207">
                  <c:v>1.3685</c:v>
                </c:pt>
                <c:pt idx="208">
                  <c:v>1.3673000000000002</c:v>
                </c:pt>
                <c:pt idx="209">
                  <c:v>1.3460999999999999</c:v>
                </c:pt>
                <c:pt idx="210">
                  <c:v>1.3502999999999998</c:v>
                </c:pt>
                <c:pt idx="211">
                  <c:v>1.38</c:v>
                </c:pt>
                <c:pt idx="212">
                  <c:v>1.3707999999999996</c:v>
                </c:pt>
                <c:pt idx="213">
                  <c:v>1.3264</c:v>
                </c:pt>
                <c:pt idx="214">
                  <c:v>1.3156000000000001</c:v>
                </c:pt>
                <c:pt idx="215">
                  <c:v>1.3231000000000002</c:v>
                </c:pt>
                <c:pt idx="216">
                  <c:v>1.3260999999999998</c:v>
                </c:pt>
                <c:pt idx="217">
                  <c:v>1.3346999999999998</c:v>
                </c:pt>
                <c:pt idx="218">
                  <c:v>1.3309</c:v>
                </c:pt>
                <c:pt idx="219">
                  <c:v>1.2954999999999999</c:v>
                </c:pt>
                <c:pt idx="220">
                  <c:v>1.3019000000000001</c:v>
                </c:pt>
                <c:pt idx="221">
                  <c:v>1.2714999999999999</c:v>
                </c:pt>
                <c:pt idx="222">
                  <c:v>1.2524999999999999</c:v>
                </c:pt>
                <c:pt idx="223">
                  <c:v>1.2401</c:v>
                </c:pt>
                <c:pt idx="224">
                  <c:v>1.2278</c:v>
                </c:pt>
                <c:pt idx="225">
                  <c:v>1.1521000000000001</c:v>
                </c:pt>
                <c:pt idx="226">
                  <c:v>1.1427000000000003</c:v>
                </c:pt>
                <c:pt idx="227">
                  <c:v>1.1094000000000002</c:v>
                </c:pt>
                <c:pt idx="228">
                  <c:v>1.1257999999999999</c:v>
                </c:pt>
                <c:pt idx="229">
                  <c:v>1.1164000000000001</c:v>
                </c:pt>
                <c:pt idx="230">
                  <c:v>1.0762</c:v>
                </c:pt>
                <c:pt idx="231">
                  <c:v>1.0640000000000001</c:v>
                </c:pt>
                <c:pt idx="232">
                  <c:v>1.0723</c:v>
                </c:pt>
                <c:pt idx="233">
                  <c:v>1.0678000000000001</c:v>
                </c:pt>
                <c:pt idx="234">
                  <c:v>1.0937999999999999</c:v>
                </c:pt>
                <c:pt idx="235">
                  <c:v>1.0724</c:v>
                </c:pt>
                <c:pt idx="236">
                  <c:v>1.1543000000000001</c:v>
                </c:pt>
                <c:pt idx="237">
                  <c:v>1.1305000000000001</c:v>
                </c:pt>
                <c:pt idx="238">
                  <c:v>1.1377000000000002</c:v>
                </c:pt>
                <c:pt idx="239">
                  <c:v>1.1522999999999999</c:v>
                </c:pt>
                <c:pt idx="240">
                  <c:v>1.1602999999999999</c:v>
                </c:pt>
                <c:pt idx="241">
                  <c:v>1.1324000000000001</c:v>
                </c:pt>
                <c:pt idx="242">
                  <c:v>1.1294</c:v>
                </c:pt>
                <c:pt idx="243">
                  <c:v>1.1242999999999999</c:v>
                </c:pt>
                <c:pt idx="244">
                  <c:v>1.1520000000000001</c:v>
                </c:pt>
                <c:pt idx="245">
                  <c:v>1.1324000000000001</c:v>
                </c:pt>
                <c:pt idx="246">
                  <c:v>1.1392000000000002</c:v>
                </c:pt>
                <c:pt idx="247">
                  <c:v>1.1315</c:v>
                </c:pt>
                <c:pt idx="248">
                  <c:v>1.0947999999999998</c:v>
                </c:pt>
                <c:pt idx="249">
                  <c:v>1.1162999999999998</c:v>
                </c:pt>
                <c:pt idx="250">
                  <c:v>1.1278000000000001</c:v>
                </c:pt>
                <c:pt idx="251">
                  <c:v>1.1012</c:v>
                </c:pt>
                <c:pt idx="252">
                  <c:v>1.0783</c:v>
                </c:pt>
                <c:pt idx="253">
                  <c:v>1.0103</c:v>
                </c:pt>
                <c:pt idx="254">
                  <c:v>0.99949999999999983</c:v>
                </c:pt>
                <c:pt idx="255">
                  <c:v>0.996</c:v>
                </c:pt>
                <c:pt idx="256">
                  <c:v>1.0078</c:v>
                </c:pt>
                <c:pt idx="257">
                  <c:v>0.98550000000000004</c:v>
                </c:pt>
                <c:pt idx="258">
                  <c:v>0.95839999999999992</c:v>
                </c:pt>
              </c:numCache>
            </c:numRef>
          </c:val>
          <c:smooth val="0"/>
          <c:extLst>
            <c:ext xmlns:c16="http://schemas.microsoft.com/office/drawing/2014/chart" uri="{C3380CC4-5D6E-409C-BE32-E72D297353CC}">
              <c16:uniqueId val="{00000000-0CC5-4B04-8575-9D6FDB212F64}"/>
            </c:ext>
          </c:extLst>
        </c:ser>
        <c:ser>
          <c:idx val="1"/>
          <c:order val="1"/>
          <c:tx>
            <c:strRef>
              <c:f>'Graf 6'!$E$1</c:f>
              <c:strCache>
                <c:ptCount val="1"/>
                <c:pt idx="0">
                  <c:v>Francúzsko</c:v>
                </c:pt>
              </c:strCache>
            </c:strRef>
          </c:tx>
          <c:spPr>
            <a:ln w="28575" cap="rnd">
              <a:solidFill>
                <a:schemeClr val="tx1"/>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6'!$E$2:$E$260</c:f>
              <c:numCache>
                <c:formatCode>General</c:formatCode>
                <c:ptCount val="259"/>
                <c:pt idx="0">
                  <c:v>0.3881</c:v>
                </c:pt>
                <c:pt idx="1">
                  <c:v>0.39350000000000002</c:v>
                </c:pt>
                <c:pt idx="2">
                  <c:v>0.38950000000000001</c:v>
                </c:pt>
                <c:pt idx="3">
                  <c:v>0.39860000000000001</c:v>
                </c:pt>
                <c:pt idx="4">
                  <c:v>0.41359999999999997</c:v>
                </c:pt>
                <c:pt idx="5">
                  <c:v>0.4128</c:v>
                </c:pt>
                <c:pt idx="6">
                  <c:v>0.4123</c:v>
                </c:pt>
                <c:pt idx="7">
                  <c:v>0.40439999999999998</c:v>
                </c:pt>
                <c:pt idx="8">
                  <c:v>0.41349999999999998</c:v>
                </c:pt>
                <c:pt idx="9">
                  <c:v>0.41520000000000001</c:v>
                </c:pt>
                <c:pt idx="10">
                  <c:v>0.41649999999999998</c:v>
                </c:pt>
                <c:pt idx="11">
                  <c:v>0.4118</c:v>
                </c:pt>
                <c:pt idx="12">
                  <c:v>0.43569999999999998</c:v>
                </c:pt>
                <c:pt idx="13">
                  <c:v>0.43980000000000002</c:v>
                </c:pt>
                <c:pt idx="14">
                  <c:v>0.44030000000000002</c:v>
                </c:pt>
                <c:pt idx="15">
                  <c:v>0.45539999999999997</c:v>
                </c:pt>
                <c:pt idx="16">
                  <c:v>0.45280000000000004</c:v>
                </c:pt>
                <c:pt idx="17">
                  <c:v>0.46489999999999998</c:v>
                </c:pt>
                <c:pt idx="18">
                  <c:v>0.47100000000000003</c:v>
                </c:pt>
                <c:pt idx="19">
                  <c:v>0.47889999999999999</c:v>
                </c:pt>
                <c:pt idx="20">
                  <c:v>0.47100000000000003</c:v>
                </c:pt>
                <c:pt idx="21">
                  <c:v>0.4738</c:v>
                </c:pt>
                <c:pt idx="22">
                  <c:v>0.4728</c:v>
                </c:pt>
                <c:pt idx="23">
                  <c:v>0.49430000000000007</c:v>
                </c:pt>
                <c:pt idx="24">
                  <c:v>0.51029999999999998</c:v>
                </c:pt>
                <c:pt idx="25">
                  <c:v>0.4919</c:v>
                </c:pt>
                <c:pt idx="26">
                  <c:v>0.50529999999999997</c:v>
                </c:pt>
                <c:pt idx="27">
                  <c:v>0.4929</c:v>
                </c:pt>
                <c:pt idx="28">
                  <c:v>0.47539999999999993</c:v>
                </c:pt>
                <c:pt idx="29">
                  <c:v>0.4718</c:v>
                </c:pt>
                <c:pt idx="30">
                  <c:v>0.438</c:v>
                </c:pt>
                <c:pt idx="31">
                  <c:v>0.4577</c:v>
                </c:pt>
                <c:pt idx="32">
                  <c:v>0.47620000000000001</c:v>
                </c:pt>
                <c:pt idx="33">
                  <c:v>0.50370000000000004</c:v>
                </c:pt>
                <c:pt idx="34">
                  <c:v>0.48769999999999997</c:v>
                </c:pt>
                <c:pt idx="35">
                  <c:v>0.44730000000000003</c:v>
                </c:pt>
                <c:pt idx="36">
                  <c:v>0.4446</c:v>
                </c:pt>
                <c:pt idx="37">
                  <c:v>0.47320000000000001</c:v>
                </c:pt>
                <c:pt idx="38">
                  <c:v>0.4728</c:v>
                </c:pt>
                <c:pt idx="39">
                  <c:v>0.46659999999999996</c:v>
                </c:pt>
                <c:pt idx="40">
                  <c:v>0.47440000000000004</c:v>
                </c:pt>
                <c:pt idx="41">
                  <c:v>0.45649999999999996</c:v>
                </c:pt>
                <c:pt idx="42">
                  <c:v>0.45079999999999998</c:v>
                </c:pt>
                <c:pt idx="43">
                  <c:v>0.45669999999999994</c:v>
                </c:pt>
                <c:pt idx="44">
                  <c:v>0.45740000000000003</c:v>
                </c:pt>
                <c:pt idx="45">
                  <c:v>0.45569999999999999</c:v>
                </c:pt>
                <c:pt idx="46">
                  <c:v>0.45900000000000002</c:v>
                </c:pt>
                <c:pt idx="47">
                  <c:v>0.44969999999999999</c:v>
                </c:pt>
                <c:pt idx="48">
                  <c:v>0.42830000000000001</c:v>
                </c:pt>
                <c:pt idx="49">
                  <c:v>0.42559999999999998</c:v>
                </c:pt>
                <c:pt idx="50">
                  <c:v>0.41869999999999996</c:v>
                </c:pt>
                <c:pt idx="51">
                  <c:v>0.42949999999999999</c:v>
                </c:pt>
                <c:pt idx="52">
                  <c:v>0.43269999999999997</c:v>
                </c:pt>
                <c:pt idx="53">
                  <c:v>0.46740000000000004</c:v>
                </c:pt>
                <c:pt idx="54">
                  <c:v>0.4978999999999999</c:v>
                </c:pt>
                <c:pt idx="55">
                  <c:v>0.53849999999999987</c:v>
                </c:pt>
                <c:pt idx="56">
                  <c:v>0.53580000000000005</c:v>
                </c:pt>
                <c:pt idx="57">
                  <c:v>0.54689999999999994</c:v>
                </c:pt>
                <c:pt idx="58">
                  <c:v>0.55489999999999995</c:v>
                </c:pt>
                <c:pt idx="59">
                  <c:v>0.50119999999999998</c:v>
                </c:pt>
                <c:pt idx="60">
                  <c:v>0.50729999999999997</c:v>
                </c:pt>
                <c:pt idx="61">
                  <c:v>0.49749999999999994</c:v>
                </c:pt>
                <c:pt idx="62">
                  <c:v>0.49060000000000004</c:v>
                </c:pt>
                <c:pt idx="63">
                  <c:v>0.47099999999999997</c:v>
                </c:pt>
                <c:pt idx="64">
                  <c:v>0.47810000000000008</c:v>
                </c:pt>
                <c:pt idx="65">
                  <c:v>0.45659999999999989</c:v>
                </c:pt>
                <c:pt idx="66">
                  <c:v>0.45069999999999988</c:v>
                </c:pt>
                <c:pt idx="67">
                  <c:v>0.47540000000000004</c:v>
                </c:pt>
                <c:pt idx="68">
                  <c:v>0.5008999999999999</c:v>
                </c:pt>
                <c:pt idx="69">
                  <c:v>0.50250000000000006</c:v>
                </c:pt>
                <c:pt idx="70">
                  <c:v>0.50140000000000007</c:v>
                </c:pt>
                <c:pt idx="71">
                  <c:v>0.52020000000000011</c:v>
                </c:pt>
                <c:pt idx="72">
                  <c:v>0.52620000000000011</c:v>
                </c:pt>
                <c:pt idx="73">
                  <c:v>0.51840000000000008</c:v>
                </c:pt>
                <c:pt idx="74">
                  <c:v>0.52960000000000007</c:v>
                </c:pt>
                <c:pt idx="75">
                  <c:v>0.52960000000000007</c:v>
                </c:pt>
                <c:pt idx="76">
                  <c:v>0.52570000000000006</c:v>
                </c:pt>
                <c:pt idx="77">
                  <c:v>0.53810000000000002</c:v>
                </c:pt>
                <c:pt idx="78">
                  <c:v>0.5351999999999999</c:v>
                </c:pt>
                <c:pt idx="79">
                  <c:v>0.51370000000000016</c:v>
                </c:pt>
                <c:pt idx="80">
                  <c:v>0.51969999999999994</c:v>
                </c:pt>
                <c:pt idx="81">
                  <c:v>0.51400000000000001</c:v>
                </c:pt>
                <c:pt idx="82">
                  <c:v>0.5082000000000001</c:v>
                </c:pt>
                <c:pt idx="83">
                  <c:v>0.50449999999999995</c:v>
                </c:pt>
                <c:pt idx="84">
                  <c:v>0.49849999999999994</c:v>
                </c:pt>
                <c:pt idx="85">
                  <c:v>0.5048999999999999</c:v>
                </c:pt>
                <c:pt idx="86">
                  <c:v>0.52739999999999998</c:v>
                </c:pt>
                <c:pt idx="87">
                  <c:v>0.52269999999999994</c:v>
                </c:pt>
                <c:pt idx="88">
                  <c:v>0.5303000000000001</c:v>
                </c:pt>
                <c:pt idx="89">
                  <c:v>0.53170000000000006</c:v>
                </c:pt>
                <c:pt idx="90">
                  <c:v>0.51549999999999985</c:v>
                </c:pt>
                <c:pt idx="91">
                  <c:v>0.51710000000000012</c:v>
                </c:pt>
                <c:pt idx="92">
                  <c:v>0.50910000000000011</c:v>
                </c:pt>
                <c:pt idx="93">
                  <c:v>0.51619999999999999</c:v>
                </c:pt>
                <c:pt idx="94">
                  <c:v>0.51870000000000016</c:v>
                </c:pt>
                <c:pt idx="95">
                  <c:v>0.52259999999999995</c:v>
                </c:pt>
                <c:pt idx="96">
                  <c:v>0.5290999999999999</c:v>
                </c:pt>
                <c:pt idx="97">
                  <c:v>0.51970000000000005</c:v>
                </c:pt>
                <c:pt idx="98">
                  <c:v>0.51400000000000001</c:v>
                </c:pt>
                <c:pt idx="99">
                  <c:v>0.52270000000000016</c:v>
                </c:pt>
                <c:pt idx="100">
                  <c:v>0.5506000000000002</c:v>
                </c:pt>
                <c:pt idx="101">
                  <c:v>0.57939999999999992</c:v>
                </c:pt>
                <c:pt idx="102">
                  <c:v>0.61910000000000021</c:v>
                </c:pt>
                <c:pt idx="103">
                  <c:v>0.63559999999999994</c:v>
                </c:pt>
                <c:pt idx="104">
                  <c:v>0.58329999999999993</c:v>
                </c:pt>
                <c:pt idx="105">
                  <c:v>0.54919999999999991</c:v>
                </c:pt>
                <c:pt idx="106">
                  <c:v>0.54229999999999978</c:v>
                </c:pt>
                <c:pt idx="107">
                  <c:v>0.5694999999999999</c:v>
                </c:pt>
                <c:pt idx="108">
                  <c:v>0.56459999999999977</c:v>
                </c:pt>
                <c:pt idx="109">
                  <c:v>0.54079999999999995</c:v>
                </c:pt>
                <c:pt idx="110">
                  <c:v>0.54129999999999989</c:v>
                </c:pt>
                <c:pt idx="111">
                  <c:v>0.53089999999999993</c:v>
                </c:pt>
                <c:pt idx="112">
                  <c:v>0.53190000000000004</c:v>
                </c:pt>
                <c:pt idx="113">
                  <c:v>0.54790000000000005</c:v>
                </c:pt>
                <c:pt idx="114">
                  <c:v>0.54949999999999988</c:v>
                </c:pt>
                <c:pt idx="115">
                  <c:v>0.5806</c:v>
                </c:pt>
                <c:pt idx="116">
                  <c:v>0.56479999999999997</c:v>
                </c:pt>
                <c:pt idx="117">
                  <c:v>0.59089999999999998</c:v>
                </c:pt>
                <c:pt idx="118">
                  <c:v>0.60769999999999991</c:v>
                </c:pt>
                <c:pt idx="119">
                  <c:v>0.55789999999999984</c:v>
                </c:pt>
                <c:pt idx="120">
                  <c:v>0.54160000000000008</c:v>
                </c:pt>
                <c:pt idx="121">
                  <c:v>0.53570000000000007</c:v>
                </c:pt>
                <c:pt idx="122">
                  <c:v>0.61560000000000015</c:v>
                </c:pt>
                <c:pt idx="123">
                  <c:v>0.59980000000000011</c:v>
                </c:pt>
                <c:pt idx="124">
                  <c:v>0.59870000000000001</c:v>
                </c:pt>
                <c:pt idx="125">
                  <c:v>0.60489999999999999</c:v>
                </c:pt>
                <c:pt idx="126">
                  <c:v>0.61430000000000007</c:v>
                </c:pt>
                <c:pt idx="127">
                  <c:v>0.60289999999999999</c:v>
                </c:pt>
                <c:pt idx="128">
                  <c:v>0.57200000000000006</c:v>
                </c:pt>
                <c:pt idx="129">
                  <c:v>0.5754999999999999</c:v>
                </c:pt>
                <c:pt idx="130">
                  <c:v>0.59460000000000002</c:v>
                </c:pt>
                <c:pt idx="131">
                  <c:v>0.59030000000000005</c:v>
                </c:pt>
                <c:pt idx="132">
                  <c:v>0.59190000000000009</c:v>
                </c:pt>
                <c:pt idx="133">
                  <c:v>0.59440000000000004</c:v>
                </c:pt>
                <c:pt idx="134">
                  <c:v>0.58839999999999992</c:v>
                </c:pt>
                <c:pt idx="135">
                  <c:v>0.57369999999999999</c:v>
                </c:pt>
                <c:pt idx="136">
                  <c:v>0.56100000000000005</c:v>
                </c:pt>
                <c:pt idx="137">
                  <c:v>0.56830000000000014</c:v>
                </c:pt>
                <c:pt idx="138">
                  <c:v>0.58839999999999992</c:v>
                </c:pt>
                <c:pt idx="139">
                  <c:v>0.56610000000000005</c:v>
                </c:pt>
                <c:pt idx="140">
                  <c:v>0.55040000000000011</c:v>
                </c:pt>
                <c:pt idx="141">
                  <c:v>0.53620000000000001</c:v>
                </c:pt>
                <c:pt idx="142">
                  <c:v>0.54289999999999994</c:v>
                </c:pt>
                <c:pt idx="143">
                  <c:v>0.55059999999999998</c:v>
                </c:pt>
                <c:pt idx="144">
                  <c:v>0.5626000000000001</c:v>
                </c:pt>
                <c:pt idx="145">
                  <c:v>0.56419999999999992</c:v>
                </c:pt>
                <c:pt idx="146">
                  <c:v>0.55619999999999992</c:v>
                </c:pt>
                <c:pt idx="147">
                  <c:v>0.56390000000000007</c:v>
                </c:pt>
                <c:pt idx="148">
                  <c:v>0.56829999999999992</c:v>
                </c:pt>
                <c:pt idx="149">
                  <c:v>0.5754999999999999</c:v>
                </c:pt>
                <c:pt idx="150">
                  <c:v>0.57469999999999999</c:v>
                </c:pt>
                <c:pt idx="151">
                  <c:v>0.57720000000000016</c:v>
                </c:pt>
                <c:pt idx="152">
                  <c:v>0.59160000000000013</c:v>
                </c:pt>
                <c:pt idx="153">
                  <c:v>0.60150000000000015</c:v>
                </c:pt>
                <c:pt idx="154">
                  <c:v>0.61470000000000002</c:v>
                </c:pt>
                <c:pt idx="155">
                  <c:v>0.61280000000000001</c:v>
                </c:pt>
                <c:pt idx="156">
                  <c:v>0.62789999999999968</c:v>
                </c:pt>
                <c:pt idx="157">
                  <c:v>0.61970000000000014</c:v>
                </c:pt>
                <c:pt idx="158">
                  <c:v>0.61899999999999977</c:v>
                </c:pt>
                <c:pt idx="159">
                  <c:v>0.6111000000000002</c:v>
                </c:pt>
                <c:pt idx="160">
                  <c:v>0.61470000000000002</c:v>
                </c:pt>
                <c:pt idx="161">
                  <c:v>0.62239999999999984</c:v>
                </c:pt>
                <c:pt idx="162">
                  <c:v>0.62719999999999976</c:v>
                </c:pt>
                <c:pt idx="163">
                  <c:v>0.58879999999999977</c:v>
                </c:pt>
                <c:pt idx="164">
                  <c:v>0.5726</c:v>
                </c:pt>
                <c:pt idx="165">
                  <c:v>0.54369999999999985</c:v>
                </c:pt>
                <c:pt idx="166">
                  <c:v>0.56979999999999986</c:v>
                </c:pt>
                <c:pt idx="167">
                  <c:v>0.57230000000000003</c:v>
                </c:pt>
                <c:pt idx="168">
                  <c:v>0.56010000000000004</c:v>
                </c:pt>
                <c:pt idx="169">
                  <c:v>0.56369999999999987</c:v>
                </c:pt>
                <c:pt idx="170">
                  <c:v>0.5461999999999998</c:v>
                </c:pt>
                <c:pt idx="171">
                  <c:v>0.54820000000000002</c:v>
                </c:pt>
                <c:pt idx="172">
                  <c:v>0.5461999999999998</c:v>
                </c:pt>
                <c:pt idx="173">
                  <c:v>0.55140000000000011</c:v>
                </c:pt>
                <c:pt idx="174">
                  <c:v>0.5526000000000002</c:v>
                </c:pt>
                <c:pt idx="175">
                  <c:v>0.55770000000000008</c:v>
                </c:pt>
                <c:pt idx="176">
                  <c:v>0.57450000000000001</c:v>
                </c:pt>
                <c:pt idx="177">
                  <c:v>0.5985999999999998</c:v>
                </c:pt>
                <c:pt idx="178">
                  <c:v>0.60589999999999966</c:v>
                </c:pt>
                <c:pt idx="179">
                  <c:v>0.5996999999999999</c:v>
                </c:pt>
                <c:pt idx="180">
                  <c:v>0.61640000000000006</c:v>
                </c:pt>
                <c:pt idx="181">
                  <c:v>0.61109999999999998</c:v>
                </c:pt>
                <c:pt idx="182">
                  <c:v>0.5974999999999997</c:v>
                </c:pt>
                <c:pt idx="183">
                  <c:v>0.59240000000000004</c:v>
                </c:pt>
                <c:pt idx="184">
                  <c:v>0.60670000000000002</c:v>
                </c:pt>
                <c:pt idx="185">
                  <c:v>0.59709999999999974</c:v>
                </c:pt>
                <c:pt idx="186">
                  <c:v>0.6036999999999999</c:v>
                </c:pt>
                <c:pt idx="187">
                  <c:v>0.57340000000000035</c:v>
                </c:pt>
                <c:pt idx="188">
                  <c:v>0.58610000000000007</c:v>
                </c:pt>
                <c:pt idx="189">
                  <c:v>0.60099999999999998</c:v>
                </c:pt>
                <c:pt idx="190">
                  <c:v>0.5918000000000001</c:v>
                </c:pt>
                <c:pt idx="191">
                  <c:v>0.59309999999999974</c:v>
                </c:pt>
                <c:pt idx="192">
                  <c:v>0.58340000000000014</c:v>
                </c:pt>
                <c:pt idx="193">
                  <c:v>0.57539999999999969</c:v>
                </c:pt>
                <c:pt idx="194">
                  <c:v>0.5748000000000002</c:v>
                </c:pt>
                <c:pt idx="195">
                  <c:v>0.55690000000000017</c:v>
                </c:pt>
                <c:pt idx="196">
                  <c:v>0.55449999999999999</c:v>
                </c:pt>
                <c:pt idx="197">
                  <c:v>0.52990000000000004</c:v>
                </c:pt>
                <c:pt idx="198">
                  <c:v>0.52800000000000002</c:v>
                </c:pt>
                <c:pt idx="199">
                  <c:v>0.5371999999999999</c:v>
                </c:pt>
                <c:pt idx="200">
                  <c:v>0.50300000000000011</c:v>
                </c:pt>
                <c:pt idx="201">
                  <c:v>0.5107999999999997</c:v>
                </c:pt>
                <c:pt idx="202">
                  <c:v>0.53390000000000004</c:v>
                </c:pt>
                <c:pt idx="203">
                  <c:v>0.54320000000000013</c:v>
                </c:pt>
                <c:pt idx="204">
                  <c:v>0.53670000000000018</c:v>
                </c:pt>
                <c:pt idx="205">
                  <c:v>0.52969999999999962</c:v>
                </c:pt>
                <c:pt idx="206">
                  <c:v>0.53589999999999982</c:v>
                </c:pt>
                <c:pt idx="207">
                  <c:v>0.51849999999999996</c:v>
                </c:pt>
                <c:pt idx="208">
                  <c:v>0.5163000000000002</c:v>
                </c:pt>
                <c:pt idx="209">
                  <c:v>0.5181</c:v>
                </c:pt>
                <c:pt idx="210">
                  <c:v>0.49129999999999985</c:v>
                </c:pt>
                <c:pt idx="211">
                  <c:v>0.50800000000000001</c:v>
                </c:pt>
                <c:pt idx="212">
                  <c:v>0.50979999999999981</c:v>
                </c:pt>
                <c:pt idx="213">
                  <c:v>0.49239999999999995</c:v>
                </c:pt>
                <c:pt idx="214">
                  <c:v>0.48160000000000003</c:v>
                </c:pt>
                <c:pt idx="215">
                  <c:v>0.47610000000000019</c:v>
                </c:pt>
                <c:pt idx="216">
                  <c:v>0.46910000000000007</c:v>
                </c:pt>
                <c:pt idx="217">
                  <c:v>0.47169999999999979</c:v>
                </c:pt>
                <c:pt idx="218">
                  <c:v>0.47189999999999999</c:v>
                </c:pt>
                <c:pt idx="219">
                  <c:v>0.45649999999999991</c:v>
                </c:pt>
                <c:pt idx="220">
                  <c:v>0.44190000000000018</c:v>
                </c:pt>
                <c:pt idx="221">
                  <c:v>0.4614999999999998</c:v>
                </c:pt>
                <c:pt idx="222">
                  <c:v>0.47449999999999992</c:v>
                </c:pt>
                <c:pt idx="223">
                  <c:v>0.47009999999999996</c:v>
                </c:pt>
                <c:pt idx="224">
                  <c:v>0.47479999999999989</c:v>
                </c:pt>
                <c:pt idx="225">
                  <c:v>0.45209999999999995</c:v>
                </c:pt>
                <c:pt idx="226">
                  <c:v>0.45569999999999999</c:v>
                </c:pt>
                <c:pt idx="227">
                  <c:v>0.4383999999999999</c:v>
                </c:pt>
                <c:pt idx="228">
                  <c:v>0.45579999999999998</c:v>
                </c:pt>
                <c:pt idx="229">
                  <c:v>0.45739999999999981</c:v>
                </c:pt>
                <c:pt idx="230">
                  <c:v>0.46519999999999984</c:v>
                </c:pt>
                <c:pt idx="231">
                  <c:v>0.46600000000000019</c:v>
                </c:pt>
                <c:pt idx="232">
                  <c:v>0.46730000000000005</c:v>
                </c:pt>
                <c:pt idx="233">
                  <c:v>0.47380000000000022</c:v>
                </c:pt>
                <c:pt idx="234">
                  <c:v>0.48780000000000001</c:v>
                </c:pt>
                <c:pt idx="235">
                  <c:v>0.50740000000000007</c:v>
                </c:pt>
                <c:pt idx="236">
                  <c:v>0.5253000000000001</c:v>
                </c:pt>
                <c:pt idx="237">
                  <c:v>0.51750000000000007</c:v>
                </c:pt>
                <c:pt idx="238">
                  <c:v>0.53570000000000029</c:v>
                </c:pt>
                <c:pt idx="239">
                  <c:v>0.53029999999999999</c:v>
                </c:pt>
                <c:pt idx="240">
                  <c:v>0.53730000000000011</c:v>
                </c:pt>
                <c:pt idx="241">
                  <c:v>0.53340000000000032</c:v>
                </c:pt>
                <c:pt idx="242">
                  <c:v>0.5304000000000002</c:v>
                </c:pt>
                <c:pt idx="243">
                  <c:v>0.5423</c:v>
                </c:pt>
                <c:pt idx="244">
                  <c:v>0.52700000000000014</c:v>
                </c:pt>
                <c:pt idx="245">
                  <c:v>0.54139999999999988</c:v>
                </c:pt>
                <c:pt idx="246">
                  <c:v>0.5371999999999999</c:v>
                </c:pt>
                <c:pt idx="247">
                  <c:v>0.52849999999999975</c:v>
                </c:pt>
                <c:pt idx="248">
                  <c:v>0.5067999999999997</c:v>
                </c:pt>
                <c:pt idx="249">
                  <c:v>0.50629999999999997</c:v>
                </c:pt>
                <c:pt idx="250">
                  <c:v>0.50980000000000025</c:v>
                </c:pt>
                <c:pt idx="251">
                  <c:v>0.5022000000000002</c:v>
                </c:pt>
                <c:pt idx="252">
                  <c:v>0.49429999999999996</c:v>
                </c:pt>
                <c:pt idx="253">
                  <c:v>0.45730000000000004</c:v>
                </c:pt>
                <c:pt idx="254">
                  <c:v>0.45849999999999991</c:v>
                </c:pt>
                <c:pt idx="255">
                  <c:v>0.46700000000000008</c:v>
                </c:pt>
                <c:pt idx="256">
                  <c:v>0.4668000000000001</c:v>
                </c:pt>
                <c:pt idx="257">
                  <c:v>0.4504999999999999</c:v>
                </c:pt>
                <c:pt idx="258">
                  <c:v>0.4254</c:v>
                </c:pt>
              </c:numCache>
            </c:numRef>
          </c:val>
          <c:smooth val="0"/>
          <c:extLst>
            <c:ext xmlns:c16="http://schemas.microsoft.com/office/drawing/2014/chart" uri="{C3380CC4-5D6E-409C-BE32-E72D297353CC}">
              <c16:uniqueId val="{00000001-0CC5-4B04-8575-9D6FDB212F64}"/>
            </c:ext>
          </c:extLst>
        </c:ser>
        <c:ser>
          <c:idx val="2"/>
          <c:order val="2"/>
          <c:tx>
            <c:strRef>
              <c:f>'Graf 6'!$F$1</c:f>
              <c:strCache>
                <c:ptCount val="1"/>
                <c:pt idx="0">
                  <c:v>Taliansko</c:v>
                </c:pt>
              </c:strCache>
            </c:strRef>
          </c:tx>
          <c:spPr>
            <a:ln w="28575" cap="rnd">
              <a:solidFill>
                <a:srgbClr val="00B050"/>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6'!$F$2:$F$260</c:f>
              <c:numCache>
                <c:formatCode>General</c:formatCode>
                <c:ptCount val="259"/>
                <c:pt idx="0">
                  <c:v>1.3351</c:v>
                </c:pt>
                <c:pt idx="1">
                  <c:v>1.3505</c:v>
                </c:pt>
                <c:pt idx="2">
                  <c:v>1.3274999999999999</c:v>
                </c:pt>
                <c:pt idx="3">
                  <c:v>1.3535999999999999</c:v>
                </c:pt>
                <c:pt idx="4">
                  <c:v>1.3906000000000001</c:v>
                </c:pt>
                <c:pt idx="5">
                  <c:v>1.3698000000000001</c:v>
                </c:pt>
                <c:pt idx="6">
                  <c:v>1.4023000000000001</c:v>
                </c:pt>
                <c:pt idx="7">
                  <c:v>1.3453999999999999</c:v>
                </c:pt>
                <c:pt idx="8">
                  <c:v>1.3274999999999999</c:v>
                </c:pt>
                <c:pt idx="9">
                  <c:v>1.2842</c:v>
                </c:pt>
                <c:pt idx="10">
                  <c:v>1.3774999999999999</c:v>
                </c:pt>
                <c:pt idx="11">
                  <c:v>1.3897999999999999</c:v>
                </c:pt>
                <c:pt idx="12">
                  <c:v>1.5017</c:v>
                </c:pt>
                <c:pt idx="13">
                  <c:v>1.5407999999999999</c:v>
                </c:pt>
                <c:pt idx="14">
                  <c:v>1.5552999999999999</c:v>
                </c:pt>
                <c:pt idx="15">
                  <c:v>1.5834000000000001</c:v>
                </c:pt>
                <c:pt idx="16">
                  <c:v>1.5398000000000001</c:v>
                </c:pt>
                <c:pt idx="17">
                  <c:v>1.6078999999999999</c:v>
                </c:pt>
                <c:pt idx="18">
                  <c:v>1.657</c:v>
                </c:pt>
                <c:pt idx="19">
                  <c:v>1.6879</c:v>
                </c:pt>
                <c:pt idx="20">
                  <c:v>1.65</c:v>
                </c:pt>
                <c:pt idx="21">
                  <c:v>1.6348</c:v>
                </c:pt>
                <c:pt idx="22">
                  <c:v>1.6048</c:v>
                </c:pt>
                <c:pt idx="23">
                  <c:v>1.6473</c:v>
                </c:pt>
                <c:pt idx="24">
                  <c:v>1.7042999999999999</c:v>
                </c:pt>
                <c:pt idx="25">
                  <c:v>1.6808999999999998</c:v>
                </c:pt>
                <c:pt idx="26">
                  <c:v>1.7133</c:v>
                </c:pt>
                <c:pt idx="27">
                  <c:v>1.6449</c:v>
                </c:pt>
                <c:pt idx="28">
                  <c:v>1.6044</c:v>
                </c:pt>
                <c:pt idx="29">
                  <c:v>1.5728</c:v>
                </c:pt>
                <c:pt idx="30">
                  <c:v>1.476</c:v>
                </c:pt>
                <c:pt idx="31">
                  <c:v>1.5286999999999999</c:v>
                </c:pt>
                <c:pt idx="32">
                  <c:v>1.5531999999999999</c:v>
                </c:pt>
                <c:pt idx="33">
                  <c:v>1.6076999999999999</c:v>
                </c:pt>
                <c:pt idx="34">
                  <c:v>1.6116999999999999</c:v>
                </c:pt>
                <c:pt idx="35">
                  <c:v>1.4853000000000001</c:v>
                </c:pt>
                <c:pt idx="36">
                  <c:v>1.4636</c:v>
                </c:pt>
                <c:pt idx="37">
                  <c:v>1.6301999999999999</c:v>
                </c:pt>
                <c:pt idx="38">
                  <c:v>1.6018000000000001</c:v>
                </c:pt>
                <c:pt idx="39">
                  <c:v>1.5956000000000001</c:v>
                </c:pt>
                <c:pt idx="40">
                  <c:v>1.5663999999999998</c:v>
                </c:pt>
                <c:pt idx="41">
                  <c:v>1.5035000000000001</c:v>
                </c:pt>
                <c:pt idx="42">
                  <c:v>1.5188000000000001</c:v>
                </c:pt>
                <c:pt idx="43">
                  <c:v>1.5196999999999998</c:v>
                </c:pt>
                <c:pt idx="44">
                  <c:v>1.5404</c:v>
                </c:pt>
                <c:pt idx="45">
                  <c:v>1.5186999999999999</c:v>
                </c:pt>
                <c:pt idx="46">
                  <c:v>1.518</c:v>
                </c:pt>
                <c:pt idx="47">
                  <c:v>1.5217000000000001</c:v>
                </c:pt>
                <c:pt idx="48">
                  <c:v>1.4963000000000002</c:v>
                </c:pt>
                <c:pt idx="49">
                  <c:v>1.5276000000000001</c:v>
                </c:pt>
                <c:pt idx="50">
                  <c:v>1.4826999999999999</c:v>
                </c:pt>
                <c:pt idx="51">
                  <c:v>1.4834999999999998</c:v>
                </c:pt>
                <c:pt idx="52">
                  <c:v>1.4916999999999998</c:v>
                </c:pt>
                <c:pt idx="53">
                  <c:v>1.5384000000000002</c:v>
                </c:pt>
                <c:pt idx="54">
                  <c:v>1.5649000000000002</c:v>
                </c:pt>
                <c:pt idx="55">
                  <c:v>1.6484999999999999</c:v>
                </c:pt>
                <c:pt idx="56">
                  <c:v>1.6537999999999999</c:v>
                </c:pt>
                <c:pt idx="57">
                  <c:v>1.6539000000000001</c:v>
                </c:pt>
                <c:pt idx="58">
                  <c:v>1.6919</c:v>
                </c:pt>
                <c:pt idx="59">
                  <c:v>1.6492</c:v>
                </c:pt>
                <c:pt idx="60">
                  <c:v>1.6183000000000001</c:v>
                </c:pt>
                <c:pt idx="61">
                  <c:v>1.6084999999999998</c:v>
                </c:pt>
                <c:pt idx="62">
                  <c:v>1.6415999999999999</c:v>
                </c:pt>
                <c:pt idx="63">
                  <c:v>1.6350000000000002</c:v>
                </c:pt>
                <c:pt idx="64">
                  <c:v>1.6531000000000002</c:v>
                </c:pt>
                <c:pt idx="65">
                  <c:v>1.6586000000000001</c:v>
                </c:pt>
                <c:pt idx="66">
                  <c:v>1.6997</c:v>
                </c:pt>
                <c:pt idx="67">
                  <c:v>1.7404000000000002</c:v>
                </c:pt>
                <c:pt idx="68">
                  <c:v>1.7418999999999998</c:v>
                </c:pt>
                <c:pt idx="69">
                  <c:v>1.7715000000000001</c:v>
                </c:pt>
                <c:pt idx="70">
                  <c:v>1.8133999999999999</c:v>
                </c:pt>
                <c:pt idx="71">
                  <c:v>1.8362000000000003</c:v>
                </c:pt>
                <c:pt idx="72">
                  <c:v>1.8942000000000001</c:v>
                </c:pt>
                <c:pt idx="73">
                  <c:v>1.9173999999999998</c:v>
                </c:pt>
                <c:pt idx="74">
                  <c:v>1.9856</c:v>
                </c:pt>
                <c:pt idx="75">
                  <c:v>1.9945999999999999</c:v>
                </c:pt>
                <c:pt idx="76">
                  <c:v>2.0046999999999997</c:v>
                </c:pt>
                <c:pt idx="77">
                  <c:v>2.0551000000000004</c:v>
                </c:pt>
                <c:pt idx="78">
                  <c:v>2.0002000000000004</c:v>
                </c:pt>
                <c:pt idx="79">
                  <c:v>1.9107000000000003</c:v>
                </c:pt>
                <c:pt idx="80">
                  <c:v>1.8727</c:v>
                </c:pt>
                <c:pt idx="81">
                  <c:v>1.9050000000000002</c:v>
                </c:pt>
                <c:pt idx="82">
                  <c:v>1.9051999999999998</c:v>
                </c:pt>
                <c:pt idx="83">
                  <c:v>1.9145000000000001</c:v>
                </c:pt>
                <c:pt idx="84">
                  <c:v>1.9315</c:v>
                </c:pt>
                <c:pt idx="85">
                  <c:v>1.9519</c:v>
                </c:pt>
                <c:pt idx="86">
                  <c:v>2.0554000000000001</c:v>
                </c:pt>
                <c:pt idx="87">
                  <c:v>2.0156999999999998</c:v>
                </c:pt>
                <c:pt idx="88">
                  <c:v>2.0093000000000001</c:v>
                </c:pt>
                <c:pt idx="89">
                  <c:v>2.0007000000000001</c:v>
                </c:pt>
                <c:pt idx="90">
                  <c:v>1.8964999999999999</c:v>
                </c:pt>
                <c:pt idx="91">
                  <c:v>1.9360999999999999</c:v>
                </c:pt>
                <c:pt idx="92">
                  <c:v>1.9411000000000003</c:v>
                </c:pt>
                <c:pt idx="93">
                  <c:v>1.9952000000000003</c:v>
                </c:pt>
                <c:pt idx="94">
                  <c:v>2.0157000000000003</c:v>
                </c:pt>
                <c:pt idx="95">
                  <c:v>2.0615999999999999</c:v>
                </c:pt>
                <c:pt idx="96">
                  <c:v>2.1270999999999995</c:v>
                </c:pt>
                <c:pt idx="97">
                  <c:v>2.0896999999999997</c:v>
                </c:pt>
                <c:pt idx="98">
                  <c:v>1.9969999999999999</c:v>
                </c:pt>
                <c:pt idx="99">
                  <c:v>2.0186999999999999</c:v>
                </c:pt>
                <c:pt idx="100">
                  <c:v>2.1696</c:v>
                </c:pt>
                <c:pt idx="101">
                  <c:v>2.2443999999999997</c:v>
                </c:pt>
                <c:pt idx="102">
                  <c:v>2.3921000000000001</c:v>
                </c:pt>
                <c:pt idx="103">
                  <c:v>2.4196</c:v>
                </c:pt>
                <c:pt idx="104">
                  <c:v>2.1682999999999999</c:v>
                </c:pt>
                <c:pt idx="105">
                  <c:v>2.0312000000000001</c:v>
                </c:pt>
                <c:pt idx="106">
                  <c:v>1.9252999999999998</c:v>
                </c:pt>
                <c:pt idx="107">
                  <c:v>1.9515</c:v>
                </c:pt>
                <c:pt idx="108">
                  <c:v>1.9206000000000001</c:v>
                </c:pt>
                <c:pt idx="109">
                  <c:v>1.9028</c:v>
                </c:pt>
                <c:pt idx="110">
                  <c:v>1.9522999999999997</c:v>
                </c:pt>
                <c:pt idx="111">
                  <c:v>1.9998999999999998</c:v>
                </c:pt>
                <c:pt idx="112">
                  <c:v>1.9658999999999998</c:v>
                </c:pt>
                <c:pt idx="113">
                  <c:v>1.9269000000000001</c:v>
                </c:pt>
                <c:pt idx="114">
                  <c:v>1.8754999999999999</c:v>
                </c:pt>
                <c:pt idx="115">
                  <c:v>1.9236000000000002</c:v>
                </c:pt>
                <c:pt idx="116">
                  <c:v>1.8498000000000001</c:v>
                </c:pt>
                <c:pt idx="117">
                  <c:v>1.9048999999999998</c:v>
                </c:pt>
                <c:pt idx="118">
                  <c:v>1.9697</c:v>
                </c:pt>
                <c:pt idx="119">
                  <c:v>1.9438999999999997</c:v>
                </c:pt>
                <c:pt idx="120">
                  <c:v>1.9855999999999998</c:v>
                </c:pt>
                <c:pt idx="121">
                  <c:v>1.9386999999999999</c:v>
                </c:pt>
                <c:pt idx="122">
                  <c:v>1.9636</c:v>
                </c:pt>
                <c:pt idx="123">
                  <c:v>1.9788000000000001</c:v>
                </c:pt>
                <c:pt idx="124">
                  <c:v>1.9947000000000001</c:v>
                </c:pt>
                <c:pt idx="125">
                  <c:v>2.0689000000000002</c:v>
                </c:pt>
                <c:pt idx="126">
                  <c:v>2.1372999999999998</c:v>
                </c:pt>
                <c:pt idx="127">
                  <c:v>2.0678999999999998</c:v>
                </c:pt>
                <c:pt idx="128">
                  <c:v>2.0469999999999997</c:v>
                </c:pt>
                <c:pt idx="129">
                  <c:v>2.1295000000000002</c:v>
                </c:pt>
                <c:pt idx="130">
                  <c:v>2.3146</c:v>
                </c:pt>
                <c:pt idx="131">
                  <c:v>2.2783000000000002</c:v>
                </c:pt>
                <c:pt idx="132">
                  <c:v>2.2669000000000001</c:v>
                </c:pt>
                <c:pt idx="133">
                  <c:v>2.3184000000000005</c:v>
                </c:pt>
                <c:pt idx="134">
                  <c:v>2.3754</c:v>
                </c:pt>
                <c:pt idx="135">
                  <c:v>2.3426999999999998</c:v>
                </c:pt>
                <c:pt idx="136">
                  <c:v>2.1970000000000001</c:v>
                </c:pt>
                <c:pt idx="137">
                  <c:v>2.1042999999999998</c:v>
                </c:pt>
                <c:pt idx="138">
                  <c:v>2.2423999999999999</c:v>
                </c:pt>
                <c:pt idx="139">
                  <c:v>2.1391</c:v>
                </c:pt>
                <c:pt idx="140">
                  <c:v>2.1284000000000001</c:v>
                </c:pt>
                <c:pt idx="141">
                  <c:v>2.0651999999999999</c:v>
                </c:pt>
                <c:pt idx="142">
                  <c:v>2.1368999999999998</c:v>
                </c:pt>
                <c:pt idx="143">
                  <c:v>2.1256000000000004</c:v>
                </c:pt>
                <c:pt idx="144">
                  <c:v>2.0996000000000001</c:v>
                </c:pt>
                <c:pt idx="145">
                  <c:v>2.0512000000000001</c:v>
                </c:pt>
                <c:pt idx="146">
                  <c:v>2.0642</c:v>
                </c:pt>
                <c:pt idx="147">
                  <c:v>2.0718999999999999</c:v>
                </c:pt>
                <c:pt idx="148">
                  <c:v>2.1602999999999999</c:v>
                </c:pt>
                <c:pt idx="149">
                  <c:v>2.2294999999999998</c:v>
                </c:pt>
                <c:pt idx="150">
                  <c:v>2.2197</c:v>
                </c:pt>
                <c:pt idx="151">
                  <c:v>2.2652000000000001</c:v>
                </c:pt>
                <c:pt idx="152">
                  <c:v>2.3186</c:v>
                </c:pt>
                <c:pt idx="153">
                  <c:v>2.3245000000000005</c:v>
                </c:pt>
                <c:pt idx="154">
                  <c:v>2.3087</c:v>
                </c:pt>
                <c:pt idx="155">
                  <c:v>2.2338000000000005</c:v>
                </c:pt>
                <c:pt idx="156">
                  <c:v>2.3048999999999999</c:v>
                </c:pt>
                <c:pt idx="157">
                  <c:v>2.2976999999999999</c:v>
                </c:pt>
                <c:pt idx="158">
                  <c:v>2.3119999999999998</c:v>
                </c:pt>
                <c:pt idx="159">
                  <c:v>2.3471000000000002</c:v>
                </c:pt>
                <c:pt idx="160">
                  <c:v>2.3597000000000001</c:v>
                </c:pt>
                <c:pt idx="161">
                  <c:v>2.3104</c:v>
                </c:pt>
                <c:pt idx="162">
                  <c:v>2.3752</c:v>
                </c:pt>
                <c:pt idx="163">
                  <c:v>2.3457999999999997</c:v>
                </c:pt>
                <c:pt idx="164">
                  <c:v>2.2836000000000003</c:v>
                </c:pt>
                <c:pt idx="165">
                  <c:v>2.2517</c:v>
                </c:pt>
                <c:pt idx="166">
                  <c:v>2.3168000000000002</c:v>
                </c:pt>
                <c:pt idx="167">
                  <c:v>2.3063000000000002</c:v>
                </c:pt>
                <c:pt idx="168">
                  <c:v>2.2641</c:v>
                </c:pt>
                <c:pt idx="169">
                  <c:v>2.2797000000000001</c:v>
                </c:pt>
                <c:pt idx="170">
                  <c:v>2.2811999999999997</c:v>
                </c:pt>
                <c:pt idx="171">
                  <c:v>2.2702</c:v>
                </c:pt>
                <c:pt idx="172">
                  <c:v>2.2801999999999998</c:v>
                </c:pt>
                <c:pt idx="173">
                  <c:v>2.2614000000000001</c:v>
                </c:pt>
                <c:pt idx="174">
                  <c:v>2.2355999999999998</c:v>
                </c:pt>
                <c:pt idx="175">
                  <c:v>2.1996999999999995</c:v>
                </c:pt>
                <c:pt idx="176">
                  <c:v>2.3105000000000002</c:v>
                </c:pt>
                <c:pt idx="177">
                  <c:v>2.4385999999999997</c:v>
                </c:pt>
                <c:pt idx="178">
                  <c:v>2.5169000000000001</c:v>
                </c:pt>
                <c:pt idx="179">
                  <c:v>2.4017000000000004</c:v>
                </c:pt>
                <c:pt idx="180">
                  <c:v>2.4673999999999996</c:v>
                </c:pt>
                <c:pt idx="181">
                  <c:v>2.4030999999999998</c:v>
                </c:pt>
                <c:pt idx="182">
                  <c:v>2.3225000000000002</c:v>
                </c:pt>
                <c:pt idx="183">
                  <c:v>2.3033999999999999</c:v>
                </c:pt>
                <c:pt idx="184">
                  <c:v>2.4347000000000003</c:v>
                </c:pt>
                <c:pt idx="185">
                  <c:v>2.4271000000000003</c:v>
                </c:pt>
                <c:pt idx="186">
                  <c:v>2.5046999999999997</c:v>
                </c:pt>
                <c:pt idx="187">
                  <c:v>2.2904</c:v>
                </c:pt>
                <c:pt idx="188">
                  <c:v>2.3741000000000003</c:v>
                </c:pt>
                <c:pt idx="189">
                  <c:v>2.4189999999999996</c:v>
                </c:pt>
                <c:pt idx="190">
                  <c:v>2.3887999999999998</c:v>
                </c:pt>
                <c:pt idx="191">
                  <c:v>2.4410999999999996</c:v>
                </c:pt>
                <c:pt idx="192">
                  <c:v>2.3853999999999997</c:v>
                </c:pt>
                <c:pt idx="193">
                  <c:v>2.4034</c:v>
                </c:pt>
                <c:pt idx="194">
                  <c:v>2.3928000000000003</c:v>
                </c:pt>
                <c:pt idx="195">
                  <c:v>2.3439000000000005</c:v>
                </c:pt>
                <c:pt idx="196">
                  <c:v>2.3255000000000003</c:v>
                </c:pt>
                <c:pt idx="197">
                  <c:v>2.2498999999999998</c:v>
                </c:pt>
                <c:pt idx="198">
                  <c:v>2.2000000000000002</c:v>
                </c:pt>
                <c:pt idx="199">
                  <c:v>2.2091999999999996</c:v>
                </c:pt>
                <c:pt idx="200">
                  <c:v>2.0379999999999998</c:v>
                </c:pt>
                <c:pt idx="201">
                  <c:v>2.0677999999999996</c:v>
                </c:pt>
                <c:pt idx="202">
                  <c:v>2.1539000000000001</c:v>
                </c:pt>
                <c:pt idx="203">
                  <c:v>2.1272000000000002</c:v>
                </c:pt>
                <c:pt idx="204">
                  <c:v>2.1536999999999997</c:v>
                </c:pt>
                <c:pt idx="205">
                  <c:v>2.1686999999999994</c:v>
                </c:pt>
                <c:pt idx="206">
                  <c:v>2.1659000000000002</c:v>
                </c:pt>
                <c:pt idx="207">
                  <c:v>2.1385000000000001</c:v>
                </c:pt>
                <c:pt idx="208">
                  <c:v>2.1053000000000002</c:v>
                </c:pt>
                <c:pt idx="209">
                  <c:v>2.1110999999999995</c:v>
                </c:pt>
                <c:pt idx="210">
                  <c:v>1.9903</c:v>
                </c:pt>
                <c:pt idx="211">
                  <c:v>2.0419999999999998</c:v>
                </c:pt>
                <c:pt idx="212">
                  <c:v>2.0287999999999995</c:v>
                </c:pt>
                <c:pt idx="213">
                  <c:v>1.9453999999999998</c:v>
                </c:pt>
                <c:pt idx="214">
                  <c:v>1.9326000000000001</c:v>
                </c:pt>
                <c:pt idx="215">
                  <c:v>1.9100999999999999</c:v>
                </c:pt>
                <c:pt idx="216">
                  <c:v>1.8780999999999999</c:v>
                </c:pt>
                <c:pt idx="217">
                  <c:v>1.9417</c:v>
                </c:pt>
                <c:pt idx="218">
                  <c:v>1.9298999999999997</c:v>
                </c:pt>
                <c:pt idx="219">
                  <c:v>1.8734999999999997</c:v>
                </c:pt>
                <c:pt idx="220">
                  <c:v>1.8169000000000002</c:v>
                </c:pt>
                <c:pt idx="221">
                  <c:v>1.8735000000000002</c:v>
                </c:pt>
                <c:pt idx="222">
                  <c:v>1.9175</c:v>
                </c:pt>
                <c:pt idx="223">
                  <c:v>1.8971</c:v>
                </c:pt>
                <c:pt idx="224">
                  <c:v>1.9428000000000003</c:v>
                </c:pt>
                <c:pt idx="225">
                  <c:v>1.8831</c:v>
                </c:pt>
                <c:pt idx="226">
                  <c:v>1.9077</c:v>
                </c:pt>
                <c:pt idx="227">
                  <c:v>1.8694</c:v>
                </c:pt>
                <c:pt idx="228">
                  <c:v>1.8508</c:v>
                </c:pt>
                <c:pt idx="229">
                  <c:v>1.8214000000000001</c:v>
                </c:pt>
                <c:pt idx="230">
                  <c:v>1.8721999999999999</c:v>
                </c:pt>
                <c:pt idx="231">
                  <c:v>1.9020000000000001</c:v>
                </c:pt>
                <c:pt idx="232">
                  <c:v>1.8863000000000001</c:v>
                </c:pt>
                <c:pt idx="233">
                  <c:v>1.8717999999999999</c:v>
                </c:pt>
                <c:pt idx="234">
                  <c:v>1.9218000000000002</c:v>
                </c:pt>
                <c:pt idx="235">
                  <c:v>2.0753999999999997</c:v>
                </c:pt>
                <c:pt idx="236">
                  <c:v>2.1403000000000003</c:v>
                </c:pt>
                <c:pt idx="237">
                  <c:v>2.1705000000000001</c:v>
                </c:pt>
                <c:pt idx="238">
                  <c:v>2.1677000000000004</c:v>
                </c:pt>
                <c:pt idx="239">
                  <c:v>2.1172999999999997</c:v>
                </c:pt>
                <c:pt idx="240">
                  <c:v>2.1113</c:v>
                </c:pt>
                <c:pt idx="241">
                  <c:v>2.0983999999999998</c:v>
                </c:pt>
                <c:pt idx="242">
                  <c:v>2.1013999999999999</c:v>
                </c:pt>
                <c:pt idx="243">
                  <c:v>2.1263000000000001</c:v>
                </c:pt>
                <c:pt idx="244">
                  <c:v>2.077</c:v>
                </c:pt>
                <c:pt idx="245">
                  <c:v>2.1334000000000004</c:v>
                </c:pt>
                <c:pt idx="246">
                  <c:v>2.1111999999999997</c:v>
                </c:pt>
                <c:pt idx="247">
                  <c:v>2.1074999999999999</c:v>
                </c:pt>
                <c:pt idx="248">
                  <c:v>2.0027999999999997</c:v>
                </c:pt>
                <c:pt idx="249">
                  <c:v>2.0122999999999998</c:v>
                </c:pt>
                <c:pt idx="250">
                  <c:v>2.0047999999999999</c:v>
                </c:pt>
                <c:pt idx="251">
                  <c:v>1.9532000000000003</c:v>
                </c:pt>
                <c:pt idx="252">
                  <c:v>1.9082999999999997</c:v>
                </c:pt>
                <c:pt idx="253">
                  <c:v>1.8253000000000004</c:v>
                </c:pt>
                <c:pt idx="254">
                  <c:v>1.8365</c:v>
                </c:pt>
                <c:pt idx="255">
                  <c:v>1.8360000000000003</c:v>
                </c:pt>
                <c:pt idx="256">
                  <c:v>1.8378000000000005</c:v>
                </c:pt>
                <c:pt idx="257">
                  <c:v>1.7995000000000001</c:v>
                </c:pt>
                <c:pt idx="258">
                  <c:v>1.7094000000000003</c:v>
                </c:pt>
              </c:numCache>
            </c:numRef>
          </c:val>
          <c:smooth val="0"/>
          <c:extLst>
            <c:ext xmlns:c16="http://schemas.microsoft.com/office/drawing/2014/chart" uri="{C3380CC4-5D6E-409C-BE32-E72D297353CC}">
              <c16:uniqueId val="{00000002-0CC5-4B04-8575-9D6FDB212F64}"/>
            </c:ext>
          </c:extLst>
        </c:ser>
        <c:ser>
          <c:idx val="3"/>
          <c:order val="3"/>
          <c:tx>
            <c:strRef>
              <c:f>'Graf 6'!$G$1</c:f>
              <c:strCache>
                <c:ptCount val="1"/>
                <c:pt idx="0">
                  <c:v>Španielsko</c:v>
                </c:pt>
              </c:strCache>
            </c:strRef>
          </c:tx>
          <c:spPr>
            <a:ln w="28575" cap="rnd">
              <a:solidFill>
                <a:srgbClr val="FFC000"/>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6'!$G$2:$G$260</c:f>
              <c:numCache>
                <c:formatCode>General</c:formatCode>
                <c:ptCount val="259"/>
                <c:pt idx="0">
                  <c:v>0.68910000000000005</c:v>
                </c:pt>
                <c:pt idx="1">
                  <c:v>0.69650000000000001</c:v>
                </c:pt>
                <c:pt idx="2">
                  <c:v>0.6875</c:v>
                </c:pt>
                <c:pt idx="3">
                  <c:v>0.7026</c:v>
                </c:pt>
                <c:pt idx="4">
                  <c:v>0.73060000000000003</c:v>
                </c:pt>
                <c:pt idx="5">
                  <c:v>0.7278</c:v>
                </c:pt>
                <c:pt idx="6">
                  <c:v>0.74530000000000007</c:v>
                </c:pt>
                <c:pt idx="7">
                  <c:v>0.72640000000000005</c:v>
                </c:pt>
                <c:pt idx="8">
                  <c:v>0.74249999999999994</c:v>
                </c:pt>
                <c:pt idx="9">
                  <c:v>0.73619999999999997</c:v>
                </c:pt>
                <c:pt idx="10">
                  <c:v>0.74150000000000005</c:v>
                </c:pt>
                <c:pt idx="11">
                  <c:v>0.74480000000000002</c:v>
                </c:pt>
                <c:pt idx="12">
                  <c:v>0.79770000000000008</c:v>
                </c:pt>
                <c:pt idx="13">
                  <c:v>0.83079999999999998</c:v>
                </c:pt>
                <c:pt idx="14">
                  <c:v>0.85229999999999995</c:v>
                </c:pt>
                <c:pt idx="15">
                  <c:v>0.86140000000000017</c:v>
                </c:pt>
                <c:pt idx="16">
                  <c:v>0.85180000000000011</c:v>
                </c:pt>
                <c:pt idx="17">
                  <c:v>0.88790000000000002</c:v>
                </c:pt>
                <c:pt idx="18">
                  <c:v>0.91999999999999993</c:v>
                </c:pt>
                <c:pt idx="19">
                  <c:v>1.0139</c:v>
                </c:pt>
                <c:pt idx="20">
                  <c:v>0.998</c:v>
                </c:pt>
                <c:pt idx="21">
                  <c:v>0.99580000000000002</c:v>
                </c:pt>
                <c:pt idx="22">
                  <c:v>0.98480000000000001</c:v>
                </c:pt>
                <c:pt idx="23">
                  <c:v>1.0113000000000001</c:v>
                </c:pt>
                <c:pt idx="24">
                  <c:v>1.0363000000000002</c:v>
                </c:pt>
                <c:pt idx="25">
                  <c:v>1.0198999999999998</c:v>
                </c:pt>
                <c:pt idx="26">
                  <c:v>1.0332999999999999</c:v>
                </c:pt>
                <c:pt idx="27">
                  <c:v>1.0079</c:v>
                </c:pt>
                <c:pt idx="28">
                  <c:v>0.98240000000000005</c:v>
                </c:pt>
                <c:pt idx="29">
                  <c:v>0.98180000000000012</c:v>
                </c:pt>
                <c:pt idx="30">
                  <c:v>0.93299999999999994</c:v>
                </c:pt>
                <c:pt idx="31">
                  <c:v>0.97270000000000001</c:v>
                </c:pt>
                <c:pt idx="32">
                  <c:v>0.98419999999999996</c:v>
                </c:pt>
                <c:pt idx="33">
                  <c:v>1.0387</c:v>
                </c:pt>
                <c:pt idx="34">
                  <c:v>1.0216999999999998</c:v>
                </c:pt>
                <c:pt idx="35">
                  <c:v>0.94229999999999992</c:v>
                </c:pt>
                <c:pt idx="36">
                  <c:v>0.92759999999999998</c:v>
                </c:pt>
                <c:pt idx="37">
                  <c:v>0.99519999999999986</c:v>
                </c:pt>
                <c:pt idx="38">
                  <c:v>0.98980000000000001</c:v>
                </c:pt>
                <c:pt idx="39">
                  <c:v>0.97960000000000003</c:v>
                </c:pt>
                <c:pt idx="40">
                  <c:v>0.98339999999999994</c:v>
                </c:pt>
                <c:pt idx="41">
                  <c:v>0.94450000000000012</c:v>
                </c:pt>
                <c:pt idx="42">
                  <c:v>0.94380000000000008</c:v>
                </c:pt>
                <c:pt idx="43">
                  <c:v>0.94569999999999999</c:v>
                </c:pt>
                <c:pt idx="44">
                  <c:v>0.9413999999999999</c:v>
                </c:pt>
                <c:pt idx="45">
                  <c:v>0.91569999999999996</c:v>
                </c:pt>
                <c:pt idx="46">
                  <c:v>0.90400000000000014</c:v>
                </c:pt>
                <c:pt idx="47">
                  <c:v>0.88170000000000004</c:v>
                </c:pt>
                <c:pt idx="48">
                  <c:v>0.85829999999999995</c:v>
                </c:pt>
                <c:pt idx="49">
                  <c:v>0.87260000000000004</c:v>
                </c:pt>
                <c:pt idx="50">
                  <c:v>0.86370000000000002</c:v>
                </c:pt>
                <c:pt idx="51">
                  <c:v>0.89650000000000007</c:v>
                </c:pt>
                <c:pt idx="52">
                  <c:v>0.88869999999999993</c:v>
                </c:pt>
                <c:pt idx="53">
                  <c:v>0.91739999999999999</c:v>
                </c:pt>
                <c:pt idx="54">
                  <c:v>0.94590000000000007</c:v>
                </c:pt>
                <c:pt idx="55">
                  <c:v>0.98549999999999993</c:v>
                </c:pt>
                <c:pt idx="56">
                  <c:v>0.98980000000000001</c:v>
                </c:pt>
                <c:pt idx="57">
                  <c:v>0.98289999999999988</c:v>
                </c:pt>
                <c:pt idx="58">
                  <c:v>0.99690000000000012</c:v>
                </c:pt>
                <c:pt idx="59">
                  <c:v>0.93719999999999992</c:v>
                </c:pt>
                <c:pt idx="60">
                  <c:v>0.92130000000000012</c:v>
                </c:pt>
                <c:pt idx="61">
                  <c:v>0.9365</c:v>
                </c:pt>
                <c:pt idx="62">
                  <c:v>0.93759999999999988</c:v>
                </c:pt>
                <c:pt idx="63">
                  <c:v>0.93400000000000005</c:v>
                </c:pt>
                <c:pt idx="64">
                  <c:v>0.94509999999999994</c:v>
                </c:pt>
                <c:pt idx="65">
                  <c:v>0.95059999999999989</c:v>
                </c:pt>
                <c:pt idx="66">
                  <c:v>0.96469999999999989</c:v>
                </c:pt>
                <c:pt idx="67">
                  <c:v>0.98639999999999994</c:v>
                </c:pt>
                <c:pt idx="68">
                  <c:v>0.98489999999999989</c:v>
                </c:pt>
                <c:pt idx="69">
                  <c:v>0.99149999999999994</c:v>
                </c:pt>
                <c:pt idx="70">
                  <c:v>1.0014000000000001</c:v>
                </c:pt>
                <c:pt idx="71">
                  <c:v>1.0352000000000001</c:v>
                </c:pt>
                <c:pt idx="72">
                  <c:v>1.0472000000000001</c:v>
                </c:pt>
                <c:pt idx="73">
                  <c:v>1.0593999999999997</c:v>
                </c:pt>
                <c:pt idx="74">
                  <c:v>1.0955999999999999</c:v>
                </c:pt>
                <c:pt idx="75">
                  <c:v>1.1026</c:v>
                </c:pt>
                <c:pt idx="76">
                  <c:v>1.1037000000000001</c:v>
                </c:pt>
                <c:pt idx="77">
                  <c:v>1.1191000000000002</c:v>
                </c:pt>
                <c:pt idx="78">
                  <c:v>1.1022000000000001</c:v>
                </c:pt>
                <c:pt idx="79">
                  <c:v>1.0417000000000001</c:v>
                </c:pt>
                <c:pt idx="80">
                  <c:v>1.0387</c:v>
                </c:pt>
                <c:pt idx="81">
                  <c:v>1.0550000000000002</c:v>
                </c:pt>
                <c:pt idx="82">
                  <c:v>1.0602</c:v>
                </c:pt>
                <c:pt idx="83">
                  <c:v>1.0694999999999999</c:v>
                </c:pt>
                <c:pt idx="84">
                  <c:v>1.0725</c:v>
                </c:pt>
                <c:pt idx="85">
                  <c:v>1.0879000000000001</c:v>
                </c:pt>
                <c:pt idx="86">
                  <c:v>1.1364000000000001</c:v>
                </c:pt>
                <c:pt idx="87">
                  <c:v>1.1166999999999998</c:v>
                </c:pt>
                <c:pt idx="88">
                  <c:v>1.1172999999999997</c:v>
                </c:pt>
                <c:pt idx="89">
                  <c:v>1.1067</c:v>
                </c:pt>
                <c:pt idx="90">
                  <c:v>1.0574999999999999</c:v>
                </c:pt>
                <c:pt idx="91">
                  <c:v>1.0761000000000001</c:v>
                </c:pt>
                <c:pt idx="92">
                  <c:v>1.0740999999999998</c:v>
                </c:pt>
                <c:pt idx="93">
                  <c:v>1.1012000000000002</c:v>
                </c:pt>
                <c:pt idx="94">
                  <c:v>1.1147</c:v>
                </c:pt>
                <c:pt idx="95">
                  <c:v>1.1375999999999999</c:v>
                </c:pt>
                <c:pt idx="96">
                  <c:v>1.1630999999999998</c:v>
                </c:pt>
                <c:pt idx="97">
                  <c:v>1.1557000000000002</c:v>
                </c:pt>
                <c:pt idx="98">
                  <c:v>1.1099999999999999</c:v>
                </c:pt>
                <c:pt idx="99">
                  <c:v>1.1267000000000003</c:v>
                </c:pt>
                <c:pt idx="100">
                  <c:v>1.1896000000000002</c:v>
                </c:pt>
                <c:pt idx="101">
                  <c:v>1.2594000000000001</c:v>
                </c:pt>
                <c:pt idx="102">
                  <c:v>1.3600999999999999</c:v>
                </c:pt>
                <c:pt idx="103">
                  <c:v>1.3585999999999998</c:v>
                </c:pt>
                <c:pt idx="104">
                  <c:v>1.2412999999999998</c:v>
                </c:pt>
                <c:pt idx="105">
                  <c:v>1.1722000000000001</c:v>
                </c:pt>
                <c:pt idx="106">
                  <c:v>1.0833000000000002</c:v>
                </c:pt>
                <c:pt idx="107">
                  <c:v>1.0925</c:v>
                </c:pt>
                <c:pt idx="108">
                  <c:v>1.0765999999999998</c:v>
                </c:pt>
                <c:pt idx="109">
                  <c:v>1.0708000000000002</c:v>
                </c:pt>
                <c:pt idx="110">
                  <c:v>1.0863</c:v>
                </c:pt>
                <c:pt idx="111">
                  <c:v>1.1069</c:v>
                </c:pt>
                <c:pt idx="112">
                  <c:v>1.1049</c:v>
                </c:pt>
                <c:pt idx="113">
                  <c:v>1.0948999999999998</c:v>
                </c:pt>
                <c:pt idx="114">
                  <c:v>1.0685</c:v>
                </c:pt>
                <c:pt idx="115">
                  <c:v>1.0846000000000002</c:v>
                </c:pt>
                <c:pt idx="116">
                  <c:v>1.0398000000000001</c:v>
                </c:pt>
                <c:pt idx="117">
                  <c:v>1.0719000000000001</c:v>
                </c:pt>
                <c:pt idx="118">
                  <c:v>1.1057000000000001</c:v>
                </c:pt>
                <c:pt idx="119">
                  <c:v>1.0699000000000001</c:v>
                </c:pt>
                <c:pt idx="120">
                  <c:v>1.0886</c:v>
                </c:pt>
                <c:pt idx="121">
                  <c:v>1.0687000000000002</c:v>
                </c:pt>
                <c:pt idx="122">
                  <c:v>1.0886</c:v>
                </c:pt>
                <c:pt idx="123">
                  <c:v>1.0908000000000002</c:v>
                </c:pt>
                <c:pt idx="124">
                  <c:v>1.1016999999999999</c:v>
                </c:pt>
                <c:pt idx="125">
                  <c:v>1.1559000000000001</c:v>
                </c:pt>
                <c:pt idx="126">
                  <c:v>1.1533</c:v>
                </c:pt>
                <c:pt idx="127">
                  <c:v>1.2269000000000001</c:v>
                </c:pt>
                <c:pt idx="128">
                  <c:v>1.2010000000000003</c:v>
                </c:pt>
                <c:pt idx="129">
                  <c:v>1.2224999999999999</c:v>
                </c:pt>
                <c:pt idx="130">
                  <c:v>1.2625999999999999</c:v>
                </c:pt>
                <c:pt idx="131">
                  <c:v>1.2202999999999999</c:v>
                </c:pt>
                <c:pt idx="132">
                  <c:v>1.2029000000000001</c:v>
                </c:pt>
                <c:pt idx="133">
                  <c:v>1.1824000000000001</c:v>
                </c:pt>
                <c:pt idx="134">
                  <c:v>1.1903999999999999</c:v>
                </c:pt>
                <c:pt idx="135">
                  <c:v>1.1587000000000001</c:v>
                </c:pt>
                <c:pt idx="136">
                  <c:v>1.097</c:v>
                </c:pt>
                <c:pt idx="137">
                  <c:v>1.0783</c:v>
                </c:pt>
                <c:pt idx="138">
                  <c:v>1.1444000000000001</c:v>
                </c:pt>
                <c:pt idx="139">
                  <c:v>1.1101000000000001</c:v>
                </c:pt>
                <c:pt idx="140">
                  <c:v>1.0954000000000002</c:v>
                </c:pt>
                <c:pt idx="141">
                  <c:v>1.0762</c:v>
                </c:pt>
                <c:pt idx="142">
                  <c:v>1.0979000000000001</c:v>
                </c:pt>
                <c:pt idx="143">
                  <c:v>1.1016000000000001</c:v>
                </c:pt>
                <c:pt idx="144">
                  <c:v>1.1026000000000002</c:v>
                </c:pt>
                <c:pt idx="145">
                  <c:v>1.0882000000000001</c:v>
                </c:pt>
                <c:pt idx="146">
                  <c:v>1.1082000000000001</c:v>
                </c:pt>
                <c:pt idx="147">
                  <c:v>1.1029</c:v>
                </c:pt>
                <c:pt idx="148">
                  <c:v>1.1223000000000001</c:v>
                </c:pt>
                <c:pt idx="149">
                  <c:v>1.1424999999999998</c:v>
                </c:pt>
                <c:pt idx="150">
                  <c:v>1.1476999999999999</c:v>
                </c:pt>
                <c:pt idx="151">
                  <c:v>1.1562000000000001</c:v>
                </c:pt>
                <c:pt idx="152">
                  <c:v>1.1796000000000002</c:v>
                </c:pt>
                <c:pt idx="153">
                  <c:v>1.1875000000000002</c:v>
                </c:pt>
                <c:pt idx="154">
                  <c:v>1.1957000000000002</c:v>
                </c:pt>
                <c:pt idx="155">
                  <c:v>1.1708000000000001</c:v>
                </c:pt>
                <c:pt idx="156">
                  <c:v>1.2028999999999999</c:v>
                </c:pt>
                <c:pt idx="157">
                  <c:v>1.1877000000000002</c:v>
                </c:pt>
                <c:pt idx="158">
                  <c:v>1.1890000000000001</c:v>
                </c:pt>
                <c:pt idx="159">
                  <c:v>1.1940999999999999</c:v>
                </c:pt>
                <c:pt idx="160">
                  <c:v>1.2006999999999999</c:v>
                </c:pt>
                <c:pt idx="161">
                  <c:v>1.1863999999999999</c:v>
                </c:pt>
                <c:pt idx="162">
                  <c:v>1.2052</c:v>
                </c:pt>
                <c:pt idx="163">
                  <c:v>1.1807999999999998</c:v>
                </c:pt>
                <c:pt idx="164">
                  <c:v>1.1546000000000003</c:v>
                </c:pt>
                <c:pt idx="165">
                  <c:v>1.1217000000000001</c:v>
                </c:pt>
                <c:pt idx="166">
                  <c:v>1.1548000000000003</c:v>
                </c:pt>
                <c:pt idx="167">
                  <c:v>1.1433000000000002</c:v>
                </c:pt>
                <c:pt idx="168">
                  <c:v>1.1260999999999999</c:v>
                </c:pt>
                <c:pt idx="169">
                  <c:v>1.1427</c:v>
                </c:pt>
                <c:pt idx="170">
                  <c:v>1.1522000000000001</c:v>
                </c:pt>
                <c:pt idx="171">
                  <c:v>1.1501999999999999</c:v>
                </c:pt>
                <c:pt idx="172">
                  <c:v>1.1402000000000001</c:v>
                </c:pt>
                <c:pt idx="173">
                  <c:v>1.1414</c:v>
                </c:pt>
                <c:pt idx="174">
                  <c:v>1.1315999999999999</c:v>
                </c:pt>
                <c:pt idx="175">
                  <c:v>1.1156999999999999</c:v>
                </c:pt>
                <c:pt idx="176">
                  <c:v>1.1484999999999999</c:v>
                </c:pt>
                <c:pt idx="177">
                  <c:v>1.1765999999999996</c:v>
                </c:pt>
                <c:pt idx="178">
                  <c:v>1.1999</c:v>
                </c:pt>
                <c:pt idx="179">
                  <c:v>1.1757</c:v>
                </c:pt>
                <c:pt idx="180">
                  <c:v>1.1854</c:v>
                </c:pt>
                <c:pt idx="181">
                  <c:v>1.1760999999999999</c:v>
                </c:pt>
                <c:pt idx="182">
                  <c:v>1.1564999999999999</c:v>
                </c:pt>
                <c:pt idx="183">
                  <c:v>1.1553999999999998</c:v>
                </c:pt>
                <c:pt idx="184">
                  <c:v>1.2046999999999999</c:v>
                </c:pt>
                <c:pt idx="185">
                  <c:v>1.1930999999999998</c:v>
                </c:pt>
                <c:pt idx="186">
                  <c:v>1.2126999999999999</c:v>
                </c:pt>
                <c:pt idx="187">
                  <c:v>1.1374000000000004</c:v>
                </c:pt>
                <c:pt idx="188">
                  <c:v>1.1631</c:v>
                </c:pt>
                <c:pt idx="189">
                  <c:v>1.1759999999999997</c:v>
                </c:pt>
                <c:pt idx="190">
                  <c:v>1.1608000000000001</c:v>
                </c:pt>
                <c:pt idx="191">
                  <c:v>1.1660999999999997</c:v>
                </c:pt>
                <c:pt idx="192">
                  <c:v>1.1553999999999998</c:v>
                </c:pt>
                <c:pt idx="193">
                  <c:v>1.1443999999999996</c:v>
                </c:pt>
                <c:pt idx="194">
                  <c:v>1.1467999999999998</c:v>
                </c:pt>
                <c:pt idx="195">
                  <c:v>1.1269</c:v>
                </c:pt>
                <c:pt idx="196">
                  <c:v>1.1164999999999998</c:v>
                </c:pt>
                <c:pt idx="197">
                  <c:v>1.0888999999999998</c:v>
                </c:pt>
                <c:pt idx="198">
                  <c:v>1.0790000000000002</c:v>
                </c:pt>
                <c:pt idx="199">
                  <c:v>1.0901999999999998</c:v>
                </c:pt>
                <c:pt idx="200">
                  <c:v>1.0409999999999999</c:v>
                </c:pt>
                <c:pt idx="201">
                  <c:v>1.0437999999999996</c:v>
                </c:pt>
                <c:pt idx="202">
                  <c:v>1.0798999999999999</c:v>
                </c:pt>
                <c:pt idx="203">
                  <c:v>1.0762</c:v>
                </c:pt>
                <c:pt idx="204">
                  <c:v>1.0836999999999999</c:v>
                </c:pt>
                <c:pt idx="205">
                  <c:v>1.0636999999999999</c:v>
                </c:pt>
                <c:pt idx="206">
                  <c:v>1.0518999999999998</c:v>
                </c:pt>
                <c:pt idx="207">
                  <c:v>1.0394999999999999</c:v>
                </c:pt>
                <c:pt idx="208">
                  <c:v>1.0343</c:v>
                </c:pt>
                <c:pt idx="209">
                  <c:v>1.0421</c:v>
                </c:pt>
                <c:pt idx="210">
                  <c:v>1.0072999999999999</c:v>
                </c:pt>
                <c:pt idx="211">
                  <c:v>1.0350000000000001</c:v>
                </c:pt>
                <c:pt idx="212">
                  <c:v>1.0488</c:v>
                </c:pt>
                <c:pt idx="213">
                  <c:v>1.0114000000000001</c:v>
                </c:pt>
                <c:pt idx="214">
                  <c:v>1.0115999999999998</c:v>
                </c:pt>
                <c:pt idx="215">
                  <c:v>1.0161000000000002</c:v>
                </c:pt>
                <c:pt idx="216">
                  <c:v>0.99209999999999976</c:v>
                </c:pt>
                <c:pt idx="217">
                  <c:v>0.99670000000000014</c:v>
                </c:pt>
                <c:pt idx="218">
                  <c:v>0.99289999999999989</c:v>
                </c:pt>
                <c:pt idx="219">
                  <c:v>0.96249999999999969</c:v>
                </c:pt>
                <c:pt idx="220">
                  <c:v>0.94290000000000007</c:v>
                </c:pt>
                <c:pt idx="221">
                  <c:v>0.97150000000000003</c:v>
                </c:pt>
                <c:pt idx="222">
                  <c:v>0.99549999999999983</c:v>
                </c:pt>
                <c:pt idx="223">
                  <c:v>0.98709999999999987</c:v>
                </c:pt>
                <c:pt idx="224">
                  <c:v>1.0128000000000001</c:v>
                </c:pt>
                <c:pt idx="225">
                  <c:v>0.9951000000000001</c:v>
                </c:pt>
                <c:pt idx="226">
                  <c:v>1.0086999999999999</c:v>
                </c:pt>
                <c:pt idx="227">
                  <c:v>0.99240000000000017</c:v>
                </c:pt>
                <c:pt idx="228">
                  <c:v>0.99980000000000002</c:v>
                </c:pt>
                <c:pt idx="229">
                  <c:v>0.98039999999999994</c:v>
                </c:pt>
                <c:pt idx="230">
                  <c:v>1.0062000000000002</c:v>
                </c:pt>
                <c:pt idx="231">
                  <c:v>1.02</c:v>
                </c:pt>
                <c:pt idx="232">
                  <c:v>1.0222999999999998</c:v>
                </c:pt>
                <c:pt idx="233">
                  <c:v>1.0098000000000003</c:v>
                </c:pt>
                <c:pt idx="234">
                  <c:v>1.0287999999999999</c:v>
                </c:pt>
                <c:pt idx="235">
                  <c:v>1.0724</c:v>
                </c:pt>
                <c:pt idx="236">
                  <c:v>1.0933000000000002</c:v>
                </c:pt>
                <c:pt idx="237">
                  <c:v>1.0844999999999998</c:v>
                </c:pt>
                <c:pt idx="238">
                  <c:v>1.0987</c:v>
                </c:pt>
                <c:pt idx="239">
                  <c:v>1.0772999999999997</c:v>
                </c:pt>
                <c:pt idx="240">
                  <c:v>1.0672999999999999</c:v>
                </c:pt>
                <c:pt idx="241">
                  <c:v>1.0664000000000002</c:v>
                </c:pt>
                <c:pt idx="242">
                  <c:v>1.0504000000000002</c:v>
                </c:pt>
                <c:pt idx="243">
                  <c:v>1.0693000000000001</c:v>
                </c:pt>
                <c:pt idx="244">
                  <c:v>1.073</c:v>
                </c:pt>
                <c:pt idx="245">
                  <c:v>1.0844</c:v>
                </c:pt>
                <c:pt idx="246">
                  <c:v>1.0752000000000002</c:v>
                </c:pt>
                <c:pt idx="247">
                  <c:v>1.0634999999999999</c:v>
                </c:pt>
                <c:pt idx="248">
                  <c:v>1.0367999999999999</c:v>
                </c:pt>
                <c:pt idx="249">
                  <c:v>1.0522999999999998</c:v>
                </c:pt>
                <c:pt idx="250">
                  <c:v>1.0548000000000002</c:v>
                </c:pt>
                <c:pt idx="251">
                  <c:v>1.0421999999999998</c:v>
                </c:pt>
                <c:pt idx="252">
                  <c:v>1.0242999999999998</c:v>
                </c:pt>
                <c:pt idx="253">
                  <c:v>0.98130000000000006</c:v>
                </c:pt>
                <c:pt idx="254">
                  <c:v>0.98449999999999971</c:v>
                </c:pt>
                <c:pt idx="255">
                  <c:v>0.99699999999999989</c:v>
                </c:pt>
                <c:pt idx="256">
                  <c:v>0.98880000000000035</c:v>
                </c:pt>
                <c:pt idx="257">
                  <c:v>0.97350000000000003</c:v>
                </c:pt>
                <c:pt idx="258">
                  <c:v>0.93340000000000001</c:v>
                </c:pt>
              </c:numCache>
            </c:numRef>
          </c:val>
          <c:smooth val="0"/>
          <c:extLst>
            <c:ext xmlns:c16="http://schemas.microsoft.com/office/drawing/2014/chart" uri="{C3380CC4-5D6E-409C-BE32-E72D297353CC}">
              <c16:uniqueId val="{00000003-0CC5-4B04-8575-9D6FDB212F64}"/>
            </c:ext>
          </c:extLst>
        </c:ser>
        <c:dLbls>
          <c:showLegendKey val="0"/>
          <c:showVal val="0"/>
          <c:showCatName val="0"/>
          <c:showSerName val="0"/>
          <c:showPercent val="0"/>
          <c:showBubbleSize val="0"/>
        </c:dLbls>
        <c:smooth val="0"/>
        <c:axId val="973582928"/>
        <c:axId val="973585224"/>
      </c:lineChart>
      <c:dateAx>
        <c:axId val="973582928"/>
        <c:scaling>
          <c:orientation val="minMax"/>
        </c:scaling>
        <c:delete val="0"/>
        <c:axPos val="b"/>
        <c:numFmt formatCode="[$-41B]mmm\-yy;@" sourceLinked="0"/>
        <c:majorTickMark val="in"/>
        <c:minorTickMark val="none"/>
        <c:tickLblPos val="low"/>
        <c:spPr>
          <a:noFill/>
          <a:ln w="12700"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73585224"/>
        <c:crosses val="autoZero"/>
        <c:auto val="1"/>
        <c:lblOffset val="100"/>
        <c:baseTimeUnit val="days"/>
      </c:dateAx>
      <c:valAx>
        <c:axId val="973585224"/>
        <c:scaling>
          <c:orientation val="minMax"/>
        </c:scaling>
        <c:delete val="0"/>
        <c:axPos val="l"/>
        <c:majorGridlines>
          <c:spPr>
            <a:ln w="9525" cap="flat" cmpd="sng" algn="ctr">
              <a:solidFill>
                <a:srgbClr val="868686"/>
              </a:solidFill>
              <a:prstDash val="dash"/>
              <a:round/>
              <a:headEnd type="none" w="med" len="med"/>
              <a:tailEnd type="none" w="med" len="med"/>
            </a:ln>
            <a:effectLst/>
          </c:spPr>
        </c:majorGridlines>
        <c:numFmt formatCode="#,##0.0" sourceLinked="0"/>
        <c:majorTickMark val="in"/>
        <c:minorTickMark val="none"/>
        <c:tickLblPos val="low"/>
        <c:spPr>
          <a:noFill/>
          <a:ln>
            <a:solidFill>
              <a:srgbClr val="868686"/>
            </a:solidFill>
          </a:ln>
          <a:effectLst/>
        </c:spPr>
        <c:txPr>
          <a:bodyPr rot="-6000000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73582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legend>
    <c:plotVisOnly val="1"/>
    <c:dispBlanksAs val="gap"/>
    <c:showDLblsOverMax val="0"/>
  </c:chart>
  <c:spPr>
    <a:noFill/>
    <a:ln w="25400" cap="flat" cmpd="sng" algn="ctr">
      <a:noFill/>
      <a:round/>
    </a:ln>
    <a:effectLst/>
  </c:spPr>
  <c:txPr>
    <a:bodyPr/>
    <a:lstStyle/>
    <a:p>
      <a:pPr>
        <a:defRPr sz="800">
          <a:solidFill>
            <a:srgbClr val="0C1D2B"/>
          </a:solidFill>
          <a:latin typeface="Arial Narrow" panose="020B060602020203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1435235076493535E-2"/>
          <c:y val="6.9245647969052249E-2"/>
          <c:w val="0.92664252989249185"/>
          <c:h val="0.88974854932301739"/>
        </c:manualLayout>
      </c:layout>
      <c:lineChart>
        <c:grouping val="standard"/>
        <c:varyColors val="0"/>
        <c:ser>
          <c:idx val="0"/>
          <c:order val="0"/>
          <c:tx>
            <c:strRef>
              <c:f>'Graf 6'!$J$1</c:f>
              <c:strCache>
                <c:ptCount val="1"/>
                <c:pt idx="0">
                  <c:v>Slovakia</c:v>
                </c:pt>
              </c:strCache>
            </c:strRef>
          </c:tx>
          <c:spPr>
            <a:ln w="28575" cap="rnd">
              <a:solidFill>
                <a:srgbClr val="369ADC"/>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6'!$J$2:$J$260</c:f>
              <c:numCache>
                <c:formatCode>General</c:formatCode>
                <c:ptCount val="259"/>
                <c:pt idx="0">
                  <c:v>0.30309999999999998</c:v>
                </c:pt>
                <c:pt idx="1">
                  <c:v>0.3125</c:v>
                </c:pt>
                <c:pt idx="2">
                  <c:v>0.30650000000000005</c:v>
                </c:pt>
                <c:pt idx="3">
                  <c:v>0.31659999999999999</c:v>
                </c:pt>
                <c:pt idx="4">
                  <c:v>0.3226</c:v>
                </c:pt>
                <c:pt idx="5">
                  <c:v>0.34279999999999999</c:v>
                </c:pt>
                <c:pt idx="6">
                  <c:v>0.34630000000000005</c:v>
                </c:pt>
                <c:pt idx="7">
                  <c:v>0.33540000000000003</c:v>
                </c:pt>
                <c:pt idx="8">
                  <c:v>0.34649999999999997</c:v>
                </c:pt>
                <c:pt idx="9">
                  <c:v>0.34520000000000001</c:v>
                </c:pt>
                <c:pt idx="10">
                  <c:v>0.35450000000000004</c:v>
                </c:pt>
                <c:pt idx="11">
                  <c:v>0.3548</c:v>
                </c:pt>
                <c:pt idx="12">
                  <c:v>0.40370000000000006</c:v>
                </c:pt>
                <c:pt idx="13">
                  <c:v>0.40079999999999999</c:v>
                </c:pt>
                <c:pt idx="14">
                  <c:v>0.43030000000000002</c:v>
                </c:pt>
                <c:pt idx="15">
                  <c:v>0.46939999999999998</c:v>
                </c:pt>
                <c:pt idx="16">
                  <c:v>0.46780000000000005</c:v>
                </c:pt>
                <c:pt idx="17">
                  <c:v>0.50190000000000001</c:v>
                </c:pt>
                <c:pt idx="18">
                  <c:v>0.53200000000000003</c:v>
                </c:pt>
                <c:pt idx="19">
                  <c:v>0.54089999999999994</c:v>
                </c:pt>
                <c:pt idx="20">
                  <c:v>0.53499999999999992</c:v>
                </c:pt>
                <c:pt idx="21">
                  <c:v>0.54479999999999995</c:v>
                </c:pt>
                <c:pt idx="22">
                  <c:v>0.53680000000000005</c:v>
                </c:pt>
                <c:pt idx="23">
                  <c:v>0.56630000000000003</c:v>
                </c:pt>
                <c:pt idx="24">
                  <c:v>0.57330000000000003</c:v>
                </c:pt>
                <c:pt idx="25">
                  <c:v>0.55890000000000006</c:v>
                </c:pt>
                <c:pt idx="26">
                  <c:v>0.57230000000000003</c:v>
                </c:pt>
                <c:pt idx="27">
                  <c:v>0.56389999999999996</c:v>
                </c:pt>
                <c:pt idx="28">
                  <c:v>0.55940000000000001</c:v>
                </c:pt>
                <c:pt idx="29">
                  <c:v>0.54780000000000006</c:v>
                </c:pt>
                <c:pt idx="30">
                  <c:v>0.52300000000000002</c:v>
                </c:pt>
                <c:pt idx="31">
                  <c:v>0.53570000000000007</c:v>
                </c:pt>
                <c:pt idx="32">
                  <c:v>0.55119999999999991</c:v>
                </c:pt>
                <c:pt idx="33">
                  <c:v>0.5857</c:v>
                </c:pt>
                <c:pt idx="34">
                  <c:v>0.5717000000000001</c:v>
                </c:pt>
                <c:pt idx="35">
                  <c:v>0.55230000000000001</c:v>
                </c:pt>
                <c:pt idx="36">
                  <c:v>0.55259999999999998</c:v>
                </c:pt>
                <c:pt idx="37">
                  <c:v>0.59519999999999995</c:v>
                </c:pt>
                <c:pt idx="38">
                  <c:v>0.56480000000000008</c:v>
                </c:pt>
                <c:pt idx="39">
                  <c:v>0.58159999999999989</c:v>
                </c:pt>
                <c:pt idx="40">
                  <c:v>0.61639999999999995</c:v>
                </c:pt>
                <c:pt idx="41">
                  <c:v>0.6725000000000001</c:v>
                </c:pt>
                <c:pt idx="42">
                  <c:v>0.7078000000000001</c:v>
                </c:pt>
                <c:pt idx="43">
                  <c:v>0.69369999999999998</c:v>
                </c:pt>
                <c:pt idx="44">
                  <c:v>0.73640000000000005</c:v>
                </c:pt>
                <c:pt idx="45">
                  <c:v>0.71970000000000001</c:v>
                </c:pt>
                <c:pt idx="46">
                  <c:v>0.72300000000000009</c:v>
                </c:pt>
                <c:pt idx="47">
                  <c:v>0.71970000000000012</c:v>
                </c:pt>
                <c:pt idx="48">
                  <c:v>0.68830000000000002</c:v>
                </c:pt>
                <c:pt idx="49">
                  <c:v>0.69659999999999989</c:v>
                </c:pt>
                <c:pt idx="50">
                  <c:v>0.69669999999999999</c:v>
                </c:pt>
                <c:pt idx="51">
                  <c:v>0.70350000000000001</c:v>
                </c:pt>
                <c:pt idx="52">
                  <c:v>0.70969999999999989</c:v>
                </c:pt>
                <c:pt idx="53">
                  <c:v>0.74540000000000006</c:v>
                </c:pt>
                <c:pt idx="54">
                  <c:v>0.77189999999999992</c:v>
                </c:pt>
                <c:pt idx="55">
                  <c:v>0.80649999999999988</c:v>
                </c:pt>
                <c:pt idx="56">
                  <c:v>0.79780000000000006</c:v>
                </c:pt>
                <c:pt idx="57">
                  <c:v>0.79089999999999994</c:v>
                </c:pt>
                <c:pt idx="58">
                  <c:v>0.80790000000000006</c:v>
                </c:pt>
                <c:pt idx="59">
                  <c:v>0.74719999999999998</c:v>
                </c:pt>
                <c:pt idx="60">
                  <c:v>0.76230000000000009</c:v>
                </c:pt>
                <c:pt idx="61">
                  <c:v>0.74650000000000005</c:v>
                </c:pt>
                <c:pt idx="62">
                  <c:v>0.74759999999999993</c:v>
                </c:pt>
                <c:pt idx="63">
                  <c:v>0.71899999999999997</c:v>
                </c:pt>
                <c:pt idx="64">
                  <c:v>0.72709999999999997</c:v>
                </c:pt>
                <c:pt idx="65">
                  <c:v>0.7105999999999999</c:v>
                </c:pt>
                <c:pt idx="66">
                  <c:v>0.70369999999999999</c:v>
                </c:pt>
                <c:pt idx="67">
                  <c:v>0.73340000000000005</c:v>
                </c:pt>
                <c:pt idx="68">
                  <c:v>0.75689999999999991</c:v>
                </c:pt>
                <c:pt idx="69">
                  <c:v>0.75949999999999995</c:v>
                </c:pt>
                <c:pt idx="70">
                  <c:v>0.75540000000000007</c:v>
                </c:pt>
                <c:pt idx="71">
                  <c:v>0.80320000000000003</c:v>
                </c:pt>
                <c:pt idx="72">
                  <c:v>0.78520000000000001</c:v>
                </c:pt>
                <c:pt idx="73">
                  <c:v>0.78339999999999999</c:v>
                </c:pt>
                <c:pt idx="74">
                  <c:v>0.81559999999999988</c:v>
                </c:pt>
                <c:pt idx="75">
                  <c:v>0.8156000000000001</c:v>
                </c:pt>
                <c:pt idx="76">
                  <c:v>0.8297000000000001</c:v>
                </c:pt>
                <c:pt idx="77">
                  <c:v>0.8701000000000001</c:v>
                </c:pt>
                <c:pt idx="78">
                  <c:v>0.88819999999999988</c:v>
                </c:pt>
                <c:pt idx="79">
                  <c:v>0.84570000000000001</c:v>
                </c:pt>
                <c:pt idx="80">
                  <c:v>0.87370000000000003</c:v>
                </c:pt>
                <c:pt idx="81">
                  <c:v>0.85699999999999998</c:v>
                </c:pt>
                <c:pt idx="82">
                  <c:v>0.88419999999999999</c:v>
                </c:pt>
                <c:pt idx="83">
                  <c:v>0.88249999999999984</c:v>
                </c:pt>
                <c:pt idx="84">
                  <c:v>0.87949999999999995</c:v>
                </c:pt>
                <c:pt idx="85">
                  <c:v>0.89989999999999992</c:v>
                </c:pt>
                <c:pt idx="86">
                  <c:v>0.91940000000000011</c:v>
                </c:pt>
                <c:pt idx="87">
                  <c:v>0.91369999999999996</c:v>
                </c:pt>
                <c:pt idx="88">
                  <c:v>0.91830000000000001</c:v>
                </c:pt>
                <c:pt idx="89">
                  <c:v>0.91769999999999996</c:v>
                </c:pt>
                <c:pt idx="90">
                  <c:v>0.89549999999999996</c:v>
                </c:pt>
                <c:pt idx="91">
                  <c:v>0.90510000000000002</c:v>
                </c:pt>
                <c:pt idx="92">
                  <c:v>0.90010000000000012</c:v>
                </c:pt>
                <c:pt idx="93">
                  <c:v>0.86820000000000008</c:v>
                </c:pt>
                <c:pt idx="94">
                  <c:v>0.86370000000000013</c:v>
                </c:pt>
                <c:pt idx="95">
                  <c:v>0.87159999999999993</c:v>
                </c:pt>
                <c:pt idx="96">
                  <c:v>0.86210000000000009</c:v>
                </c:pt>
                <c:pt idx="97">
                  <c:v>0.8217000000000001</c:v>
                </c:pt>
                <c:pt idx="98">
                  <c:v>0.82799999999999985</c:v>
                </c:pt>
                <c:pt idx="99">
                  <c:v>0.82369999999999988</c:v>
                </c:pt>
                <c:pt idx="100">
                  <c:v>0.85160000000000013</c:v>
                </c:pt>
                <c:pt idx="101">
                  <c:v>0.91839999999999988</c:v>
                </c:pt>
                <c:pt idx="102">
                  <c:v>0.99309999999999987</c:v>
                </c:pt>
                <c:pt idx="103">
                  <c:v>1.0376000000000001</c:v>
                </c:pt>
                <c:pt idx="104">
                  <c:v>0.99529999999999985</c:v>
                </c:pt>
                <c:pt idx="105">
                  <c:v>0.98419999999999996</c:v>
                </c:pt>
                <c:pt idx="106">
                  <c:v>0.97530000000000006</c:v>
                </c:pt>
                <c:pt idx="107">
                  <c:v>1.0115000000000001</c:v>
                </c:pt>
                <c:pt idx="108">
                  <c:v>0.99859999999999993</c:v>
                </c:pt>
                <c:pt idx="109">
                  <c:v>0.9887999999999999</c:v>
                </c:pt>
                <c:pt idx="110">
                  <c:v>0.97330000000000005</c:v>
                </c:pt>
                <c:pt idx="111">
                  <c:v>0.97089999999999987</c:v>
                </c:pt>
                <c:pt idx="112">
                  <c:v>0.97989999999999999</c:v>
                </c:pt>
                <c:pt idx="113">
                  <c:v>0.9879</c:v>
                </c:pt>
                <c:pt idx="114">
                  <c:v>0.98350000000000004</c:v>
                </c:pt>
                <c:pt idx="115">
                  <c:v>1.0196000000000003</c:v>
                </c:pt>
                <c:pt idx="116">
                  <c:v>1.0137999999999998</c:v>
                </c:pt>
                <c:pt idx="117">
                  <c:v>1.0349000000000002</c:v>
                </c:pt>
                <c:pt idx="118">
                  <c:v>1.0596999999999999</c:v>
                </c:pt>
                <c:pt idx="119">
                  <c:v>1.0049000000000001</c:v>
                </c:pt>
                <c:pt idx="120">
                  <c:v>0.99560000000000004</c:v>
                </c:pt>
                <c:pt idx="121">
                  <c:v>0.99770000000000003</c:v>
                </c:pt>
                <c:pt idx="122">
                  <c:v>0.99460000000000015</c:v>
                </c:pt>
                <c:pt idx="123">
                  <c:v>0.98280000000000012</c:v>
                </c:pt>
                <c:pt idx="124">
                  <c:v>0.97770000000000024</c:v>
                </c:pt>
                <c:pt idx="125">
                  <c:v>0.9749000000000001</c:v>
                </c:pt>
                <c:pt idx="126">
                  <c:v>0.99930000000000008</c:v>
                </c:pt>
                <c:pt idx="127">
                  <c:v>0.99290000000000012</c:v>
                </c:pt>
                <c:pt idx="128">
                  <c:v>0.95300000000000007</c:v>
                </c:pt>
                <c:pt idx="129">
                  <c:v>0.97050000000000014</c:v>
                </c:pt>
                <c:pt idx="130">
                  <c:v>0.99560000000000004</c:v>
                </c:pt>
                <c:pt idx="131">
                  <c:v>1.0023</c:v>
                </c:pt>
                <c:pt idx="132">
                  <c:v>0.98890000000000011</c:v>
                </c:pt>
                <c:pt idx="133">
                  <c:v>0.99940000000000007</c:v>
                </c:pt>
                <c:pt idx="134">
                  <c:v>0.99139999999999995</c:v>
                </c:pt>
                <c:pt idx="135">
                  <c:v>0.98270000000000002</c:v>
                </c:pt>
                <c:pt idx="136">
                  <c:v>0.96600000000000008</c:v>
                </c:pt>
                <c:pt idx="137">
                  <c:v>0.96730000000000016</c:v>
                </c:pt>
                <c:pt idx="138">
                  <c:v>0.98339999999999994</c:v>
                </c:pt>
                <c:pt idx="139">
                  <c:v>0.95609999999999995</c:v>
                </c:pt>
                <c:pt idx="140">
                  <c:v>0.94040000000000001</c:v>
                </c:pt>
                <c:pt idx="141">
                  <c:v>0.95120000000000005</c:v>
                </c:pt>
                <c:pt idx="142">
                  <c:v>0.94490000000000007</c:v>
                </c:pt>
                <c:pt idx="143">
                  <c:v>0.95460000000000012</c:v>
                </c:pt>
                <c:pt idx="144">
                  <c:v>0.96860000000000002</c:v>
                </c:pt>
                <c:pt idx="145">
                  <c:v>0.96519999999999995</c:v>
                </c:pt>
                <c:pt idx="146">
                  <c:v>0.95119999999999993</c:v>
                </c:pt>
                <c:pt idx="147">
                  <c:v>0.95490000000000008</c:v>
                </c:pt>
                <c:pt idx="148">
                  <c:v>0.94529999999999992</c:v>
                </c:pt>
                <c:pt idx="149">
                  <c:v>0.92949999999999977</c:v>
                </c:pt>
                <c:pt idx="150">
                  <c:v>0.9706999999999999</c:v>
                </c:pt>
                <c:pt idx="151">
                  <c:v>0.95120000000000005</c:v>
                </c:pt>
                <c:pt idx="152">
                  <c:v>0.96260000000000012</c:v>
                </c:pt>
                <c:pt idx="153">
                  <c:v>0.98049999999999993</c:v>
                </c:pt>
                <c:pt idx="154">
                  <c:v>0.98770000000000002</c:v>
                </c:pt>
                <c:pt idx="155">
                  <c:v>1.0258</c:v>
                </c:pt>
                <c:pt idx="156">
                  <c:v>1.0378999999999998</c:v>
                </c:pt>
                <c:pt idx="157">
                  <c:v>1.0317000000000001</c:v>
                </c:pt>
                <c:pt idx="158">
                  <c:v>1.0259999999999998</c:v>
                </c:pt>
                <c:pt idx="159">
                  <c:v>1.0141000000000002</c:v>
                </c:pt>
                <c:pt idx="160">
                  <c:v>1.0226999999999999</c:v>
                </c:pt>
                <c:pt idx="161">
                  <c:v>1.0324</c:v>
                </c:pt>
                <c:pt idx="162">
                  <c:v>1.0791999999999997</c:v>
                </c:pt>
                <c:pt idx="163">
                  <c:v>1.0477999999999998</c:v>
                </c:pt>
                <c:pt idx="164">
                  <c:v>1.0416000000000003</c:v>
                </c:pt>
                <c:pt idx="165">
                  <c:v>1.0257000000000001</c:v>
                </c:pt>
                <c:pt idx="166">
                  <c:v>1.1088</c:v>
                </c:pt>
                <c:pt idx="167">
                  <c:v>1.1062999999999998</c:v>
                </c:pt>
                <c:pt idx="168">
                  <c:v>1.0721000000000001</c:v>
                </c:pt>
                <c:pt idx="169">
                  <c:v>1.0556999999999999</c:v>
                </c:pt>
                <c:pt idx="170">
                  <c:v>1.0202</c:v>
                </c:pt>
                <c:pt idx="171">
                  <c:v>1.0141999999999998</c:v>
                </c:pt>
                <c:pt idx="172">
                  <c:v>1.0082</c:v>
                </c:pt>
                <c:pt idx="173">
                  <c:v>1.0183999999999997</c:v>
                </c:pt>
                <c:pt idx="174">
                  <c:v>1.0216000000000001</c:v>
                </c:pt>
                <c:pt idx="175">
                  <c:v>1.0486999999999997</c:v>
                </c:pt>
                <c:pt idx="176">
                  <c:v>1.0484999999999998</c:v>
                </c:pt>
                <c:pt idx="177">
                  <c:v>1.0895999999999999</c:v>
                </c:pt>
                <c:pt idx="178">
                  <c:v>1.1318999999999999</c:v>
                </c:pt>
                <c:pt idx="179">
                  <c:v>1.1817000000000002</c:v>
                </c:pt>
                <c:pt idx="180">
                  <c:v>1.1764000000000001</c:v>
                </c:pt>
                <c:pt idx="181">
                  <c:v>1.2030999999999996</c:v>
                </c:pt>
                <c:pt idx="182">
                  <c:v>1.1924999999999999</c:v>
                </c:pt>
                <c:pt idx="183">
                  <c:v>1.2364000000000002</c:v>
                </c:pt>
                <c:pt idx="184">
                  <c:v>1.2526999999999999</c:v>
                </c:pt>
                <c:pt idx="185">
                  <c:v>1.3090999999999999</c:v>
                </c:pt>
                <c:pt idx="186">
                  <c:v>1.3197000000000001</c:v>
                </c:pt>
                <c:pt idx="187">
                  <c:v>1.2854000000000001</c:v>
                </c:pt>
                <c:pt idx="188">
                  <c:v>1.3401000000000001</c:v>
                </c:pt>
                <c:pt idx="189">
                  <c:v>1.4689999999999999</c:v>
                </c:pt>
                <c:pt idx="190">
                  <c:v>1.4388000000000001</c:v>
                </c:pt>
                <c:pt idx="191">
                  <c:v>1.4490999999999996</c:v>
                </c:pt>
                <c:pt idx="192">
                  <c:v>1.4413999999999998</c:v>
                </c:pt>
                <c:pt idx="193">
                  <c:v>1.4373999999999998</c:v>
                </c:pt>
                <c:pt idx="194">
                  <c:v>1.4178000000000002</c:v>
                </c:pt>
                <c:pt idx="195">
                  <c:v>1.4099000000000004</c:v>
                </c:pt>
                <c:pt idx="196">
                  <c:v>1.4064999999999999</c:v>
                </c:pt>
                <c:pt idx="197">
                  <c:v>1.3758999999999997</c:v>
                </c:pt>
                <c:pt idx="198">
                  <c:v>1.379</c:v>
                </c:pt>
                <c:pt idx="199">
                  <c:v>1.4171999999999998</c:v>
                </c:pt>
                <c:pt idx="200">
                  <c:v>1.3820000000000001</c:v>
                </c:pt>
                <c:pt idx="201">
                  <c:v>1.3788</c:v>
                </c:pt>
                <c:pt idx="202">
                  <c:v>1.3868999999999998</c:v>
                </c:pt>
                <c:pt idx="203">
                  <c:v>1.3841999999999999</c:v>
                </c:pt>
                <c:pt idx="204">
                  <c:v>1.3866999999999998</c:v>
                </c:pt>
                <c:pt idx="205">
                  <c:v>1.3836999999999997</c:v>
                </c:pt>
                <c:pt idx="206">
                  <c:v>1.3799000000000001</c:v>
                </c:pt>
                <c:pt idx="207">
                  <c:v>1.3685</c:v>
                </c:pt>
                <c:pt idx="208">
                  <c:v>1.3673000000000002</c:v>
                </c:pt>
                <c:pt idx="209">
                  <c:v>1.3460999999999999</c:v>
                </c:pt>
                <c:pt idx="210">
                  <c:v>1.3502999999999998</c:v>
                </c:pt>
                <c:pt idx="211">
                  <c:v>1.38</c:v>
                </c:pt>
                <c:pt idx="212">
                  <c:v>1.3707999999999996</c:v>
                </c:pt>
                <c:pt idx="213">
                  <c:v>1.3264</c:v>
                </c:pt>
                <c:pt idx="214">
                  <c:v>1.3156000000000001</c:v>
                </c:pt>
                <c:pt idx="215">
                  <c:v>1.3231000000000002</c:v>
                </c:pt>
                <c:pt idx="216">
                  <c:v>1.3260999999999998</c:v>
                </c:pt>
                <c:pt idx="217">
                  <c:v>1.3346999999999998</c:v>
                </c:pt>
                <c:pt idx="218">
                  <c:v>1.3309</c:v>
                </c:pt>
                <c:pt idx="219">
                  <c:v>1.2954999999999999</c:v>
                </c:pt>
                <c:pt idx="220">
                  <c:v>1.3019000000000001</c:v>
                </c:pt>
                <c:pt idx="221">
                  <c:v>1.2714999999999999</c:v>
                </c:pt>
                <c:pt idx="222">
                  <c:v>1.2524999999999999</c:v>
                </c:pt>
                <c:pt idx="223">
                  <c:v>1.2401</c:v>
                </c:pt>
                <c:pt idx="224">
                  <c:v>1.2278</c:v>
                </c:pt>
                <c:pt idx="225">
                  <c:v>1.1521000000000001</c:v>
                </c:pt>
                <c:pt idx="226">
                  <c:v>1.1427000000000003</c:v>
                </c:pt>
                <c:pt idx="227">
                  <c:v>1.1094000000000002</c:v>
                </c:pt>
                <c:pt idx="228">
                  <c:v>1.1257999999999999</c:v>
                </c:pt>
                <c:pt idx="229">
                  <c:v>1.1164000000000001</c:v>
                </c:pt>
                <c:pt idx="230">
                  <c:v>1.0762</c:v>
                </c:pt>
                <c:pt idx="231">
                  <c:v>1.0640000000000001</c:v>
                </c:pt>
                <c:pt idx="232">
                  <c:v>1.0723</c:v>
                </c:pt>
                <c:pt idx="233">
                  <c:v>1.0678000000000001</c:v>
                </c:pt>
                <c:pt idx="234">
                  <c:v>1.0937999999999999</c:v>
                </c:pt>
                <c:pt idx="235">
                  <c:v>1.0724</c:v>
                </c:pt>
                <c:pt idx="236">
                  <c:v>1.1543000000000001</c:v>
                </c:pt>
                <c:pt idx="237">
                  <c:v>1.1305000000000001</c:v>
                </c:pt>
                <c:pt idx="238">
                  <c:v>1.1377000000000002</c:v>
                </c:pt>
                <c:pt idx="239">
                  <c:v>1.1522999999999999</c:v>
                </c:pt>
                <c:pt idx="240">
                  <c:v>1.1602999999999999</c:v>
                </c:pt>
                <c:pt idx="241">
                  <c:v>1.1324000000000001</c:v>
                </c:pt>
                <c:pt idx="242">
                  <c:v>1.1294</c:v>
                </c:pt>
                <c:pt idx="243">
                  <c:v>1.1242999999999999</c:v>
                </c:pt>
                <c:pt idx="244">
                  <c:v>1.1520000000000001</c:v>
                </c:pt>
                <c:pt idx="245">
                  <c:v>1.1324000000000001</c:v>
                </c:pt>
                <c:pt idx="246">
                  <c:v>1.1392000000000002</c:v>
                </c:pt>
                <c:pt idx="247">
                  <c:v>1.1315</c:v>
                </c:pt>
                <c:pt idx="248">
                  <c:v>1.0947999999999998</c:v>
                </c:pt>
                <c:pt idx="249">
                  <c:v>1.1162999999999998</c:v>
                </c:pt>
                <c:pt idx="250">
                  <c:v>1.1278000000000001</c:v>
                </c:pt>
                <c:pt idx="251">
                  <c:v>1.1012</c:v>
                </c:pt>
                <c:pt idx="252">
                  <c:v>1.0783</c:v>
                </c:pt>
                <c:pt idx="253">
                  <c:v>1.0103</c:v>
                </c:pt>
                <c:pt idx="254">
                  <c:v>0.99949999999999983</c:v>
                </c:pt>
                <c:pt idx="255">
                  <c:v>0.996</c:v>
                </c:pt>
                <c:pt idx="256">
                  <c:v>1.0078</c:v>
                </c:pt>
                <c:pt idx="257">
                  <c:v>0.98550000000000004</c:v>
                </c:pt>
                <c:pt idx="258">
                  <c:v>0.95839999999999992</c:v>
                </c:pt>
              </c:numCache>
            </c:numRef>
          </c:val>
          <c:smooth val="0"/>
          <c:extLst>
            <c:ext xmlns:c16="http://schemas.microsoft.com/office/drawing/2014/chart" uri="{C3380CC4-5D6E-409C-BE32-E72D297353CC}">
              <c16:uniqueId val="{00000000-7CCC-4D05-BE75-63E17FC49C56}"/>
            </c:ext>
          </c:extLst>
        </c:ser>
        <c:ser>
          <c:idx val="1"/>
          <c:order val="1"/>
          <c:tx>
            <c:strRef>
              <c:f>'Graf 6'!$K$1</c:f>
              <c:strCache>
                <c:ptCount val="1"/>
                <c:pt idx="0">
                  <c:v>France</c:v>
                </c:pt>
              </c:strCache>
            </c:strRef>
          </c:tx>
          <c:spPr>
            <a:ln w="28575" cap="rnd">
              <a:solidFill>
                <a:schemeClr val="tx1"/>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6'!$K$2:$K$260</c:f>
              <c:numCache>
                <c:formatCode>General</c:formatCode>
                <c:ptCount val="259"/>
                <c:pt idx="0">
                  <c:v>0.3881</c:v>
                </c:pt>
                <c:pt idx="1">
                  <c:v>0.39350000000000002</c:v>
                </c:pt>
                <c:pt idx="2">
                  <c:v>0.38950000000000001</c:v>
                </c:pt>
                <c:pt idx="3">
                  <c:v>0.39860000000000001</c:v>
                </c:pt>
                <c:pt idx="4">
                  <c:v>0.41359999999999997</c:v>
                </c:pt>
                <c:pt idx="5">
                  <c:v>0.4128</c:v>
                </c:pt>
                <c:pt idx="6">
                  <c:v>0.4123</c:v>
                </c:pt>
                <c:pt idx="7">
                  <c:v>0.40439999999999998</c:v>
                </c:pt>
                <c:pt idx="8">
                  <c:v>0.41349999999999998</c:v>
                </c:pt>
                <c:pt idx="9">
                  <c:v>0.41520000000000001</c:v>
                </c:pt>
                <c:pt idx="10">
                  <c:v>0.41649999999999998</c:v>
                </c:pt>
                <c:pt idx="11">
                  <c:v>0.4118</c:v>
                </c:pt>
                <c:pt idx="12">
                  <c:v>0.43569999999999998</c:v>
                </c:pt>
                <c:pt idx="13">
                  <c:v>0.43980000000000002</c:v>
                </c:pt>
                <c:pt idx="14">
                  <c:v>0.44030000000000002</c:v>
                </c:pt>
                <c:pt idx="15">
                  <c:v>0.45539999999999997</c:v>
                </c:pt>
                <c:pt idx="16">
                  <c:v>0.45280000000000004</c:v>
                </c:pt>
                <c:pt idx="17">
                  <c:v>0.46489999999999998</c:v>
                </c:pt>
                <c:pt idx="18">
                  <c:v>0.47100000000000003</c:v>
                </c:pt>
                <c:pt idx="19">
                  <c:v>0.47889999999999999</c:v>
                </c:pt>
                <c:pt idx="20">
                  <c:v>0.47100000000000003</c:v>
                </c:pt>
                <c:pt idx="21">
                  <c:v>0.4738</c:v>
                </c:pt>
                <c:pt idx="22">
                  <c:v>0.4728</c:v>
                </c:pt>
                <c:pt idx="23">
                  <c:v>0.49430000000000007</c:v>
                </c:pt>
                <c:pt idx="24">
                  <c:v>0.51029999999999998</c:v>
                </c:pt>
                <c:pt idx="25">
                  <c:v>0.4919</c:v>
                </c:pt>
                <c:pt idx="26">
                  <c:v>0.50529999999999997</c:v>
                </c:pt>
                <c:pt idx="27">
                  <c:v>0.4929</c:v>
                </c:pt>
                <c:pt idx="28">
                  <c:v>0.47539999999999993</c:v>
                </c:pt>
                <c:pt idx="29">
                  <c:v>0.4718</c:v>
                </c:pt>
                <c:pt idx="30">
                  <c:v>0.438</c:v>
                </c:pt>
                <c:pt idx="31">
                  <c:v>0.4577</c:v>
                </c:pt>
                <c:pt idx="32">
                  <c:v>0.47620000000000001</c:v>
                </c:pt>
                <c:pt idx="33">
                  <c:v>0.50370000000000004</c:v>
                </c:pt>
                <c:pt idx="34">
                  <c:v>0.48769999999999997</c:v>
                </c:pt>
                <c:pt idx="35">
                  <c:v>0.44730000000000003</c:v>
                </c:pt>
                <c:pt idx="36">
                  <c:v>0.4446</c:v>
                </c:pt>
                <c:pt idx="37">
                  <c:v>0.47320000000000001</c:v>
                </c:pt>
                <c:pt idx="38">
                  <c:v>0.4728</c:v>
                </c:pt>
                <c:pt idx="39">
                  <c:v>0.46659999999999996</c:v>
                </c:pt>
                <c:pt idx="40">
                  <c:v>0.47440000000000004</c:v>
                </c:pt>
                <c:pt idx="41">
                  <c:v>0.45649999999999996</c:v>
                </c:pt>
                <c:pt idx="42">
                  <c:v>0.45079999999999998</c:v>
                </c:pt>
                <c:pt idx="43">
                  <c:v>0.45669999999999994</c:v>
                </c:pt>
                <c:pt idx="44">
                  <c:v>0.45740000000000003</c:v>
                </c:pt>
                <c:pt idx="45">
                  <c:v>0.45569999999999999</c:v>
                </c:pt>
                <c:pt idx="46">
                  <c:v>0.45900000000000002</c:v>
                </c:pt>
                <c:pt idx="47">
                  <c:v>0.44969999999999999</c:v>
                </c:pt>
                <c:pt idx="48">
                  <c:v>0.42830000000000001</c:v>
                </c:pt>
                <c:pt idx="49">
                  <c:v>0.42559999999999998</c:v>
                </c:pt>
                <c:pt idx="50">
                  <c:v>0.41869999999999996</c:v>
                </c:pt>
                <c:pt idx="51">
                  <c:v>0.42949999999999999</c:v>
                </c:pt>
                <c:pt idx="52">
                  <c:v>0.43269999999999997</c:v>
                </c:pt>
                <c:pt idx="53">
                  <c:v>0.46740000000000004</c:v>
                </c:pt>
                <c:pt idx="54">
                  <c:v>0.4978999999999999</c:v>
                </c:pt>
                <c:pt idx="55">
                  <c:v>0.53849999999999987</c:v>
                </c:pt>
                <c:pt idx="56">
                  <c:v>0.53580000000000005</c:v>
                </c:pt>
                <c:pt idx="57">
                  <c:v>0.54689999999999994</c:v>
                </c:pt>
                <c:pt idx="58">
                  <c:v>0.55489999999999995</c:v>
                </c:pt>
                <c:pt idx="59">
                  <c:v>0.50119999999999998</c:v>
                </c:pt>
                <c:pt idx="60">
                  <c:v>0.50729999999999997</c:v>
                </c:pt>
                <c:pt idx="61">
                  <c:v>0.49749999999999994</c:v>
                </c:pt>
                <c:pt idx="62">
                  <c:v>0.49060000000000004</c:v>
                </c:pt>
                <c:pt idx="63">
                  <c:v>0.47099999999999997</c:v>
                </c:pt>
                <c:pt idx="64">
                  <c:v>0.47810000000000008</c:v>
                </c:pt>
                <c:pt idx="65">
                  <c:v>0.45659999999999989</c:v>
                </c:pt>
                <c:pt idx="66">
                  <c:v>0.45069999999999988</c:v>
                </c:pt>
                <c:pt idx="67">
                  <c:v>0.47540000000000004</c:v>
                </c:pt>
                <c:pt idx="68">
                  <c:v>0.5008999999999999</c:v>
                </c:pt>
                <c:pt idx="69">
                  <c:v>0.50250000000000006</c:v>
                </c:pt>
                <c:pt idx="70">
                  <c:v>0.50140000000000007</c:v>
                </c:pt>
                <c:pt idx="71">
                  <c:v>0.52020000000000011</c:v>
                </c:pt>
                <c:pt idx="72">
                  <c:v>0.52620000000000011</c:v>
                </c:pt>
                <c:pt idx="73">
                  <c:v>0.51840000000000008</c:v>
                </c:pt>
                <c:pt idx="74">
                  <c:v>0.52960000000000007</c:v>
                </c:pt>
                <c:pt idx="75">
                  <c:v>0.52960000000000007</c:v>
                </c:pt>
                <c:pt idx="76">
                  <c:v>0.52570000000000006</c:v>
                </c:pt>
                <c:pt idx="77">
                  <c:v>0.53810000000000002</c:v>
                </c:pt>
                <c:pt idx="78">
                  <c:v>0.5351999999999999</c:v>
                </c:pt>
                <c:pt idx="79">
                  <c:v>0.51370000000000016</c:v>
                </c:pt>
                <c:pt idx="80">
                  <c:v>0.51969999999999994</c:v>
                </c:pt>
                <c:pt idx="81">
                  <c:v>0.51400000000000001</c:v>
                </c:pt>
                <c:pt idx="82">
                  <c:v>0.5082000000000001</c:v>
                </c:pt>
                <c:pt idx="83">
                  <c:v>0.50449999999999995</c:v>
                </c:pt>
                <c:pt idx="84">
                  <c:v>0.49849999999999994</c:v>
                </c:pt>
                <c:pt idx="85">
                  <c:v>0.5048999999999999</c:v>
                </c:pt>
                <c:pt idx="86">
                  <c:v>0.52739999999999998</c:v>
                </c:pt>
                <c:pt idx="87">
                  <c:v>0.52269999999999994</c:v>
                </c:pt>
                <c:pt idx="88">
                  <c:v>0.5303000000000001</c:v>
                </c:pt>
                <c:pt idx="89">
                  <c:v>0.53170000000000006</c:v>
                </c:pt>
                <c:pt idx="90">
                  <c:v>0.51549999999999985</c:v>
                </c:pt>
                <c:pt idx="91">
                  <c:v>0.51710000000000012</c:v>
                </c:pt>
                <c:pt idx="92">
                  <c:v>0.50910000000000011</c:v>
                </c:pt>
                <c:pt idx="93">
                  <c:v>0.51619999999999999</c:v>
                </c:pt>
                <c:pt idx="94">
                  <c:v>0.51870000000000016</c:v>
                </c:pt>
                <c:pt idx="95">
                  <c:v>0.52259999999999995</c:v>
                </c:pt>
                <c:pt idx="96">
                  <c:v>0.5290999999999999</c:v>
                </c:pt>
                <c:pt idx="97">
                  <c:v>0.51970000000000005</c:v>
                </c:pt>
                <c:pt idx="98">
                  <c:v>0.51400000000000001</c:v>
                </c:pt>
                <c:pt idx="99">
                  <c:v>0.52270000000000016</c:v>
                </c:pt>
                <c:pt idx="100">
                  <c:v>0.5506000000000002</c:v>
                </c:pt>
                <c:pt idx="101">
                  <c:v>0.57939999999999992</c:v>
                </c:pt>
                <c:pt idx="102">
                  <c:v>0.61910000000000021</c:v>
                </c:pt>
                <c:pt idx="103">
                  <c:v>0.63559999999999994</c:v>
                </c:pt>
                <c:pt idx="104">
                  <c:v>0.58329999999999993</c:v>
                </c:pt>
                <c:pt idx="105">
                  <c:v>0.54919999999999991</c:v>
                </c:pt>
                <c:pt idx="106">
                  <c:v>0.54229999999999978</c:v>
                </c:pt>
                <c:pt idx="107">
                  <c:v>0.5694999999999999</c:v>
                </c:pt>
                <c:pt idx="108">
                  <c:v>0.56459999999999977</c:v>
                </c:pt>
                <c:pt idx="109">
                  <c:v>0.54079999999999995</c:v>
                </c:pt>
                <c:pt idx="110">
                  <c:v>0.54129999999999989</c:v>
                </c:pt>
                <c:pt idx="111">
                  <c:v>0.53089999999999993</c:v>
                </c:pt>
                <c:pt idx="112">
                  <c:v>0.53190000000000004</c:v>
                </c:pt>
                <c:pt idx="113">
                  <c:v>0.54790000000000005</c:v>
                </c:pt>
                <c:pt idx="114">
                  <c:v>0.54949999999999988</c:v>
                </c:pt>
                <c:pt idx="115">
                  <c:v>0.5806</c:v>
                </c:pt>
                <c:pt idx="116">
                  <c:v>0.56479999999999997</c:v>
                </c:pt>
                <c:pt idx="117">
                  <c:v>0.59089999999999998</c:v>
                </c:pt>
                <c:pt idx="118">
                  <c:v>0.60769999999999991</c:v>
                </c:pt>
                <c:pt idx="119">
                  <c:v>0.55789999999999984</c:v>
                </c:pt>
                <c:pt idx="120">
                  <c:v>0.54160000000000008</c:v>
                </c:pt>
                <c:pt idx="121">
                  <c:v>0.53570000000000007</c:v>
                </c:pt>
                <c:pt idx="122">
                  <c:v>0.61560000000000015</c:v>
                </c:pt>
                <c:pt idx="123">
                  <c:v>0.59980000000000011</c:v>
                </c:pt>
                <c:pt idx="124">
                  <c:v>0.59870000000000001</c:v>
                </c:pt>
                <c:pt idx="125">
                  <c:v>0.60489999999999999</c:v>
                </c:pt>
                <c:pt idx="126">
                  <c:v>0.61430000000000007</c:v>
                </c:pt>
                <c:pt idx="127">
                  <c:v>0.60289999999999999</c:v>
                </c:pt>
                <c:pt idx="128">
                  <c:v>0.57200000000000006</c:v>
                </c:pt>
                <c:pt idx="129">
                  <c:v>0.5754999999999999</c:v>
                </c:pt>
                <c:pt idx="130">
                  <c:v>0.59460000000000002</c:v>
                </c:pt>
                <c:pt idx="131">
                  <c:v>0.59030000000000005</c:v>
                </c:pt>
                <c:pt idx="132">
                  <c:v>0.59190000000000009</c:v>
                </c:pt>
                <c:pt idx="133">
                  <c:v>0.59440000000000004</c:v>
                </c:pt>
                <c:pt idx="134">
                  <c:v>0.58839999999999992</c:v>
                </c:pt>
                <c:pt idx="135">
                  <c:v>0.57369999999999999</c:v>
                </c:pt>
                <c:pt idx="136">
                  <c:v>0.56100000000000005</c:v>
                </c:pt>
                <c:pt idx="137">
                  <c:v>0.56830000000000014</c:v>
                </c:pt>
                <c:pt idx="138">
                  <c:v>0.58839999999999992</c:v>
                </c:pt>
                <c:pt idx="139">
                  <c:v>0.56610000000000005</c:v>
                </c:pt>
                <c:pt idx="140">
                  <c:v>0.55040000000000011</c:v>
                </c:pt>
                <c:pt idx="141">
                  <c:v>0.53620000000000001</c:v>
                </c:pt>
                <c:pt idx="142">
                  <c:v>0.54289999999999994</c:v>
                </c:pt>
                <c:pt idx="143">
                  <c:v>0.55059999999999998</c:v>
                </c:pt>
                <c:pt idx="144">
                  <c:v>0.5626000000000001</c:v>
                </c:pt>
                <c:pt idx="145">
                  <c:v>0.56419999999999992</c:v>
                </c:pt>
                <c:pt idx="146">
                  <c:v>0.55619999999999992</c:v>
                </c:pt>
                <c:pt idx="147">
                  <c:v>0.56390000000000007</c:v>
                </c:pt>
                <c:pt idx="148">
                  <c:v>0.56829999999999992</c:v>
                </c:pt>
                <c:pt idx="149">
                  <c:v>0.5754999999999999</c:v>
                </c:pt>
                <c:pt idx="150">
                  <c:v>0.57469999999999999</c:v>
                </c:pt>
                <c:pt idx="151">
                  <c:v>0.57720000000000016</c:v>
                </c:pt>
                <c:pt idx="152">
                  <c:v>0.59160000000000013</c:v>
                </c:pt>
                <c:pt idx="153">
                  <c:v>0.60150000000000015</c:v>
                </c:pt>
                <c:pt idx="154">
                  <c:v>0.61470000000000002</c:v>
                </c:pt>
                <c:pt idx="155">
                  <c:v>0.61280000000000001</c:v>
                </c:pt>
                <c:pt idx="156">
                  <c:v>0.62789999999999968</c:v>
                </c:pt>
                <c:pt idx="157">
                  <c:v>0.61970000000000014</c:v>
                </c:pt>
                <c:pt idx="158">
                  <c:v>0.61899999999999977</c:v>
                </c:pt>
                <c:pt idx="159">
                  <c:v>0.6111000000000002</c:v>
                </c:pt>
                <c:pt idx="160">
                  <c:v>0.61470000000000002</c:v>
                </c:pt>
                <c:pt idx="161">
                  <c:v>0.62239999999999984</c:v>
                </c:pt>
                <c:pt idx="162">
                  <c:v>0.62719999999999976</c:v>
                </c:pt>
                <c:pt idx="163">
                  <c:v>0.58879999999999977</c:v>
                </c:pt>
                <c:pt idx="164">
                  <c:v>0.5726</c:v>
                </c:pt>
                <c:pt idx="165">
                  <c:v>0.54369999999999985</c:v>
                </c:pt>
                <c:pt idx="166">
                  <c:v>0.56979999999999986</c:v>
                </c:pt>
                <c:pt idx="167">
                  <c:v>0.57230000000000003</c:v>
                </c:pt>
                <c:pt idx="168">
                  <c:v>0.56010000000000004</c:v>
                </c:pt>
                <c:pt idx="169">
                  <c:v>0.56369999999999987</c:v>
                </c:pt>
                <c:pt idx="170">
                  <c:v>0.5461999999999998</c:v>
                </c:pt>
                <c:pt idx="171">
                  <c:v>0.54820000000000002</c:v>
                </c:pt>
                <c:pt idx="172">
                  <c:v>0.5461999999999998</c:v>
                </c:pt>
                <c:pt idx="173">
                  <c:v>0.55140000000000011</c:v>
                </c:pt>
                <c:pt idx="174">
                  <c:v>0.5526000000000002</c:v>
                </c:pt>
                <c:pt idx="175">
                  <c:v>0.55770000000000008</c:v>
                </c:pt>
                <c:pt idx="176">
                  <c:v>0.57450000000000001</c:v>
                </c:pt>
                <c:pt idx="177">
                  <c:v>0.5985999999999998</c:v>
                </c:pt>
                <c:pt idx="178">
                  <c:v>0.60589999999999966</c:v>
                </c:pt>
                <c:pt idx="179">
                  <c:v>0.5996999999999999</c:v>
                </c:pt>
                <c:pt idx="180">
                  <c:v>0.61640000000000006</c:v>
                </c:pt>
                <c:pt idx="181">
                  <c:v>0.61109999999999998</c:v>
                </c:pt>
                <c:pt idx="182">
                  <c:v>0.5974999999999997</c:v>
                </c:pt>
                <c:pt idx="183">
                  <c:v>0.59240000000000004</c:v>
                </c:pt>
                <c:pt idx="184">
                  <c:v>0.60670000000000002</c:v>
                </c:pt>
                <c:pt idx="185">
                  <c:v>0.59709999999999974</c:v>
                </c:pt>
                <c:pt idx="186">
                  <c:v>0.6036999999999999</c:v>
                </c:pt>
                <c:pt idx="187">
                  <c:v>0.57340000000000035</c:v>
                </c:pt>
                <c:pt idx="188">
                  <c:v>0.58610000000000007</c:v>
                </c:pt>
                <c:pt idx="189">
                  <c:v>0.60099999999999998</c:v>
                </c:pt>
                <c:pt idx="190">
                  <c:v>0.5918000000000001</c:v>
                </c:pt>
                <c:pt idx="191">
                  <c:v>0.59309999999999974</c:v>
                </c:pt>
                <c:pt idx="192">
                  <c:v>0.58340000000000014</c:v>
                </c:pt>
                <c:pt idx="193">
                  <c:v>0.57539999999999969</c:v>
                </c:pt>
                <c:pt idx="194">
                  <c:v>0.5748000000000002</c:v>
                </c:pt>
                <c:pt idx="195">
                  <c:v>0.55690000000000017</c:v>
                </c:pt>
                <c:pt idx="196">
                  <c:v>0.55449999999999999</c:v>
                </c:pt>
                <c:pt idx="197">
                  <c:v>0.52990000000000004</c:v>
                </c:pt>
                <c:pt idx="198">
                  <c:v>0.52800000000000002</c:v>
                </c:pt>
                <c:pt idx="199">
                  <c:v>0.5371999999999999</c:v>
                </c:pt>
                <c:pt idx="200">
                  <c:v>0.50300000000000011</c:v>
                </c:pt>
                <c:pt idx="201">
                  <c:v>0.5107999999999997</c:v>
                </c:pt>
                <c:pt idx="202">
                  <c:v>0.53390000000000004</c:v>
                </c:pt>
                <c:pt idx="203">
                  <c:v>0.54320000000000013</c:v>
                </c:pt>
                <c:pt idx="204">
                  <c:v>0.53670000000000018</c:v>
                </c:pt>
                <c:pt idx="205">
                  <c:v>0.52969999999999962</c:v>
                </c:pt>
                <c:pt idx="206">
                  <c:v>0.53589999999999982</c:v>
                </c:pt>
                <c:pt idx="207">
                  <c:v>0.51849999999999996</c:v>
                </c:pt>
                <c:pt idx="208">
                  <c:v>0.5163000000000002</c:v>
                </c:pt>
                <c:pt idx="209">
                  <c:v>0.5181</c:v>
                </c:pt>
                <c:pt idx="210">
                  <c:v>0.49129999999999985</c:v>
                </c:pt>
                <c:pt idx="211">
                  <c:v>0.50800000000000001</c:v>
                </c:pt>
                <c:pt idx="212">
                  <c:v>0.50979999999999981</c:v>
                </c:pt>
                <c:pt idx="213">
                  <c:v>0.49239999999999995</c:v>
                </c:pt>
                <c:pt idx="214">
                  <c:v>0.48160000000000003</c:v>
                </c:pt>
                <c:pt idx="215">
                  <c:v>0.47610000000000019</c:v>
                </c:pt>
                <c:pt idx="216">
                  <c:v>0.46910000000000007</c:v>
                </c:pt>
                <c:pt idx="217">
                  <c:v>0.47169999999999979</c:v>
                </c:pt>
                <c:pt idx="218">
                  <c:v>0.47189999999999999</c:v>
                </c:pt>
                <c:pt idx="219">
                  <c:v>0.45649999999999991</c:v>
                </c:pt>
                <c:pt idx="220">
                  <c:v>0.44190000000000018</c:v>
                </c:pt>
                <c:pt idx="221">
                  <c:v>0.4614999999999998</c:v>
                </c:pt>
                <c:pt idx="222">
                  <c:v>0.47449999999999992</c:v>
                </c:pt>
                <c:pt idx="223">
                  <c:v>0.47009999999999996</c:v>
                </c:pt>
                <c:pt idx="224">
                  <c:v>0.47479999999999989</c:v>
                </c:pt>
                <c:pt idx="225">
                  <c:v>0.45209999999999995</c:v>
                </c:pt>
                <c:pt idx="226">
                  <c:v>0.45569999999999999</c:v>
                </c:pt>
                <c:pt idx="227">
                  <c:v>0.4383999999999999</c:v>
                </c:pt>
                <c:pt idx="228">
                  <c:v>0.45579999999999998</c:v>
                </c:pt>
                <c:pt idx="229">
                  <c:v>0.45739999999999981</c:v>
                </c:pt>
                <c:pt idx="230">
                  <c:v>0.46519999999999984</c:v>
                </c:pt>
                <c:pt idx="231">
                  <c:v>0.46600000000000019</c:v>
                </c:pt>
                <c:pt idx="232">
                  <c:v>0.46730000000000005</c:v>
                </c:pt>
                <c:pt idx="233">
                  <c:v>0.47380000000000022</c:v>
                </c:pt>
                <c:pt idx="234">
                  <c:v>0.48780000000000001</c:v>
                </c:pt>
                <c:pt idx="235">
                  <c:v>0.50740000000000007</c:v>
                </c:pt>
                <c:pt idx="236">
                  <c:v>0.5253000000000001</c:v>
                </c:pt>
                <c:pt idx="237">
                  <c:v>0.51750000000000007</c:v>
                </c:pt>
                <c:pt idx="238">
                  <c:v>0.53570000000000029</c:v>
                </c:pt>
                <c:pt idx="239">
                  <c:v>0.53029999999999999</c:v>
                </c:pt>
                <c:pt idx="240">
                  <c:v>0.53730000000000011</c:v>
                </c:pt>
                <c:pt idx="241">
                  <c:v>0.53340000000000032</c:v>
                </c:pt>
                <c:pt idx="242">
                  <c:v>0.5304000000000002</c:v>
                </c:pt>
                <c:pt idx="243">
                  <c:v>0.5423</c:v>
                </c:pt>
                <c:pt idx="244">
                  <c:v>0.52700000000000014</c:v>
                </c:pt>
                <c:pt idx="245">
                  <c:v>0.54139999999999988</c:v>
                </c:pt>
                <c:pt idx="246">
                  <c:v>0.5371999999999999</c:v>
                </c:pt>
                <c:pt idx="247">
                  <c:v>0.52849999999999975</c:v>
                </c:pt>
                <c:pt idx="248">
                  <c:v>0.5067999999999997</c:v>
                </c:pt>
                <c:pt idx="249">
                  <c:v>0.50629999999999997</c:v>
                </c:pt>
                <c:pt idx="250">
                  <c:v>0.50980000000000025</c:v>
                </c:pt>
                <c:pt idx="251">
                  <c:v>0.5022000000000002</c:v>
                </c:pt>
                <c:pt idx="252">
                  <c:v>0.49429999999999996</c:v>
                </c:pt>
                <c:pt idx="253">
                  <c:v>0.45730000000000004</c:v>
                </c:pt>
                <c:pt idx="254">
                  <c:v>0.45849999999999991</c:v>
                </c:pt>
                <c:pt idx="255">
                  <c:v>0.46700000000000008</c:v>
                </c:pt>
                <c:pt idx="256">
                  <c:v>0.4668000000000001</c:v>
                </c:pt>
                <c:pt idx="257">
                  <c:v>0.4504999999999999</c:v>
                </c:pt>
                <c:pt idx="258">
                  <c:v>0.4254</c:v>
                </c:pt>
              </c:numCache>
            </c:numRef>
          </c:val>
          <c:smooth val="0"/>
          <c:extLst>
            <c:ext xmlns:c16="http://schemas.microsoft.com/office/drawing/2014/chart" uri="{C3380CC4-5D6E-409C-BE32-E72D297353CC}">
              <c16:uniqueId val="{00000001-7CCC-4D05-BE75-63E17FC49C56}"/>
            </c:ext>
          </c:extLst>
        </c:ser>
        <c:ser>
          <c:idx val="2"/>
          <c:order val="2"/>
          <c:tx>
            <c:strRef>
              <c:f>'Graf 6'!$L$1</c:f>
              <c:strCache>
                <c:ptCount val="1"/>
                <c:pt idx="0">
                  <c:v>italy</c:v>
                </c:pt>
              </c:strCache>
            </c:strRef>
          </c:tx>
          <c:spPr>
            <a:ln w="28575" cap="rnd">
              <a:solidFill>
                <a:srgbClr val="00B050"/>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6'!$L$2:$L$260</c:f>
              <c:numCache>
                <c:formatCode>General</c:formatCode>
                <c:ptCount val="259"/>
                <c:pt idx="0">
                  <c:v>1.3351</c:v>
                </c:pt>
                <c:pt idx="1">
                  <c:v>1.3505</c:v>
                </c:pt>
                <c:pt idx="2">
                  <c:v>1.3274999999999999</c:v>
                </c:pt>
                <c:pt idx="3">
                  <c:v>1.3535999999999999</c:v>
                </c:pt>
                <c:pt idx="4">
                  <c:v>1.3906000000000001</c:v>
                </c:pt>
                <c:pt idx="5">
                  <c:v>1.3698000000000001</c:v>
                </c:pt>
                <c:pt idx="6">
                  <c:v>1.4023000000000001</c:v>
                </c:pt>
                <c:pt idx="7">
                  <c:v>1.3453999999999999</c:v>
                </c:pt>
                <c:pt idx="8">
                  <c:v>1.3274999999999999</c:v>
                </c:pt>
                <c:pt idx="9">
                  <c:v>1.2842</c:v>
                </c:pt>
                <c:pt idx="10">
                  <c:v>1.3774999999999999</c:v>
                </c:pt>
                <c:pt idx="11">
                  <c:v>1.3897999999999999</c:v>
                </c:pt>
                <c:pt idx="12">
                  <c:v>1.5017</c:v>
                </c:pt>
                <c:pt idx="13">
                  <c:v>1.5407999999999999</c:v>
                </c:pt>
                <c:pt idx="14">
                  <c:v>1.5552999999999999</c:v>
                </c:pt>
                <c:pt idx="15">
                  <c:v>1.5834000000000001</c:v>
                </c:pt>
                <c:pt idx="16">
                  <c:v>1.5398000000000001</c:v>
                </c:pt>
                <c:pt idx="17">
                  <c:v>1.6078999999999999</c:v>
                </c:pt>
                <c:pt idx="18">
                  <c:v>1.657</c:v>
                </c:pt>
                <c:pt idx="19">
                  <c:v>1.6879</c:v>
                </c:pt>
                <c:pt idx="20">
                  <c:v>1.65</c:v>
                </c:pt>
                <c:pt idx="21">
                  <c:v>1.6348</c:v>
                </c:pt>
                <c:pt idx="22">
                  <c:v>1.6048</c:v>
                </c:pt>
                <c:pt idx="23">
                  <c:v>1.6473</c:v>
                </c:pt>
                <c:pt idx="24">
                  <c:v>1.7042999999999999</c:v>
                </c:pt>
                <c:pt idx="25">
                  <c:v>1.6808999999999998</c:v>
                </c:pt>
                <c:pt idx="26">
                  <c:v>1.7133</c:v>
                </c:pt>
                <c:pt idx="27">
                  <c:v>1.6449</c:v>
                </c:pt>
                <c:pt idx="28">
                  <c:v>1.6044</c:v>
                </c:pt>
                <c:pt idx="29">
                  <c:v>1.5728</c:v>
                </c:pt>
                <c:pt idx="30">
                  <c:v>1.476</c:v>
                </c:pt>
                <c:pt idx="31">
                  <c:v>1.5286999999999999</c:v>
                </c:pt>
                <c:pt idx="32">
                  <c:v>1.5531999999999999</c:v>
                </c:pt>
                <c:pt idx="33">
                  <c:v>1.6076999999999999</c:v>
                </c:pt>
                <c:pt idx="34">
                  <c:v>1.6116999999999999</c:v>
                </c:pt>
                <c:pt idx="35">
                  <c:v>1.4853000000000001</c:v>
                </c:pt>
                <c:pt idx="36">
                  <c:v>1.4636</c:v>
                </c:pt>
                <c:pt idx="37">
                  <c:v>1.6301999999999999</c:v>
                </c:pt>
                <c:pt idx="38">
                  <c:v>1.6018000000000001</c:v>
                </c:pt>
                <c:pt idx="39">
                  <c:v>1.5956000000000001</c:v>
                </c:pt>
                <c:pt idx="40">
                  <c:v>1.5663999999999998</c:v>
                </c:pt>
                <c:pt idx="41">
                  <c:v>1.5035000000000001</c:v>
                </c:pt>
                <c:pt idx="42">
                  <c:v>1.5188000000000001</c:v>
                </c:pt>
                <c:pt idx="43">
                  <c:v>1.5196999999999998</c:v>
                </c:pt>
                <c:pt idx="44">
                  <c:v>1.5404</c:v>
                </c:pt>
                <c:pt idx="45">
                  <c:v>1.5186999999999999</c:v>
                </c:pt>
                <c:pt idx="46">
                  <c:v>1.518</c:v>
                </c:pt>
                <c:pt idx="47">
                  <c:v>1.5217000000000001</c:v>
                </c:pt>
                <c:pt idx="48">
                  <c:v>1.4963000000000002</c:v>
                </c:pt>
                <c:pt idx="49">
                  <c:v>1.5276000000000001</c:v>
                </c:pt>
                <c:pt idx="50">
                  <c:v>1.4826999999999999</c:v>
                </c:pt>
                <c:pt idx="51">
                  <c:v>1.4834999999999998</c:v>
                </c:pt>
                <c:pt idx="52">
                  <c:v>1.4916999999999998</c:v>
                </c:pt>
                <c:pt idx="53">
                  <c:v>1.5384000000000002</c:v>
                </c:pt>
                <c:pt idx="54">
                  <c:v>1.5649000000000002</c:v>
                </c:pt>
                <c:pt idx="55">
                  <c:v>1.6484999999999999</c:v>
                </c:pt>
                <c:pt idx="56">
                  <c:v>1.6537999999999999</c:v>
                </c:pt>
                <c:pt idx="57">
                  <c:v>1.6539000000000001</c:v>
                </c:pt>
                <c:pt idx="58">
                  <c:v>1.6919</c:v>
                </c:pt>
                <c:pt idx="59">
                  <c:v>1.6492</c:v>
                </c:pt>
                <c:pt idx="60">
                  <c:v>1.6183000000000001</c:v>
                </c:pt>
                <c:pt idx="61">
                  <c:v>1.6084999999999998</c:v>
                </c:pt>
                <c:pt idx="62">
                  <c:v>1.6415999999999999</c:v>
                </c:pt>
                <c:pt idx="63">
                  <c:v>1.6350000000000002</c:v>
                </c:pt>
                <c:pt idx="64">
                  <c:v>1.6531000000000002</c:v>
                </c:pt>
                <c:pt idx="65">
                  <c:v>1.6586000000000001</c:v>
                </c:pt>
                <c:pt idx="66">
                  <c:v>1.6997</c:v>
                </c:pt>
                <c:pt idx="67">
                  <c:v>1.7404000000000002</c:v>
                </c:pt>
                <c:pt idx="68">
                  <c:v>1.7418999999999998</c:v>
                </c:pt>
                <c:pt idx="69">
                  <c:v>1.7715000000000001</c:v>
                </c:pt>
                <c:pt idx="70">
                  <c:v>1.8133999999999999</c:v>
                </c:pt>
                <c:pt idx="71">
                  <c:v>1.8362000000000003</c:v>
                </c:pt>
                <c:pt idx="72">
                  <c:v>1.8942000000000001</c:v>
                </c:pt>
                <c:pt idx="73">
                  <c:v>1.9173999999999998</c:v>
                </c:pt>
                <c:pt idx="74">
                  <c:v>1.9856</c:v>
                </c:pt>
                <c:pt idx="75">
                  <c:v>1.9945999999999999</c:v>
                </c:pt>
                <c:pt idx="76">
                  <c:v>2.0046999999999997</c:v>
                </c:pt>
                <c:pt idx="77">
                  <c:v>2.0551000000000004</c:v>
                </c:pt>
                <c:pt idx="78">
                  <c:v>2.0002000000000004</c:v>
                </c:pt>
                <c:pt idx="79">
                  <c:v>1.9107000000000003</c:v>
                </c:pt>
                <c:pt idx="80">
                  <c:v>1.8727</c:v>
                </c:pt>
                <c:pt idx="81">
                  <c:v>1.9050000000000002</c:v>
                </c:pt>
                <c:pt idx="82">
                  <c:v>1.9051999999999998</c:v>
                </c:pt>
                <c:pt idx="83">
                  <c:v>1.9145000000000001</c:v>
                </c:pt>
                <c:pt idx="84">
                  <c:v>1.9315</c:v>
                </c:pt>
                <c:pt idx="85">
                  <c:v>1.9519</c:v>
                </c:pt>
                <c:pt idx="86">
                  <c:v>2.0554000000000001</c:v>
                </c:pt>
                <c:pt idx="87">
                  <c:v>2.0156999999999998</c:v>
                </c:pt>
                <c:pt idx="88">
                  <c:v>2.0093000000000001</c:v>
                </c:pt>
                <c:pt idx="89">
                  <c:v>2.0007000000000001</c:v>
                </c:pt>
                <c:pt idx="90">
                  <c:v>1.8964999999999999</c:v>
                </c:pt>
                <c:pt idx="91">
                  <c:v>1.9360999999999999</c:v>
                </c:pt>
                <c:pt idx="92">
                  <c:v>1.9411000000000003</c:v>
                </c:pt>
                <c:pt idx="93">
                  <c:v>1.9952000000000003</c:v>
                </c:pt>
                <c:pt idx="94">
                  <c:v>2.0157000000000003</c:v>
                </c:pt>
                <c:pt idx="95">
                  <c:v>2.0615999999999999</c:v>
                </c:pt>
                <c:pt idx="96">
                  <c:v>2.1270999999999995</c:v>
                </c:pt>
                <c:pt idx="97">
                  <c:v>2.0896999999999997</c:v>
                </c:pt>
                <c:pt idx="98">
                  <c:v>1.9969999999999999</c:v>
                </c:pt>
                <c:pt idx="99">
                  <c:v>2.0186999999999999</c:v>
                </c:pt>
                <c:pt idx="100">
                  <c:v>2.1696</c:v>
                </c:pt>
                <c:pt idx="101">
                  <c:v>2.2443999999999997</c:v>
                </c:pt>
                <c:pt idx="102">
                  <c:v>2.3921000000000001</c:v>
                </c:pt>
                <c:pt idx="103">
                  <c:v>2.4196</c:v>
                </c:pt>
                <c:pt idx="104">
                  <c:v>2.1682999999999999</c:v>
                </c:pt>
                <c:pt idx="105">
                  <c:v>2.0312000000000001</c:v>
                </c:pt>
                <c:pt idx="106">
                  <c:v>1.9252999999999998</c:v>
                </c:pt>
                <c:pt idx="107">
                  <c:v>1.9515</c:v>
                </c:pt>
                <c:pt idx="108">
                  <c:v>1.9206000000000001</c:v>
                </c:pt>
                <c:pt idx="109">
                  <c:v>1.9028</c:v>
                </c:pt>
                <c:pt idx="110">
                  <c:v>1.9522999999999997</c:v>
                </c:pt>
                <c:pt idx="111">
                  <c:v>1.9998999999999998</c:v>
                </c:pt>
                <c:pt idx="112">
                  <c:v>1.9658999999999998</c:v>
                </c:pt>
                <c:pt idx="113">
                  <c:v>1.9269000000000001</c:v>
                </c:pt>
                <c:pt idx="114">
                  <c:v>1.8754999999999999</c:v>
                </c:pt>
                <c:pt idx="115">
                  <c:v>1.9236000000000002</c:v>
                </c:pt>
                <c:pt idx="116">
                  <c:v>1.8498000000000001</c:v>
                </c:pt>
                <c:pt idx="117">
                  <c:v>1.9048999999999998</c:v>
                </c:pt>
                <c:pt idx="118">
                  <c:v>1.9697</c:v>
                </c:pt>
                <c:pt idx="119">
                  <c:v>1.9438999999999997</c:v>
                </c:pt>
                <c:pt idx="120">
                  <c:v>1.9855999999999998</c:v>
                </c:pt>
                <c:pt idx="121">
                  <c:v>1.9386999999999999</c:v>
                </c:pt>
                <c:pt idx="122">
                  <c:v>1.9636</c:v>
                </c:pt>
                <c:pt idx="123">
                  <c:v>1.9788000000000001</c:v>
                </c:pt>
                <c:pt idx="124">
                  <c:v>1.9947000000000001</c:v>
                </c:pt>
                <c:pt idx="125">
                  <c:v>2.0689000000000002</c:v>
                </c:pt>
                <c:pt idx="126">
                  <c:v>2.1372999999999998</c:v>
                </c:pt>
                <c:pt idx="127">
                  <c:v>2.0678999999999998</c:v>
                </c:pt>
                <c:pt idx="128">
                  <c:v>2.0469999999999997</c:v>
                </c:pt>
                <c:pt idx="129">
                  <c:v>2.1295000000000002</c:v>
                </c:pt>
                <c:pt idx="130">
                  <c:v>2.3146</c:v>
                </c:pt>
                <c:pt idx="131">
                  <c:v>2.2783000000000002</c:v>
                </c:pt>
                <c:pt idx="132">
                  <c:v>2.2669000000000001</c:v>
                </c:pt>
                <c:pt idx="133">
                  <c:v>2.3184000000000005</c:v>
                </c:pt>
                <c:pt idx="134">
                  <c:v>2.3754</c:v>
                </c:pt>
                <c:pt idx="135">
                  <c:v>2.3426999999999998</c:v>
                </c:pt>
                <c:pt idx="136">
                  <c:v>2.1970000000000001</c:v>
                </c:pt>
                <c:pt idx="137">
                  <c:v>2.1042999999999998</c:v>
                </c:pt>
                <c:pt idx="138">
                  <c:v>2.2423999999999999</c:v>
                </c:pt>
                <c:pt idx="139">
                  <c:v>2.1391</c:v>
                </c:pt>
                <c:pt idx="140">
                  <c:v>2.1284000000000001</c:v>
                </c:pt>
                <c:pt idx="141">
                  <c:v>2.0651999999999999</c:v>
                </c:pt>
                <c:pt idx="142">
                  <c:v>2.1368999999999998</c:v>
                </c:pt>
                <c:pt idx="143">
                  <c:v>2.1256000000000004</c:v>
                </c:pt>
                <c:pt idx="144">
                  <c:v>2.0996000000000001</c:v>
                </c:pt>
                <c:pt idx="145">
                  <c:v>2.0512000000000001</c:v>
                </c:pt>
                <c:pt idx="146">
                  <c:v>2.0642</c:v>
                </c:pt>
                <c:pt idx="147">
                  <c:v>2.0718999999999999</c:v>
                </c:pt>
                <c:pt idx="148">
                  <c:v>2.1602999999999999</c:v>
                </c:pt>
                <c:pt idx="149">
                  <c:v>2.2294999999999998</c:v>
                </c:pt>
                <c:pt idx="150">
                  <c:v>2.2197</c:v>
                </c:pt>
                <c:pt idx="151">
                  <c:v>2.2652000000000001</c:v>
                </c:pt>
                <c:pt idx="152">
                  <c:v>2.3186</c:v>
                </c:pt>
                <c:pt idx="153">
                  <c:v>2.3245000000000005</c:v>
                </c:pt>
                <c:pt idx="154">
                  <c:v>2.3087</c:v>
                </c:pt>
                <c:pt idx="155">
                  <c:v>2.2338000000000005</c:v>
                </c:pt>
                <c:pt idx="156">
                  <c:v>2.3048999999999999</c:v>
                </c:pt>
                <c:pt idx="157">
                  <c:v>2.2976999999999999</c:v>
                </c:pt>
                <c:pt idx="158">
                  <c:v>2.3119999999999998</c:v>
                </c:pt>
                <c:pt idx="159">
                  <c:v>2.3471000000000002</c:v>
                </c:pt>
                <c:pt idx="160">
                  <c:v>2.3597000000000001</c:v>
                </c:pt>
                <c:pt idx="161">
                  <c:v>2.3104</c:v>
                </c:pt>
                <c:pt idx="162">
                  <c:v>2.3752</c:v>
                </c:pt>
                <c:pt idx="163">
                  <c:v>2.3457999999999997</c:v>
                </c:pt>
                <c:pt idx="164">
                  <c:v>2.2836000000000003</c:v>
                </c:pt>
                <c:pt idx="165">
                  <c:v>2.2517</c:v>
                </c:pt>
                <c:pt idx="166">
                  <c:v>2.3168000000000002</c:v>
                </c:pt>
                <c:pt idx="167">
                  <c:v>2.3063000000000002</c:v>
                </c:pt>
                <c:pt idx="168">
                  <c:v>2.2641</c:v>
                </c:pt>
                <c:pt idx="169">
                  <c:v>2.2797000000000001</c:v>
                </c:pt>
                <c:pt idx="170">
                  <c:v>2.2811999999999997</c:v>
                </c:pt>
                <c:pt idx="171">
                  <c:v>2.2702</c:v>
                </c:pt>
                <c:pt idx="172">
                  <c:v>2.2801999999999998</c:v>
                </c:pt>
                <c:pt idx="173">
                  <c:v>2.2614000000000001</c:v>
                </c:pt>
                <c:pt idx="174">
                  <c:v>2.2355999999999998</c:v>
                </c:pt>
                <c:pt idx="175">
                  <c:v>2.1996999999999995</c:v>
                </c:pt>
                <c:pt idx="176">
                  <c:v>2.3105000000000002</c:v>
                </c:pt>
                <c:pt idx="177">
                  <c:v>2.4385999999999997</c:v>
                </c:pt>
                <c:pt idx="178">
                  <c:v>2.5169000000000001</c:v>
                </c:pt>
                <c:pt idx="179">
                  <c:v>2.4017000000000004</c:v>
                </c:pt>
                <c:pt idx="180">
                  <c:v>2.4673999999999996</c:v>
                </c:pt>
                <c:pt idx="181">
                  <c:v>2.4030999999999998</c:v>
                </c:pt>
                <c:pt idx="182">
                  <c:v>2.3225000000000002</c:v>
                </c:pt>
                <c:pt idx="183">
                  <c:v>2.3033999999999999</c:v>
                </c:pt>
                <c:pt idx="184">
                  <c:v>2.4347000000000003</c:v>
                </c:pt>
                <c:pt idx="185">
                  <c:v>2.4271000000000003</c:v>
                </c:pt>
                <c:pt idx="186">
                  <c:v>2.5046999999999997</c:v>
                </c:pt>
                <c:pt idx="187">
                  <c:v>2.2904</c:v>
                </c:pt>
                <c:pt idx="188">
                  <c:v>2.3741000000000003</c:v>
                </c:pt>
                <c:pt idx="189">
                  <c:v>2.4189999999999996</c:v>
                </c:pt>
                <c:pt idx="190">
                  <c:v>2.3887999999999998</c:v>
                </c:pt>
                <c:pt idx="191">
                  <c:v>2.4410999999999996</c:v>
                </c:pt>
                <c:pt idx="192">
                  <c:v>2.3853999999999997</c:v>
                </c:pt>
                <c:pt idx="193">
                  <c:v>2.4034</c:v>
                </c:pt>
                <c:pt idx="194">
                  <c:v>2.3928000000000003</c:v>
                </c:pt>
                <c:pt idx="195">
                  <c:v>2.3439000000000005</c:v>
                </c:pt>
                <c:pt idx="196">
                  <c:v>2.3255000000000003</c:v>
                </c:pt>
                <c:pt idx="197">
                  <c:v>2.2498999999999998</c:v>
                </c:pt>
                <c:pt idx="198">
                  <c:v>2.2000000000000002</c:v>
                </c:pt>
                <c:pt idx="199">
                  <c:v>2.2091999999999996</c:v>
                </c:pt>
                <c:pt idx="200">
                  <c:v>2.0379999999999998</c:v>
                </c:pt>
                <c:pt idx="201">
                  <c:v>2.0677999999999996</c:v>
                </c:pt>
                <c:pt idx="202">
                  <c:v>2.1539000000000001</c:v>
                </c:pt>
                <c:pt idx="203">
                  <c:v>2.1272000000000002</c:v>
                </c:pt>
                <c:pt idx="204">
                  <c:v>2.1536999999999997</c:v>
                </c:pt>
                <c:pt idx="205">
                  <c:v>2.1686999999999994</c:v>
                </c:pt>
                <c:pt idx="206">
                  <c:v>2.1659000000000002</c:v>
                </c:pt>
                <c:pt idx="207">
                  <c:v>2.1385000000000001</c:v>
                </c:pt>
                <c:pt idx="208">
                  <c:v>2.1053000000000002</c:v>
                </c:pt>
                <c:pt idx="209">
                  <c:v>2.1110999999999995</c:v>
                </c:pt>
                <c:pt idx="210">
                  <c:v>1.9903</c:v>
                </c:pt>
                <c:pt idx="211">
                  <c:v>2.0419999999999998</c:v>
                </c:pt>
                <c:pt idx="212">
                  <c:v>2.0287999999999995</c:v>
                </c:pt>
                <c:pt idx="213">
                  <c:v>1.9453999999999998</c:v>
                </c:pt>
                <c:pt idx="214">
                  <c:v>1.9326000000000001</c:v>
                </c:pt>
                <c:pt idx="215">
                  <c:v>1.9100999999999999</c:v>
                </c:pt>
                <c:pt idx="216">
                  <c:v>1.8780999999999999</c:v>
                </c:pt>
                <c:pt idx="217">
                  <c:v>1.9417</c:v>
                </c:pt>
                <c:pt idx="218">
                  <c:v>1.9298999999999997</c:v>
                </c:pt>
                <c:pt idx="219">
                  <c:v>1.8734999999999997</c:v>
                </c:pt>
                <c:pt idx="220">
                  <c:v>1.8169000000000002</c:v>
                </c:pt>
                <c:pt idx="221">
                  <c:v>1.8735000000000002</c:v>
                </c:pt>
                <c:pt idx="222">
                  <c:v>1.9175</c:v>
                </c:pt>
                <c:pt idx="223">
                  <c:v>1.8971</c:v>
                </c:pt>
                <c:pt idx="224">
                  <c:v>1.9428000000000003</c:v>
                </c:pt>
                <c:pt idx="225">
                  <c:v>1.8831</c:v>
                </c:pt>
                <c:pt idx="226">
                  <c:v>1.9077</c:v>
                </c:pt>
                <c:pt idx="227">
                  <c:v>1.8694</c:v>
                </c:pt>
                <c:pt idx="228">
                  <c:v>1.8508</c:v>
                </c:pt>
                <c:pt idx="229">
                  <c:v>1.8214000000000001</c:v>
                </c:pt>
                <c:pt idx="230">
                  <c:v>1.8721999999999999</c:v>
                </c:pt>
                <c:pt idx="231">
                  <c:v>1.9020000000000001</c:v>
                </c:pt>
                <c:pt idx="232">
                  <c:v>1.8863000000000001</c:v>
                </c:pt>
                <c:pt idx="233">
                  <c:v>1.8717999999999999</c:v>
                </c:pt>
                <c:pt idx="234">
                  <c:v>1.9218000000000002</c:v>
                </c:pt>
                <c:pt idx="235">
                  <c:v>2.0753999999999997</c:v>
                </c:pt>
                <c:pt idx="236">
                  <c:v>2.1403000000000003</c:v>
                </c:pt>
                <c:pt idx="237">
                  <c:v>2.1705000000000001</c:v>
                </c:pt>
                <c:pt idx="238">
                  <c:v>2.1677000000000004</c:v>
                </c:pt>
                <c:pt idx="239">
                  <c:v>2.1172999999999997</c:v>
                </c:pt>
                <c:pt idx="240">
                  <c:v>2.1113</c:v>
                </c:pt>
                <c:pt idx="241">
                  <c:v>2.0983999999999998</c:v>
                </c:pt>
                <c:pt idx="242">
                  <c:v>2.1013999999999999</c:v>
                </c:pt>
                <c:pt idx="243">
                  <c:v>2.1263000000000001</c:v>
                </c:pt>
                <c:pt idx="244">
                  <c:v>2.077</c:v>
                </c:pt>
                <c:pt idx="245">
                  <c:v>2.1334000000000004</c:v>
                </c:pt>
                <c:pt idx="246">
                  <c:v>2.1111999999999997</c:v>
                </c:pt>
                <c:pt idx="247">
                  <c:v>2.1074999999999999</c:v>
                </c:pt>
                <c:pt idx="248">
                  <c:v>2.0027999999999997</c:v>
                </c:pt>
                <c:pt idx="249">
                  <c:v>2.0122999999999998</c:v>
                </c:pt>
                <c:pt idx="250">
                  <c:v>2.0047999999999999</c:v>
                </c:pt>
                <c:pt idx="251">
                  <c:v>1.9532000000000003</c:v>
                </c:pt>
                <c:pt idx="252">
                  <c:v>1.9082999999999997</c:v>
                </c:pt>
                <c:pt idx="253">
                  <c:v>1.8253000000000004</c:v>
                </c:pt>
                <c:pt idx="254">
                  <c:v>1.8365</c:v>
                </c:pt>
                <c:pt idx="255">
                  <c:v>1.8360000000000003</c:v>
                </c:pt>
                <c:pt idx="256">
                  <c:v>1.8378000000000005</c:v>
                </c:pt>
                <c:pt idx="257">
                  <c:v>1.7995000000000001</c:v>
                </c:pt>
                <c:pt idx="258">
                  <c:v>1.7094000000000003</c:v>
                </c:pt>
              </c:numCache>
            </c:numRef>
          </c:val>
          <c:smooth val="0"/>
          <c:extLst>
            <c:ext xmlns:c16="http://schemas.microsoft.com/office/drawing/2014/chart" uri="{C3380CC4-5D6E-409C-BE32-E72D297353CC}">
              <c16:uniqueId val="{00000002-7CCC-4D05-BE75-63E17FC49C56}"/>
            </c:ext>
          </c:extLst>
        </c:ser>
        <c:ser>
          <c:idx val="3"/>
          <c:order val="3"/>
          <c:tx>
            <c:strRef>
              <c:f>'Graf 6'!$M$1</c:f>
              <c:strCache>
                <c:ptCount val="1"/>
                <c:pt idx="0">
                  <c:v>Spain</c:v>
                </c:pt>
              </c:strCache>
            </c:strRef>
          </c:tx>
          <c:spPr>
            <a:ln w="28575" cap="rnd">
              <a:solidFill>
                <a:srgbClr val="FFC000"/>
              </a:solidFill>
              <a:prstDash val="solid"/>
              <a:round/>
            </a:ln>
            <a:effectLst/>
          </c:spPr>
          <c:marker>
            <c:symbol val="none"/>
          </c:marker>
          <c:cat>
            <c:numRef>
              <c:f>'Graf 6'!$C$2:$C$260</c:f>
              <c:numCache>
                <c:formatCode>m/d/yyyy</c:formatCode>
                <c:ptCount val="259"/>
                <c:pt idx="0">
                  <c:v>44579</c:v>
                </c:pt>
                <c:pt idx="1">
                  <c:v>44580</c:v>
                </c:pt>
                <c:pt idx="2">
                  <c:v>44581</c:v>
                </c:pt>
                <c:pt idx="3">
                  <c:v>44582</c:v>
                </c:pt>
                <c:pt idx="4">
                  <c:v>44585</c:v>
                </c:pt>
                <c:pt idx="5">
                  <c:v>44586</c:v>
                </c:pt>
                <c:pt idx="6">
                  <c:v>44587</c:v>
                </c:pt>
                <c:pt idx="7">
                  <c:v>44588</c:v>
                </c:pt>
                <c:pt idx="8">
                  <c:v>44589</c:v>
                </c:pt>
                <c:pt idx="9">
                  <c:v>44592</c:v>
                </c:pt>
                <c:pt idx="10">
                  <c:v>44593</c:v>
                </c:pt>
                <c:pt idx="11">
                  <c:v>44594</c:v>
                </c:pt>
                <c:pt idx="12">
                  <c:v>44595</c:v>
                </c:pt>
                <c:pt idx="13">
                  <c:v>44596</c:v>
                </c:pt>
                <c:pt idx="14">
                  <c:v>44599</c:v>
                </c:pt>
                <c:pt idx="15">
                  <c:v>44600</c:v>
                </c:pt>
                <c:pt idx="16">
                  <c:v>44601</c:v>
                </c:pt>
                <c:pt idx="17">
                  <c:v>44602</c:v>
                </c:pt>
                <c:pt idx="18">
                  <c:v>44603</c:v>
                </c:pt>
                <c:pt idx="19">
                  <c:v>44606</c:v>
                </c:pt>
                <c:pt idx="20">
                  <c:v>44607</c:v>
                </c:pt>
                <c:pt idx="21">
                  <c:v>44608</c:v>
                </c:pt>
                <c:pt idx="22">
                  <c:v>44609</c:v>
                </c:pt>
                <c:pt idx="23">
                  <c:v>44610</c:v>
                </c:pt>
                <c:pt idx="24">
                  <c:v>44613</c:v>
                </c:pt>
                <c:pt idx="25">
                  <c:v>44614</c:v>
                </c:pt>
                <c:pt idx="26">
                  <c:v>44615</c:v>
                </c:pt>
                <c:pt idx="27">
                  <c:v>44616</c:v>
                </c:pt>
                <c:pt idx="28">
                  <c:v>44617</c:v>
                </c:pt>
                <c:pt idx="29">
                  <c:v>44620</c:v>
                </c:pt>
                <c:pt idx="30">
                  <c:v>44621</c:v>
                </c:pt>
                <c:pt idx="31">
                  <c:v>44622</c:v>
                </c:pt>
                <c:pt idx="32">
                  <c:v>44623</c:v>
                </c:pt>
                <c:pt idx="33">
                  <c:v>44624</c:v>
                </c:pt>
                <c:pt idx="34">
                  <c:v>44627</c:v>
                </c:pt>
                <c:pt idx="35">
                  <c:v>44628</c:v>
                </c:pt>
                <c:pt idx="36">
                  <c:v>44629</c:v>
                </c:pt>
                <c:pt idx="37">
                  <c:v>44630</c:v>
                </c:pt>
                <c:pt idx="38">
                  <c:v>44631</c:v>
                </c:pt>
                <c:pt idx="39">
                  <c:v>44634</c:v>
                </c:pt>
                <c:pt idx="40">
                  <c:v>44635</c:v>
                </c:pt>
                <c:pt idx="41">
                  <c:v>44636</c:v>
                </c:pt>
                <c:pt idx="42">
                  <c:v>44637</c:v>
                </c:pt>
                <c:pt idx="43">
                  <c:v>44638</c:v>
                </c:pt>
                <c:pt idx="44">
                  <c:v>44641</c:v>
                </c:pt>
                <c:pt idx="45">
                  <c:v>44642</c:v>
                </c:pt>
                <c:pt idx="46">
                  <c:v>44643</c:v>
                </c:pt>
                <c:pt idx="47">
                  <c:v>44644</c:v>
                </c:pt>
                <c:pt idx="48">
                  <c:v>44645</c:v>
                </c:pt>
                <c:pt idx="49">
                  <c:v>44648</c:v>
                </c:pt>
                <c:pt idx="50">
                  <c:v>44649</c:v>
                </c:pt>
                <c:pt idx="51">
                  <c:v>44650</c:v>
                </c:pt>
                <c:pt idx="52">
                  <c:v>44651</c:v>
                </c:pt>
                <c:pt idx="53">
                  <c:v>44652</c:v>
                </c:pt>
                <c:pt idx="54">
                  <c:v>44655</c:v>
                </c:pt>
                <c:pt idx="55">
                  <c:v>44656</c:v>
                </c:pt>
                <c:pt idx="56">
                  <c:v>44657</c:v>
                </c:pt>
                <c:pt idx="57">
                  <c:v>44658</c:v>
                </c:pt>
                <c:pt idx="58">
                  <c:v>44659</c:v>
                </c:pt>
                <c:pt idx="59">
                  <c:v>44662</c:v>
                </c:pt>
                <c:pt idx="60">
                  <c:v>44663</c:v>
                </c:pt>
                <c:pt idx="61">
                  <c:v>44664</c:v>
                </c:pt>
                <c:pt idx="62">
                  <c:v>44665</c:v>
                </c:pt>
                <c:pt idx="63">
                  <c:v>44670</c:v>
                </c:pt>
                <c:pt idx="64">
                  <c:v>44671</c:v>
                </c:pt>
                <c:pt idx="65">
                  <c:v>44672</c:v>
                </c:pt>
                <c:pt idx="66">
                  <c:v>44673</c:v>
                </c:pt>
                <c:pt idx="67">
                  <c:v>44676</c:v>
                </c:pt>
                <c:pt idx="68">
                  <c:v>44677</c:v>
                </c:pt>
                <c:pt idx="69">
                  <c:v>44678</c:v>
                </c:pt>
                <c:pt idx="70">
                  <c:v>44679</c:v>
                </c:pt>
                <c:pt idx="71">
                  <c:v>44680</c:v>
                </c:pt>
                <c:pt idx="72">
                  <c:v>44683</c:v>
                </c:pt>
                <c:pt idx="73">
                  <c:v>44684</c:v>
                </c:pt>
                <c:pt idx="74">
                  <c:v>44685</c:v>
                </c:pt>
                <c:pt idx="75">
                  <c:v>44686</c:v>
                </c:pt>
                <c:pt idx="76">
                  <c:v>44687</c:v>
                </c:pt>
                <c:pt idx="77">
                  <c:v>44690</c:v>
                </c:pt>
                <c:pt idx="78">
                  <c:v>44691</c:v>
                </c:pt>
                <c:pt idx="79">
                  <c:v>44692</c:v>
                </c:pt>
                <c:pt idx="80">
                  <c:v>44693</c:v>
                </c:pt>
                <c:pt idx="81">
                  <c:v>44694</c:v>
                </c:pt>
                <c:pt idx="82">
                  <c:v>44697</c:v>
                </c:pt>
                <c:pt idx="83">
                  <c:v>44698</c:v>
                </c:pt>
                <c:pt idx="84">
                  <c:v>44699</c:v>
                </c:pt>
                <c:pt idx="85">
                  <c:v>44700</c:v>
                </c:pt>
                <c:pt idx="86">
                  <c:v>44701</c:v>
                </c:pt>
                <c:pt idx="87">
                  <c:v>44704</c:v>
                </c:pt>
                <c:pt idx="88">
                  <c:v>44705</c:v>
                </c:pt>
                <c:pt idx="89">
                  <c:v>44706</c:v>
                </c:pt>
                <c:pt idx="90">
                  <c:v>44707</c:v>
                </c:pt>
                <c:pt idx="91">
                  <c:v>44708</c:v>
                </c:pt>
                <c:pt idx="92">
                  <c:v>44711</c:v>
                </c:pt>
                <c:pt idx="93">
                  <c:v>44712</c:v>
                </c:pt>
                <c:pt idx="94">
                  <c:v>44713</c:v>
                </c:pt>
                <c:pt idx="95">
                  <c:v>44714</c:v>
                </c:pt>
                <c:pt idx="96">
                  <c:v>44715</c:v>
                </c:pt>
                <c:pt idx="97">
                  <c:v>44718</c:v>
                </c:pt>
                <c:pt idx="98">
                  <c:v>44719</c:v>
                </c:pt>
                <c:pt idx="99">
                  <c:v>44720</c:v>
                </c:pt>
                <c:pt idx="100">
                  <c:v>44721</c:v>
                </c:pt>
                <c:pt idx="101">
                  <c:v>44722</c:v>
                </c:pt>
                <c:pt idx="102">
                  <c:v>44725</c:v>
                </c:pt>
                <c:pt idx="103">
                  <c:v>44726</c:v>
                </c:pt>
                <c:pt idx="104">
                  <c:v>44727</c:v>
                </c:pt>
                <c:pt idx="105">
                  <c:v>44728</c:v>
                </c:pt>
                <c:pt idx="106">
                  <c:v>44729</c:v>
                </c:pt>
                <c:pt idx="107">
                  <c:v>44732</c:v>
                </c:pt>
                <c:pt idx="108">
                  <c:v>44733</c:v>
                </c:pt>
                <c:pt idx="109">
                  <c:v>44734</c:v>
                </c:pt>
                <c:pt idx="110">
                  <c:v>44735</c:v>
                </c:pt>
                <c:pt idx="111">
                  <c:v>44736</c:v>
                </c:pt>
                <c:pt idx="112">
                  <c:v>44739</c:v>
                </c:pt>
                <c:pt idx="113">
                  <c:v>44740</c:v>
                </c:pt>
                <c:pt idx="114">
                  <c:v>44741</c:v>
                </c:pt>
                <c:pt idx="115">
                  <c:v>44742</c:v>
                </c:pt>
                <c:pt idx="116">
                  <c:v>44743</c:v>
                </c:pt>
                <c:pt idx="117">
                  <c:v>44746</c:v>
                </c:pt>
                <c:pt idx="118">
                  <c:v>44747</c:v>
                </c:pt>
                <c:pt idx="119">
                  <c:v>44748</c:v>
                </c:pt>
                <c:pt idx="120">
                  <c:v>44749</c:v>
                </c:pt>
                <c:pt idx="121">
                  <c:v>44750</c:v>
                </c:pt>
                <c:pt idx="122">
                  <c:v>44753</c:v>
                </c:pt>
                <c:pt idx="123">
                  <c:v>44754</c:v>
                </c:pt>
                <c:pt idx="124">
                  <c:v>44755</c:v>
                </c:pt>
                <c:pt idx="125">
                  <c:v>44756</c:v>
                </c:pt>
                <c:pt idx="126">
                  <c:v>44757</c:v>
                </c:pt>
                <c:pt idx="127">
                  <c:v>44760</c:v>
                </c:pt>
                <c:pt idx="128">
                  <c:v>44761</c:v>
                </c:pt>
                <c:pt idx="129">
                  <c:v>44762</c:v>
                </c:pt>
                <c:pt idx="130">
                  <c:v>44763</c:v>
                </c:pt>
                <c:pt idx="131">
                  <c:v>44764</c:v>
                </c:pt>
                <c:pt idx="132">
                  <c:v>44767</c:v>
                </c:pt>
                <c:pt idx="133">
                  <c:v>44768</c:v>
                </c:pt>
                <c:pt idx="134">
                  <c:v>44769</c:v>
                </c:pt>
                <c:pt idx="135">
                  <c:v>44770</c:v>
                </c:pt>
                <c:pt idx="136">
                  <c:v>44771</c:v>
                </c:pt>
                <c:pt idx="137">
                  <c:v>44774</c:v>
                </c:pt>
                <c:pt idx="138">
                  <c:v>44775</c:v>
                </c:pt>
                <c:pt idx="139">
                  <c:v>44776</c:v>
                </c:pt>
                <c:pt idx="140">
                  <c:v>44777</c:v>
                </c:pt>
                <c:pt idx="141">
                  <c:v>44778</c:v>
                </c:pt>
                <c:pt idx="142">
                  <c:v>44781</c:v>
                </c:pt>
                <c:pt idx="143">
                  <c:v>44782</c:v>
                </c:pt>
                <c:pt idx="144">
                  <c:v>44783</c:v>
                </c:pt>
                <c:pt idx="145">
                  <c:v>44784</c:v>
                </c:pt>
                <c:pt idx="146">
                  <c:v>44785</c:v>
                </c:pt>
                <c:pt idx="147">
                  <c:v>44788</c:v>
                </c:pt>
                <c:pt idx="148">
                  <c:v>44789</c:v>
                </c:pt>
                <c:pt idx="149">
                  <c:v>44790</c:v>
                </c:pt>
                <c:pt idx="150">
                  <c:v>44791</c:v>
                </c:pt>
                <c:pt idx="151">
                  <c:v>44792</c:v>
                </c:pt>
                <c:pt idx="152">
                  <c:v>44795</c:v>
                </c:pt>
                <c:pt idx="153">
                  <c:v>44796</c:v>
                </c:pt>
                <c:pt idx="154">
                  <c:v>44797</c:v>
                </c:pt>
                <c:pt idx="155">
                  <c:v>44798</c:v>
                </c:pt>
                <c:pt idx="156">
                  <c:v>44799</c:v>
                </c:pt>
                <c:pt idx="157">
                  <c:v>44802</c:v>
                </c:pt>
                <c:pt idx="158">
                  <c:v>44803</c:v>
                </c:pt>
                <c:pt idx="159">
                  <c:v>44804</c:v>
                </c:pt>
                <c:pt idx="160">
                  <c:v>44805</c:v>
                </c:pt>
                <c:pt idx="161">
                  <c:v>44806</c:v>
                </c:pt>
                <c:pt idx="162">
                  <c:v>44809</c:v>
                </c:pt>
                <c:pt idx="163">
                  <c:v>44810</c:v>
                </c:pt>
                <c:pt idx="164">
                  <c:v>44811</c:v>
                </c:pt>
                <c:pt idx="165">
                  <c:v>44812</c:v>
                </c:pt>
                <c:pt idx="166">
                  <c:v>44813</c:v>
                </c:pt>
                <c:pt idx="167">
                  <c:v>44816</c:v>
                </c:pt>
                <c:pt idx="168">
                  <c:v>44817</c:v>
                </c:pt>
                <c:pt idx="169">
                  <c:v>44818</c:v>
                </c:pt>
                <c:pt idx="170">
                  <c:v>44819</c:v>
                </c:pt>
                <c:pt idx="171">
                  <c:v>44820</c:v>
                </c:pt>
                <c:pt idx="172">
                  <c:v>44823</c:v>
                </c:pt>
                <c:pt idx="173">
                  <c:v>44824</c:v>
                </c:pt>
                <c:pt idx="174">
                  <c:v>44825</c:v>
                </c:pt>
                <c:pt idx="175">
                  <c:v>44826</c:v>
                </c:pt>
                <c:pt idx="176">
                  <c:v>44827</c:v>
                </c:pt>
                <c:pt idx="177">
                  <c:v>44830</c:v>
                </c:pt>
                <c:pt idx="178">
                  <c:v>44831</c:v>
                </c:pt>
                <c:pt idx="179">
                  <c:v>44832</c:v>
                </c:pt>
                <c:pt idx="180">
                  <c:v>44833</c:v>
                </c:pt>
                <c:pt idx="181">
                  <c:v>44834</c:v>
                </c:pt>
                <c:pt idx="182">
                  <c:v>44837</c:v>
                </c:pt>
                <c:pt idx="183">
                  <c:v>44838</c:v>
                </c:pt>
                <c:pt idx="184">
                  <c:v>44839</c:v>
                </c:pt>
                <c:pt idx="185">
                  <c:v>44840</c:v>
                </c:pt>
                <c:pt idx="186">
                  <c:v>44841</c:v>
                </c:pt>
                <c:pt idx="187">
                  <c:v>44844</c:v>
                </c:pt>
                <c:pt idx="188">
                  <c:v>44845</c:v>
                </c:pt>
                <c:pt idx="189">
                  <c:v>44846</c:v>
                </c:pt>
                <c:pt idx="190">
                  <c:v>44847</c:v>
                </c:pt>
                <c:pt idx="191">
                  <c:v>44848</c:v>
                </c:pt>
                <c:pt idx="192">
                  <c:v>44851</c:v>
                </c:pt>
                <c:pt idx="193">
                  <c:v>44852</c:v>
                </c:pt>
                <c:pt idx="194">
                  <c:v>44853</c:v>
                </c:pt>
                <c:pt idx="195">
                  <c:v>44854</c:v>
                </c:pt>
                <c:pt idx="196">
                  <c:v>44855</c:v>
                </c:pt>
                <c:pt idx="197">
                  <c:v>44858</c:v>
                </c:pt>
                <c:pt idx="198">
                  <c:v>44859</c:v>
                </c:pt>
                <c:pt idx="199">
                  <c:v>44860</c:v>
                </c:pt>
                <c:pt idx="200">
                  <c:v>44861</c:v>
                </c:pt>
                <c:pt idx="201">
                  <c:v>44862</c:v>
                </c:pt>
                <c:pt idx="202">
                  <c:v>44865</c:v>
                </c:pt>
                <c:pt idx="203">
                  <c:v>44866</c:v>
                </c:pt>
                <c:pt idx="204">
                  <c:v>44867</c:v>
                </c:pt>
                <c:pt idx="205">
                  <c:v>44868</c:v>
                </c:pt>
                <c:pt idx="206">
                  <c:v>44869</c:v>
                </c:pt>
                <c:pt idx="207">
                  <c:v>44872</c:v>
                </c:pt>
                <c:pt idx="208">
                  <c:v>44873</c:v>
                </c:pt>
                <c:pt idx="209">
                  <c:v>44874</c:v>
                </c:pt>
                <c:pt idx="210">
                  <c:v>44875</c:v>
                </c:pt>
                <c:pt idx="211">
                  <c:v>44876</c:v>
                </c:pt>
                <c:pt idx="212">
                  <c:v>44879</c:v>
                </c:pt>
                <c:pt idx="213">
                  <c:v>44880</c:v>
                </c:pt>
                <c:pt idx="214">
                  <c:v>44881</c:v>
                </c:pt>
                <c:pt idx="215">
                  <c:v>44882</c:v>
                </c:pt>
                <c:pt idx="216">
                  <c:v>44883</c:v>
                </c:pt>
                <c:pt idx="217">
                  <c:v>44886</c:v>
                </c:pt>
                <c:pt idx="218">
                  <c:v>44887</c:v>
                </c:pt>
                <c:pt idx="219">
                  <c:v>44888</c:v>
                </c:pt>
                <c:pt idx="220">
                  <c:v>44889</c:v>
                </c:pt>
                <c:pt idx="221">
                  <c:v>44890</c:v>
                </c:pt>
                <c:pt idx="222">
                  <c:v>44893</c:v>
                </c:pt>
                <c:pt idx="223">
                  <c:v>44894</c:v>
                </c:pt>
                <c:pt idx="224">
                  <c:v>44895</c:v>
                </c:pt>
                <c:pt idx="225">
                  <c:v>44896</c:v>
                </c:pt>
                <c:pt idx="226">
                  <c:v>44897</c:v>
                </c:pt>
                <c:pt idx="227">
                  <c:v>44900</c:v>
                </c:pt>
                <c:pt idx="228">
                  <c:v>44901</c:v>
                </c:pt>
                <c:pt idx="229">
                  <c:v>44902</c:v>
                </c:pt>
                <c:pt idx="230">
                  <c:v>44903</c:v>
                </c:pt>
                <c:pt idx="231">
                  <c:v>44904</c:v>
                </c:pt>
                <c:pt idx="232">
                  <c:v>44907</c:v>
                </c:pt>
                <c:pt idx="233">
                  <c:v>44908</c:v>
                </c:pt>
                <c:pt idx="234">
                  <c:v>44909</c:v>
                </c:pt>
                <c:pt idx="235">
                  <c:v>44910</c:v>
                </c:pt>
                <c:pt idx="236">
                  <c:v>44911</c:v>
                </c:pt>
                <c:pt idx="237">
                  <c:v>44914</c:v>
                </c:pt>
                <c:pt idx="238">
                  <c:v>44915</c:v>
                </c:pt>
                <c:pt idx="239">
                  <c:v>44916</c:v>
                </c:pt>
                <c:pt idx="240">
                  <c:v>44917</c:v>
                </c:pt>
                <c:pt idx="241">
                  <c:v>44918</c:v>
                </c:pt>
                <c:pt idx="242">
                  <c:v>44922</c:v>
                </c:pt>
                <c:pt idx="243">
                  <c:v>44923</c:v>
                </c:pt>
                <c:pt idx="244">
                  <c:v>44924</c:v>
                </c:pt>
                <c:pt idx="245">
                  <c:v>44925</c:v>
                </c:pt>
                <c:pt idx="246">
                  <c:v>44928</c:v>
                </c:pt>
                <c:pt idx="247">
                  <c:v>44929</c:v>
                </c:pt>
                <c:pt idx="248">
                  <c:v>44930</c:v>
                </c:pt>
                <c:pt idx="249">
                  <c:v>44931</c:v>
                </c:pt>
                <c:pt idx="250">
                  <c:v>44932</c:v>
                </c:pt>
                <c:pt idx="251">
                  <c:v>44935</c:v>
                </c:pt>
                <c:pt idx="252">
                  <c:v>44936</c:v>
                </c:pt>
                <c:pt idx="253">
                  <c:v>44937</c:v>
                </c:pt>
                <c:pt idx="254">
                  <c:v>44938</c:v>
                </c:pt>
                <c:pt idx="255">
                  <c:v>44939</c:v>
                </c:pt>
                <c:pt idx="256">
                  <c:v>44942</c:v>
                </c:pt>
                <c:pt idx="257">
                  <c:v>44943</c:v>
                </c:pt>
                <c:pt idx="258">
                  <c:v>44944</c:v>
                </c:pt>
              </c:numCache>
            </c:numRef>
          </c:cat>
          <c:val>
            <c:numRef>
              <c:f>'Graf 6'!$M$2:$M$260</c:f>
              <c:numCache>
                <c:formatCode>General</c:formatCode>
                <c:ptCount val="259"/>
                <c:pt idx="0">
                  <c:v>0.68910000000000005</c:v>
                </c:pt>
                <c:pt idx="1">
                  <c:v>0.69650000000000001</c:v>
                </c:pt>
                <c:pt idx="2">
                  <c:v>0.6875</c:v>
                </c:pt>
                <c:pt idx="3">
                  <c:v>0.7026</c:v>
                </c:pt>
                <c:pt idx="4">
                  <c:v>0.73060000000000003</c:v>
                </c:pt>
                <c:pt idx="5">
                  <c:v>0.7278</c:v>
                </c:pt>
                <c:pt idx="6">
                  <c:v>0.74530000000000007</c:v>
                </c:pt>
                <c:pt idx="7">
                  <c:v>0.72640000000000005</c:v>
                </c:pt>
                <c:pt idx="8">
                  <c:v>0.74249999999999994</c:v>
                </c:pt>
                <c:pt idx="9">
                  <c:v>0.73619999999999997</c:v>
                </c:pt>
                <c:pt idx="10">
                  <c:v>0.74150000000000005</c:v>
                </c:pt>
                <c:pt idx="11">
                  <c:v>0.74480000000000002</c:v>
                </c:pt>
                <c:pt idx="12">
                  <c:v>0.79770000000000008</c:v>
                </c:pt>
                <c:pt idx="13">
                  <c:v>0.83079999999999998</c:v>
                </c:pt>
                <c:pt idx="14">
                  <c:v>0.85229999999999995</c:v>
                </c:pt>
                <c:pt idx="15">
                  <c:v>0.86140000000000017</c:v>
                </c:pt>
                <c:pt idx="16">
                  <c:v>0.85180000000000011</c:v>
                </c:pt>
                <c:pt idx="17">
                  <c:v>0.88790000000000002</c:v>
                </c:pt>
                <c:pt idx="18">
                  <c:v>0.91999999999999993</c:v>
                </c:pt>
                <c:pt idx="19">
                  <c:v>1.0139</c:v>
                </c:pt>
                <c:pt idx="20">
                  <c:v>0.998</c:v>
                </c:pt>
                <c:pt idx="21">
                  <c:v>0.99580000000000002</c:v>
                </c:pt>
                <c:pt idx="22">
                  <c:v>0.98480000000000001</c:v>
                </c:pt>
                <c:pt idx="23">
                  <c:v>1.0113000000000001</c:v>
                </c:pt>
                <c:pt idx="24">
                  <c:v>1.0363000000000002</c:v>
                </c:pt>
                <c:pt idx="25">
                  <c:v>1.0198999999999998</c:v>
                </c:pt>
                <c:pt idx="26">
                  <c:v>1.0332999999999999</c:v>
                </c:pt>
                <c:pt idx="27">
                  <c:v>1.0079</c:v>
                </c:pt>
                <c:pt idx="28">
                  <c:v>0.98240000000000005</c:v>
                </c:pt>
                <c:pt idx="29">
                  <c:v>0.98180000000000012</c:v>
                </c:pt>
                <c:pt idx="30">
                  <c:v>0.93299999999999994</c:v>
                </c:pt>
                <c:pt idx="31">
                  <c:v>0.97270000000000001</c:v>
                </c:pt>
                <c:pt idx="32">
                  <c:v>0.98419999999999996</c:v>
                </c:pt>
                <c:pt idx="33">
                  <c:v>1.0387</c:v>
                </c:pt>
                <c:pt idx="34">
                  <c:v>1.0216999999999998</c:v>
                </c:pt>
                <c:pt idx="35">
                  <c:v>0.94229999999999992</c:v>
                </c:pt>
                <c:pt idx="36">
                  <c:v>0.92759999999999998</c:v>
                </c:pt>
                <c:pt idx="37">
                  <c:v>0.99519999999999986</c:v>
                </c:pt>
                <c:pt idx="38">
                  <c:v>0.98980000000000001</c:v>
                </c:pt>
                <c:pt idx="39">
                  <c:v>0.97960000000000003</c:v>
                </c:pt>
                <c:pt idx="40">
                  <c:v>0.98339999999999994</c:v>
                </c:pt>
                <c:pt idx="41">
                  <c:v>0.94450000000000012</c:v>
                </c:pt>
                <c:pt idx="42">
                  <c:v>0.94380000000000008</c:v>
                </c:pt>
                <c:pt idx="43">
                  <c:v>0.94569999999999999</c:v>
                </c:pt>
                <c:pt idx="44">
                  <c:v>0.9413999999999999</c:v>
                </c:pt>
                <c:pt idx="45">
                  <c:v>0.91569999999999996</c:v>
                </c:pt>
                <c:pt idx="46">
                  <c:v>0.90400000000000014</c:v>
                </c:pt>
                <c:pt idx="47">
                  <c:v>0.88170000000000004</c:v>
                </c:pt>
                <c:pt idx="48">
                  <c:v>0.85829999999999995</c:v>
                </c:pt>
                <c:pt idx="49">
                  <c:v>0.87260000000000004</c:v>
                </c:pt>
                <c:pt idx="50">
                  <c:v>0.86370000000000002</c:v>
                </c:pt>
                <c:pt idx="51">
                  <c:v>0.89650000000000007</c:v>
                </c:pt>
                <c:pt idx="52">
                  <c:v>0.88869999999999993</c:v>
                </c:pt>
                <c:pt idx="53">
                  <c:v>0.91739999999999999</c:v>
                </c:pt>
                <c:pt idx="54">
                  <c:v>0.94590000000000007</c:v>
                </c:pt>
                <c:pt idx="55">
                  <c:v>0.98549999999999993</c:v>
                </c:pt>
                <c:pt idx="56">
                  <c:v>0.98980000000000001</c:v>
                </c:pt>
                <c:pt idx="57">
                  <c:v>0.98289999999999988</c:v>
                </c:pt>
                <c:pt idx="58">
                  <c:v>0.99690000000000012</c:v>
                </c:pt>
                <c:pt idx="59">
                  <c:v>0.93719999999999992</c:v>
                </c:pt>
                <c:pt idx="60">
                  <c:v>0.92130000000000012</c:v>
                </c:pt>
                <c:pt idx="61">
                  <c:v>0.9365</c:v>
                </c:pt>
                <c:pt idx="62">
                  <c:v>0.93759999999999988</c:v>
                </c:pt>
                <c:pt idx="63">
                  <c:v>0.93400000000000005</c:v>
                </c:pt>
                <c:pt idx="64">
                  <c:v>0.94509999999999994</c:v>
                </c:pt>
                <c:pt idx="65">
                  <c:v>0.95059999999999989</c:v>
                </c:pt>
                <c:pt idx="66">
                  <c:v>0.96469999999999989</c:v>
                </c:pt>
                <c:pt idx="67">
                  <c:v>0.98639999999999994</c:v>
                </c:pt>
                <c:pt idx="68">
                  <c:v>0.98489999999999989</c:v>
                </c:pt>
                <c:pt idx="69">
                  <c:v>0.99149999999999994</c:v>
                </c:pt>
                <c:pt idx="70">
                  <c:v>1.0014000000000001</c:v>
                </c:pt>
                <c:pt idx="71">
                  <c:v>1.0352000000000001</c:v>
                </c:pt>
                <c:pt idx="72">
                  <c:v>1.0472000000000001</c:v>
                </c:pt>
                <c:pt idx="73">
                  <c:v>1.0593999999999997</c:v>
                </c:pt>
                <c:pt idx="74">
                  <c:v>1.0955999999999999</c:v>
                </c:pt>
                <c:pt idx="75">
                  <c:v>1.1026</c:v>
                </c:pt>
                <c:pt idx="76">
                  <c:v>1.1037000000000001</c:v>
                </c:pt>
                <c:pt idx="77">
                  <c:v>1.1191000000000002</c:v>
                </c:pt>
                <c:pt idx="78">
                  <c:v>1.1022000000000001</c:v>
                </c:pt>
                <c:pt idx="79">
                  <c:v>1.0417000000000001</c:v>
                </c:pt>
                <c:pt idx="80">
                  <c:v>1.0387</c:v>
                </c:pt>
                <c:pt idx="81">
                  <c:v>1.0550000000000002</c:v>
                </c:pt>
                <c:pt idx="82">
                  <c:v>1.0602</c:v>
                </c:pt>
                <c:pt idx="83">
                  <c:v>1.0694999999999999</c:v>
                </c:pt>
                <c:pt idx="84">
                  <c:v>1.0725</c:v>
                </c:pt>
                <c:pt idx="85">
                  <c:v>1.0879000000000001</c:v>
                </c:pt>
                <c:pt idx="86">
                  <c:v>1.1364000000000001</c:v>
                </c:pt>
                <c:pt idx="87">
                  <c:v>1.1166999999999998</c:v>
                </c:pt>
                <c:pt idx="88">
                  <c:v>1.1172999999999997</c:v>
                </c:pt>
                <c:pt idx="89">
                  <c:v>1.1067</c:v>
                </c:pt>
                <c:pt idx="90">
                  <c:v>1.0574999999999999</c:v>
                </c:pt>
                <c:pt idx="91">
                  <c:v>1.0761000000000001</c:v>
                </c:pt>
                <c:pt idx="92">
                  <c:v>1.0740999999999998</c:v>
                </c:pt>
                <c:pt idx="93">
                  <c:v>1.1012000000000002</c:v>
                </c:pt>
                <c:pt idx="94">
                  <c:v>1.1147</c:v>
                </c:pt>
                <c:pt idx="95">
                  <c:v>1.1375999999999999</c:v>
                </c:pt>
                <c:pt idx="96">
                  <c:v>1.1630999999999998</c:v>
                </c:pt>
                <c:pt idx="97">
                  <c:v>1.1557000000000002</c:v>
                </c:pt>
                <c:pt idx="98">
                  <c:v>1.1099999999999999</c:v>
                </c:pt>
                <c:pt idx="99">
                  <c:v>1.1267000000000003</c:v>
                </c:pt>
                <c:pt idx="100">
                  <c:v>1.1896000000000002</c:v>
                </c:pt>
                <c:pt idx="101">
                  <c:v>1.2594000000000001</c:v>
                </c:pt>
                <c:pt idx="102">
                  <c:v>1.3600999999999999</c:v>
                </c:pt>
                <c:pt idx="103">
                  <c:v>1.3585999999999998</c:v>
                </c:pt>
                <c:pt idx="104">
                  <c:v>1.2412999999999998</c:v>
                </c:pt>
                <c:pt idx="105">
                  <c:v>1.1722000000000001</c:v>
                </c:pt>
                <c:pt idx="106">
                  <c:v>1.0833000000000002</c:v>
                </c:pt>
                <c:pt idx="107">
                  <c:v>1.0925</c:v>
                </c:pt>
                <c:pt idx="108">
                  <c:v>1.0765999999999998</c:v>
                </c:pt>
                <c:pt idx="109">
                  <c:v>1.0708000000000002</c:v>
                </c:pt>
                <c:pt idx="110">
                  <c:v>1.0863</c:v>
                </c:pt>
                <c:pt idx="111">
                  <c:v>1.1069</c:v>
                </c:pt>
                <c:pt idx="112">
                  <c:v>1.1049</c:v>
                </c:pt>
                <c:pt idx="113">
                  <c:v>1.0948999999999998</c:v>
                </c:pt>
                <c:pt idx="114">
                  <c:v>1.0685</c:v>
                </c:pt>
                <c:pt idx="115">
                  <c:v>1.0846000000000002</c:v>
                </c:pt>
                <c:pt idx="116">
                  <c:v>1.0398000000000001</c:v>
                </c:pt>
                <c:pt idx="117">
                  <c:v>1.0719000000000001</c:v>
                </c:pt>
                <c:pt idx="118">
                  <c:v>1.1057000000000001</c:v>
                </c:pt>
                <c:pt idx="119">
                  <c:v>1.0699000000000001</c:v>
                </c:pt>
                <c:pt idx="120">
                  <c:v>1.0886</c:v>
                </c:pt>
                <c:pt idx="121">
                  <c:v>1.0687000000000002</c:v>
                </c:pt>
                <c:pt idx="122">
                  <c:v>1.0886</c:v>
                </c:pt>
                <c:pt idx="123">
                  <c:v>1.0908000000000002</c:v>
                </c:pt>
                <c:pt idx="124">
                  <c:v>1.1016999999999999</c:v>
                </c:pt>
                <c:pt idx="125">
                  <c:v>1.1559000000000001</c:v>
                </c:pt>
                <c:pt idx="126">
                  <c:v>1.1533</c:v>
                </c:pt>
                <c:pt idx="127">
                  <c:v>1.2269000000000001</c:v>
                </c:pt>
                <c:pt idx="128">
                  <c:v>1.2010000000000003</c:v>
                </c:pt>
                <c:pt idx="129">
                  <c:v>1.2224999999999999</c:v>
                </c:pt>
                <c:pt idx="130">
                  <c:v>1.2625999999999999</c:v>
                </c:pt>
                <c:pt idx="131">
                  <c:v>1.2202999999999999</c:v>
                </c:pt>
                <c:pt idx="132">
                  <c:v>1.2029000000000001</c:v>
                </c:pt>
                <c:pt idx="133">
                  <c:v>1.1824000000000001</c:v>
                </c:pt>
                <c:pt idx="134">
                  <c:v>1.1903999999999999</c:v>
                </c:pt>
                <c:pt idx="135">
                  <c:v>1.1587000000000001</c:v>
                </c:pt>
                <c:pt idx="136">
                  <c:v>1.097</c:v>
                </c:pt>
                <c:pt idx="137">
                  <c:v>1.0783</c:v>
                </c:pt>
                <c:pt idx="138">
                  <c:v>1.1444000000000001</c:v>
                </c:pt>
                <c:pt idx="139">
                  <c:v>1.1101000000000001</c:v>
                </c:pt>
                <c:pt idx="140">
                  <c:v>1.0954000000000002</c:v>
                </c:pt>
                <c:pt idx="141">
                  <c:v>1.0762</c:v>
                </c:pt>
                <c:pt idx="142">
                  <c:v>1.0979000000000001</c:v>
                </c:pt>
                <c:pt idx="143">
                  <c:v>1.1016000000000001</c:v>
                </c:pt>
                <c:pt idx="144">
                  <c:v>1.1026000000000002</c:v>
                </c:pt>
                <c:pt idx="145">
                  <c:v>1.0882000000000001</c:v>
                </c:pt>
                <c:pt idx="146">
                  <c:v>1.1082000000000001</c:v>
                </c:pt>
                <c:pt idx="147">
                  <c:v>1.1029</c:v>
                </c:pt>
                <c:pt idx="148">
                  <c:v>1.1223000000000001</c:v>
                </c:pt>
                <c:pt idx="149">
                  <c:v>1.1424999999999998</c:v>
                </c:pt>
                <c:pt idx="150">
                  <c:v>1.1476999999999999</c:v>
                </c:pt>
                <c:pt idx="151">
                  <c:v>1.1562000000000001</c:v>
                </c:pt>
                <c:pt idx="152">
                  <c:v>1.1796000000000002</c:v>
                </c:pt>
                <c:pt idx="153">
                  <c:v>1.1875000000000002</c:v>
                </c:pt>
                <c:pt idx="154">
                  <c:v>1.1957000000000002</c:v>
                </c:pt>
                <c:pt idx="155">
                  <c:v>1.1708000000000001</c:v>
                </c:pt>
                <c:pt idx="156">
                  <c:v>1.2028999999999999</c:v>
                </c:pt>
                <c:pt idx="157">
                  <c:v>1.1877000000000002</c:v>
                </c:pt>
                <c:pt idx="158">
                  <c:v>1.1890000000000001</c:v>
                </c:pt>
                <c:pt idx="159">
                  <c:v>1.1940999999999999</c:v>
                </c:pt>
                <c:pt idx="160">
                  <c:v>1.2006999999999999</c:v>
                </c:pt>
                <c:pt idx="161">
                  <c:v>1.1863999999999999</c:v>
                </c:pt>
                <c:pt idx="162">
                  <c:v>1.2052</c:v>
                </c:pt>
                <c:pt idx="163">
                  <c:v>1.1807999999999998</c:v>
                </c:pt>
                <c:pt idx="164">
                  <c:v>1.1546000000000003</c:v>
                </c:pt>
                <c:pt idx="165">
                  <c:v>1.1217000000000001</c:v>
                </c:pt>
                <c:pt idx="166">
                  <c:v>1.1548000000000003</c:v>
                </c:pt>
                <c:pt idx="167">
                  <c:v>1.1433000000000002</c:v>
                </c:pt>
                <c:pt idx="168">
                  <c:v>1.1260999999999999</c:v>
                </c:pt>
                <c:pt idx="169">
                  <c:v>1.1427</c:v>
                </c:pt>
                <c:pt idx="170">
                  <c:v>1.1522000000000001</c:v>
                </c:pt>
                <c:pt idx="171">
                  <c:v>1.1501999999999999</c:v>
                </c:pt>
                <c:pt idx="172">
                  <c:v>1.1402000000000001</c:v>
                </c:pt>
                <c:pt idx="173">
                  <c:v>1.1414</c:v>
                </c:pt>
                <c:pt idx="174">
                  <c:v>1.1315999999999999</c:v>
                </c:pt>
                <c:pt idx="175">
                  <c:v>1.1156999999999999</c:v>
                </c:pt>
                <c:pt idx="176">
                  <c:v>1.1484999999999999</c:v>
                </c:pt>
                <c:pt idx="177">
                  <c:v>1.1765999999999996</c:v>
                </c:pt>
                <c:pt idx="178">
                  <c:v>1.1999</c:v>
                </c:pt>
                <c:pt idx="179">
                  <c:v>1.1757</c:v>
                </c:pt>
                <c:pt idx="180">
                  <c:v>1.1854</c:v>
                </c:pt>
                <c:pt idx="181">
                  <c:v>1.1760999999999999</c:v>
                </c:pt>
                <c:pt idx="182">
                  <c:v>1.1564999999999999</c:v>
                </c:pt>
                <c:pt idx="183">
                  <c:v>1.1553999999999998</c:v>
                </c:pt>
                <c:pt idx="184">
                  <c:v>1.2046999999999999</c:v>
                </c:pt>
                <c:pt idx="185">
                  <c:v>1.1930999999999998</c:v>
                </c:pt>
                <c:pt idx="186">
                  <c:v>1.2126999999999999</c:v>
                </c:pt>
                <c:pt idx="187">
                  <c:v>1.1374000000000004</c:v>
                </c:pt>
                <c:pt idx="188">
                  <c:v>1.1631</c:v>
                </c:pt>
                <c:pt idx="189">
                  <c:v>1.1759999999999997</c:v>
                </c:pt>
                <c:pt idx="190">
                  <c:v>1.1608000000000001</c:v>
                </c:pt>
                <c:pt idx="191">
                  <c:v>1.1660999999999997</c:v>
                </c:pt>
                <c:pt idx="192">
                  <c:v>1.1553999999999998</c:v>
                </c:pt>
                <c:pt idx="193">
                  <c:v>1.1443999999999996</c:v>
                </c:pt>
                <c:pt idx="194">
                  <c:v>1.1467999999999998</c:v>
                </c:pt>
                <c:pt idx="195">
                  <c:v>1.1269</c:v>
                </c:pt>
                <c:pt idx="196">
                  <c:v>1.1164999999999998</c:v>
                </c:pt>
                <c:pt idx="197">
                  <c:v>1.0888999999999998</c:v>
                </c:pt>
                <c:pt idx="198">
                  <c:v>1.0790000000000002</c:v>
                </c:pt>
                <c:pt idx="199">
                  <c:v>1.0901999999999998</c:v>
                </c:pt>
                <c:pt idx="200">
                  <c:v>1.0409999999999999</c:v>
                </c:pt>
                <c:pt idx="201">
                  <c:v>1.0437999999999996</c:v>
                </c:pt>
                <c:pt idx="202">
                  <c:v>1.0798999999999999</c:v>
                </c:pt>
                <c:pt idx="203">
                  <c:v>1.0762</c:v>
                </c:pt>
                <c:pt idx="204">
                  <c:v>1.0836999999999999</c:v>
                </c:pt>
                <c:pt idx="205">
                  <c:v>1.0636999999999999</c:v>
                </c:pt>
                <c:pt idx="206">
                  <c:v>1.0518999999999998</c:v>
                </c:pt>
                <c:pt idx="207">
                  <c:v>1.0394999999999999</c:v>
                </c:pt>
                <c:pt idx="208">
                  <c:v>1.0343</c:v>
                </c:pt>
                <c:pt idx="209">
                  <c:v>1.0421</c:v>
                </c:pt>
                <c:pt idx="210">
                  <c:v>1.0072999999999999</c:v>
                </c:pt>
                <c:pt idx="211">
                  <c:v>1.0350000000000001</c:v>
                </c:pt>
                <c:pt idx="212">
                  <c:v>1.0488</c:v>
                </c:pt>
                <c:pt idx="213">
                  <c:v>1.0114000000000001</c:v>
                </c:pt>
                <c:pt idx="214">
                  <c:v>1.0115999999999998</c:v>
                </c:pt>
                <c:pt idx="215">
                  <c:v>1.0161000000000002</c:v>
                </c:pt>
                <c:pt idx="216">
                  <c:v>0.99209999999999976</c:v>
                </c:pt>
                <c:pt idx="217">
                  <c:v>0.99670000000000014</c:v>
                </c:pt>
                <c:pt idx="218">
                  <c:v>0.99289999999999989</c:v>
                </c:pt>
                <c:pt idx="219">
                  <c:v>0.96249999999999969</c:v>
                </c:pt>
                <c:pt idx="220">
                  <c:v>0.94290000000000007</c:v>
                </c:pt>
                <c:pt idx="221">
                  <c:v>0.97150000000000003</c:v>
                </c:pt>
                <c:pt idx="222">
                  <c:v>0.99549999999999983</c:v>
                </c:pt>
                <c:pt idx="223">
                  <c:v>0.98709999999999987</c:v>
                </c:pt>
                <c:pt idx="224">
                  <c:v>1.0128000000000001</c:v>
                </c:pt>
                <c:pt idx="225">
                  <c:v>0.9951000000000001</c:v>
                </c:pt>
                <c:pt idx="226">
                  <c:v>1.0086999999999999</c:v>
                </c:pt>
                <c:pt idx="227">
                  <c:v>0.99240000000000017</c:v>
                </c:pt>
                <c:pt idx="228">
                  <c:v>0.99980000000000002</c:v>
                </c:pt>
                <c:pt idx="229">
                  <c:v>0.98039999999999994</c:v>
                </c:pt>
                <c:pt idx="230">
                  <c:v>1.0062000000000002</c:v>
                </c:pt>
                <c:pt idx="231">
                  <c:v>1.02</c:v>
                </c:pt>
                <c:pt idx="232">
                  <c:v>1.0222999999999998</c:v>
                </c:pt>
                <c:pt idx="233">
                  <c:v>1.0098000000000003</c:v>
                </c:pt>
                <c:pt idx="234">
                  <c:v>1.0287999999999999</c:v>
                </c:pt>
                <c:pt idx="235">
                  <c:v>1.0724</c:v>
                </c:pt>
                <c:pt idx="236">
                  <c:v>1.0933000000000002</c:v>
                </c:pt>
                <c:pt idx="237">
                  <c:v>1.0844999999999998</c:v>
                </c:pt>
                <c:pt idx="238">
                  <c:v>1.0987</c:v>
                </c:pt>
                <c:pt idx="239">
                  <c:v>1.0772999999999997</c:v>
                </c:pt>
                <c:pt idx="240">
                  <c:v>1.0672999999999999</c:v>
                </c:pt>
                <c:pt idx="241">
                  <c:v>1.0664000000000002</c:v>
                </c:pt>
                <c:pt idx="242">
                  <c:v>1.0504000000000002</c:v>
                </c:pt>
                <c:pt idx="243">
                  <c:v>1.0693000000000001</c:v>
                </c:pt>
                <c:pt idx="244">
                  <c:v>1.073</c:v>
                </c:pt>
                <c:pt idx="245">
                  <c:v>1.0844</c:v>
                </c:pt>
                <c:pt idx="246">
                  <c:v>1.0752000000000002</c:v>
                </c:pt>
                <c:pt idx="247">
                  <c:v>1.0634999999999999</c:v>
                </c:pt>
                <c:pt idx="248">
                  <c:v>1.0367999999999999</c:v>
                </c:pt>
                <c:pt idx="249">
                  <c:v>1.0522999999999998</c:v>
                </c:pt>
                <c:pt idx="250">
                  <c:v>1.0548000000000002</c:v>
                </c:pt>
                <c:pt idx="251">
                  <c:v>1.0421999999999998</c:v>
                </c:pt>
                <c:pt idx="252">
                  <c:v>1.0242999999999998</c:v>
                </c:pt>
                <c:pt idx="253">
                  <c:v>0.98130000000000006</c:v>
                </c:pt>
                <c:pt idx="254">
                  <c:v>0.98449999999999971</c:v>
                </c:pt>
                <c:pt idx="255">
                  <c:v>0.99699999999999989</c:v>
                </c:pt>
                <c:pt idx="256">
                  <c:v>0.98880000000000035</c:v>
                </c:pt>
                <c:pt idx="257">
                  <c:v>0.97350000000000003</c:v>
                </c:pt>
                <c:pt idx="258">
                  <c:v>0.93340000000000001</c:v>
                </c:pt>
              </c:numCache>
            </c:numRef>
          </c:val>
          <c:smooth val="0"/>
          <c:extLst>
            <c:ext xmlns:c16="http://schemas.microsoft.com/office/drawing/2014/chart" uri="{C3380CC4-5D6E-409C-BE32-E72D297353CC}">
              <c16:uniqueId val="{00000003-7CCC-4D05-BE75-63E17FC49C56}"/>
            </c:ext>
          </c:extLst>
        </c:ser>
        <c:dLbls>
          <c:showLegendKey val="0"/>
          <c:showVal val="0"/>
          <c:showCatName val="0"/>
          <c:showSerName val="0"/>
          <c:showPercent val="0"/>
          <c:showBubbleSize val="0"/>
        </c:dLbls>
        <c:smooth val="0"/>
        <c:axId val="973582928"/>
        <c:axId val="973585224"/>
      </c:lineChart>
      <c:dateAx>
        <c:axId val="973582928"/>
        <c:scaling>
          <c:orientation val="minMax"/>
        </c:scaling>
        <c:delete val="0"/>
        <c:axPos val="b"/>
        <c:numFmt formatCode="[$-41B]mmm\-yy;@" sourceLinked="0"/>
        <c:majorTickMark val="in"/>
        <c:minorTickMark val="none"/>
        <c:tickLblPos val="low"/>
        <c:spPr>
          <a:noFill/>
          <a:ln w="12700"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73585224"/>
        <c:crosses val="autoZero"/>
        <c:auto val="1"/>
        <c:lblOffset val="100"/>
        <c:baseTimeUnit val="days"/>
      </c:dateAx>
      <c:valAx>
        <c:axId val="973585224"/>
        <c:scaling>
          <c:orientation val="minMax"/>
        </c:scaling>
        <c:delete val="0"/>
        <c:axPos val="l"/>
        <c:majorGridlines>
          <c:spPr>
            <a:ln w="9525" cap="flat" cmpd="sng" algn="ctr">
              <a:solidFill>
                <a:srgbClr val="868686"/>
              </a:solidFill>
              <a:prstDash val="dash"/>
              <a:round/>
              <a:headEnd type="none" w="med" len="med"/>
              <a:tailEnd type="none" w="med" len="med"/>
            </a:ln>
            <a:effectLst/>
          </c:spPr>
        </c:majorGridlines>
        <c:numFmt formatCode="#,##0.0" sourceLinked="0"/>
        <c:majorTickMark val="in"/>
        <c:minorTickMark val="none"/>
        <c:tickLblPos val="low"/>
        <c:spPr>
          <a:noFill/>
          <a:ln>
            <a:solidFill>
              <a:srgbClr val="868686"/>
            </a:solidFill>
          </a:ln>
          <a:effectLst/>
        </c:spPr>
        <c:txPr>
          <a:bodyPr rot="-6000000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73582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legend>
    <c:plotVisOnly val="1"/>
    <c:dispBlanksAs val="gap"/>
    <c:showDLblsOverMax val="0"/>
  </c:chart>
  <c:spPr>
    <a:noFill/>
    <a:ln w="25400" cap="flat" cmpd="sng" algn="ctr">
      <a:noFill/>
      <a:round/>
    </a:ln>
    <a:effectLst/>
  </c:spPr>
  <c:txPr>
    <a:bodyPr/>
    <a:lstStyle/>
    <a:p>
      <a:pPr>
        <a:defRPr sz="800">
          <a:solidFill>
            <a:srgbClr val="0C1D2B"/>
          </a:solidFill>
          <a:latin typeface="Arial Narrow" panose="020B060602020203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582661290322578E-2"/>
          <c:y val="0.10149019607843138"/>
          <c:w val="0.90325296954749279"/>
          <c:h val="0.77882397297022954"/>
        </c:manualLayout>
      </c:layout>
      <c:lineChart>
        <c:grouping val="standard"/>
        <c:varyColors val="0"/>
        <c:ser>
          <c:idx val="0"/>
          <c:order val="0"/>
          <c:tx>
            <c:strRef>
              <c:f>'Graf 7'!$B$3</c:f>
              <c:strCache>
                <c:ptCount val="1"/>
                <c:pt idx="0">
                  <c:v>Ropa</c:v>
                </c:pt>
              </c:strCache>
            </c:strRef>
          </c:tx>
          <c:spPr>
            <a:ln w="28575" cap="rnd">
              <a:solidFill>
                <a:srgbClr val="686767"/>
              </a:solidFill>
              <a:prstDash val="solid"/>
              <a:round/>
            </a:ln>
            <a:effectLst/>
          </c:spPr>
          <c:marker>
            <c:symbol val="none"/>
          </c:marker>
          <c:cat>
            <c:numRef>
              <c:f>'Graf 7'!$A$4:$A$58</c:f>
              <c:numCache>
                <c:formatCode>m/d/yyyy</c:formatCode>
                <c:ptCount val="55"/>
                <c:pt idx="0">
                  <c:v>44568</c:v>
                </c:pt>
                <c:pt idx="1">
                  <c:v>44575</c:v>
                </c:pt>
                <c:pt idx="2">
                  <c:v>44582</c:v>
                </c:pt>
                <c:pt idx="3">
                  <c:v>44589</c:v>
                </c:pt>
                <c:pt idx="4">
                  <c:v>44596</c:v>
                </c:pt>
                <c:pt idx="5">
                  <c:v>44603</c:v>
                </c:pt>
                <c:pt idx="6">
                  <c:v>44610</c:v>
                </c:pt>
                <c:pt idx="7">
                  <c:v>44617</c:v>
                </c:pt>
                <c:pt idx="8">
                  <c:v>44624</c:v>
                </c:pt>
                <c:pt idx="9">
                  <c:v>44631</c:v>
                </c:pt>
                <c:pt idx="10">
                  <c:v>44638</c:v>
                </c:pt>
                <c:pt idx="11">
                  <c:v>44645</c:v>
                </c:pt>
                <c:pt idx="12">
                  <c:v>44652</c:v>
                </c:pt>
                <c:pt idx="13">
                  <c:v>44659</c:v>
                </c:pt>
                <c:pt idx="14">
                  <c:v>44666</c:v>
                </c:pt>
                <c:pt idx="15">
                  <c:v>44673</c:v>
                </c:pt>
                <c:pt idx="16">
                  <c:v>44680</c:v>
                </c:pt>
                <c:pt idx="17">
                  <c:v>44687</c:v>
                </c:pt>
                <c:pt idx="18">
                  <c:v>44694</c:v>
                </c:pt>
                <c:pt idx="19">
                  <c:v>44701</c:v>
                </c:pt>
                <c:pt idx="20">
                  <c:v>44708</c:v>
                </c:pt>
                <c:pt idx="21">
                  <c:v>44715</c:v>
                </c:pt>
                <c:pt idx="22">
                  <c:v>44722</c:v>
                </c:pt>
                <c:pt idx="23">
                  <c:v>44729</c:v>
                </c:pt>
                <c:pt idx="24">
                  <c:v>44736</c:v>
                </c:pt>
                <c:pt idx="25">
                  <c:v>44743</c:v>
                </c:pt>
                <c:pt idx="26">
                  <c:v>44750</c:v>
                </c:pt>
                <c:pt idx="27">
                  <c:v>44757</c:v>
                </c:pt>
                <c:pt idx="28">
                  <c:v>44764</c:v>
                </c:pt>
                <c:pt idx="29">
                  <c:v>44771</c:v>
                </c:pt>
                <c:pt idx="30">
                  <c:v>44778</c:v>
                </c:pt>
                <c:pt idx="31">
                  <c:v>44785</c:v>
                </c:pt>
                <c:pt idx="32">
                  <c:v>44792</c:v>
                </c:pt>
                <c:pt idx="33">
                  <c:v>44799</c:v>
                </c:pt>
                <c:pt idx="34">
                  <c:v>44806</c:v>
                </c:pt>
                <c:pt idx="35">
                  <c:v>44813</c:v>
                </c:pt>
                <c:pt idx="36">
                  <c:v>44820</c:v>
                </c:pt>
                <c:pt idx="37">
                  <c:v>44827</c:v>
                </c:pt>
                <c:pt idx="38">
                  <c:v>44834</c:v>
                </c:pt>
                <c:pt idx="39">
                  <c:v>44841</c:v>
                </c:pt>
                <c:pt idx="40">
                  <c:v>44848</c:v>
                </c:pt>
                <c:pt idx="41">
                  <c:v>44855</c:v>
                </c:pt>
                <c:pt idx="42">
                  <c:v>44862</c:v>
                </c:pt>
                <c:pt idx="43">
                  <c:v>44869</c:v>
                </c:pt>
                <c:pt idx="44">
                  <c:v>44876</c:v>
                </c:pt>
                <c:pt idx="45">
                  <c:v>44883</c:v>
                </c:pt>
                <c:pt idx="46">
                  <c:v>44890</c:v>
                </c:pt>
                <c:pt idx="47">
                  <c:v>44897</c:v>
                </c:pt>
                <c:pt idx="48">
                  <c:v>44904</c:v>
                </c:pt>
                <c:pt idx="49">
                  <c:v>44911</c:v>
                </c:pt>
                <c:pt idx="50">
                  <c:v>44918</c:v>
                </c:pt>
                <c:pt idx="51">
                  <c:v>44925</c:v>
                </c:pt>
                <c:pt idx="52">
                  <c:v>44932</c:v>
                </c:pt>
                <c:pt idx="53">
                  <c:v>44939</c:v>
                </c:pt>
                <c:pt idx="54">
                  <c:v>44944</c:v>
                </c:pt>
              </c:numCache>
            </c:numRef>
          </c:cat>
          <c:val>
            <c:numRef>
              <c:f>'Graf 7'!$B$4:$B$58</c:f>
              <c:numCache>
                <c:formatCode>General</c:formatCode>
                <c:ptCount val="55"/>
                <c:pt idx="0">
                  <c:v>100</c:v>
                </c:pt>
                <c:pt idx="1">
                  <c:v>105.27217125382262</c:v>
                </c:pt>
                <c:pt idx="2">
                  <c:v>107.51070336391437</c:v>
                </c:pt>
                <c:pt idx="3">
                  <c:v>110.12844036697247</c:v>
                </c:pt>
                <c:pt idx="4">
                  <c:v>114.09174311926604</c:v>
                </c:pt>
                <c:pt idx="5">
                  <c:v>115.52293577981652</c:v>
                </c:pt>
                <c:pt idx="6">
                  <c:v>114.42201834862387</c:v>
                </c:pt>
                <c:pt idx="7">
                  <c:v>119.79204892966362</c:v>
                </c:pt>
                <c:pt idx="8">
                  <c:v>144.47706422018348</c:v>
                </c:pt>
                <c:pt idx="9">
                  <c:v>137.82262996941895</c:v>
                </c:pt>
                <c:pt idx="10">
                  <c:v>132.02446483180429</c:v>
                </c:pt>
                <c:pt idx="11">
                  <c:v>147.58409785932722</c:v>
                </c:pt>
                <c:pt idx="12">
                  <c:v>127.69418960244647</c:v>
                </c:pt>
                <c:pt idx="13">
                  <c:v>125.72477064220185</c:v>
                </c:pt>
                <c:pt idx="14">
                  <c:v>136.63608562691132</c:v>
                </c:pt>
                <c:pt idx="15">
                  <c:v>130.45871559633028</c:v>
                </c:pt>
                <c:pt idx="16">
                  <c:v>133.74923547400613</c:v>
                </c:pt>
                <c:pt idx="17">
                  <c:v>137.48012232415903</c:v>
                </c:pt>
                <c:pt idx="18">
                  <c:v>136.45259938837918</c:v>
                </c:pt>
                <c:pt idx="19">
                  <c:v>137.67584097859327</c:v>
                </c:pt>
                <c:pt idx="20">
                  <c:v>146.09174311926608</c:v>
                </c:pt>
                <c:pt idx="21">
                  <c:v>146.44648318042815</c:v>
                </c:pt>
                <c:pt idx="22">
                  <c:v>149.24770642201835</c:v>
                </c:pt>
                <c:pt idx="23">
                  <c:v>138.37308868501529</c:v>
                </c:pt>
                <c:pt idx="24">
                  <c:v>138.37308868501529</c:v>
                </c:pt>
                <c:pt idx="25">
                  <c:v>136.55045871559633</c:v>
                </c:pt>
                <c:pt idx="26">
                  <c:v>130.91131498470946</c:v>
                </c:pt>
                <c:pt idx="27">
                  <c:v>123.74311926605503</c:v>
                </c:pt>
                <c:pt idx="28">
                  <c:v>126.23853211009175</c:v>
                </c:pt>
                <c:pt idx="29">
                  <c:v>134.56880733944953</c:v>
                </c:pt>
                <c:pt idx="30">
                  <c:v>116.11009174311926</c:v>
                </c:pt>
                <c:pt idx="31">
                  <c:v>120.06116207951072</c:v>
                </c:pt>
                <c:pt idx="32">
                  <c:v>118.31192660550458</c:v>
                </c:pt>
                <c:pt idx="33">
                  <c:v>123.53516819571865</c:v>
                </c:pt>
                <c:pt idx="34">
                  <c:v>113.78593272171254</c:v>
                </c:pt>
                <c:pt idx="35">
                  <c:v>113.565749235474</c:v>
                </c:pt>
                <c:pt idx="36">
                  <c:v>111.74311926605505</c:v>
                </c:pt>
                <c:pt idx="37">
                  <c:v>105.3822629969419</c:v>
                </c:pt>
                <c:pt idx="38">
                  <c:v>107.59633027522935</c:v>
                </c:pt>
                <c:pt idx="39">
                  <c:v>119.77981651376146</c:v>
                </c:pt>
                <c:pt idx="40">
                  <c:v>112.08562691131499</c:v>
                </c:pt>
                <c:pt idx="41">
                  <c:v>114.3730886850153</c:v>
                </c:pt>
                <c:pt idx="42">
                  <c:v>117.14984709480123</c:v>
                </c:pt>
                <c:pt idx="43">
                  <c:v>120.5749235474006</c:v>
                </c:pt>
                <c:pt idx="44">
                  <c:v>117.4189602446483</c:v>
                </c:pt>
                <c:pt idx="45">
                  <c:v>107.18042813455656</c:v>
                </c:pt>
                <c:pt idx="46">
                  <c:v>102.29969418960243</c:v>
                </c:pt>
                <c:pt idx="47">
                  <c:v>104.67278287461772</c:v>
                </c:pt>
                <c:pt idx="48">
                  <c:v>93.088685015290523</c:v>
                </c:pt>
                <c:pt idx="49">
                  <c:v>96.685015290519885</c:v>
                </c:pt>
                <c:pt idx="50">
                  <c:v>102.65443425076452</c:v>
                </c:pt>
                <c:pt idx="51">
                  <c:v>105.08868501529052</c:v>
                </c:pt>
                <c:pt idx="52">
                  <c:v>96.110091743119256</c:v>
                </c:pt>
                <c:pt idx="53">
                  <c:v>104.31804281345566</c:v>
                </c:pt>
                <c:pt idx="54">
                  <c:v>107.02140672782873</c:v>
                </c:pt>
              </c:numCache>
            </c:numRef>
          </c:val>
          <c:smooth val="0"/>
          <c:extLst>
            <c:ext xmlns:c16="http://schemas.microsoft.com/office/drawing/2014/chart" uri="{C3380CC4-5D6E-409C-BE32-E72D297353CC}">
              <c16:uniqueId val="{00000000-1354-49AD-8F51-003EBA7893BA}"/>
            </c:ext>
          </c:extLst>
        </c:ser>
        <c:ser>
          <c:idx val="1"/>
          <c:order val="1"/>
          <c:tx>
            <c:strRef>
              <c:f>'Graf 7'!$C$3</c:f>
              <c:strCache>
                <c:ptCount val="1"/>
                <c:pt idx="0">
                  <c:v>Plyn </c:v>
                </c:pt>
              </c:strCache>
            </c:strRef>
          </c:tx>
          <c:spPr>
            <a:ln w="28575" cap="rnd">
              <a:solidFill>
                <a:srgbClr val="2EAAE1"/>
              </a:solidFill>
              <a:prstDash val="solid"/>
              <a:round/>
            </a:ln>
            <a:effectLst/>
          </c:spPr>
          <c:marker>
            <c:symbol val="none"/>
          </c:marker>
          <c:cat>
            <c:numRef>
              <c:f>'Graf 7'!$A$4:$A$58</c:f>
              <c:numCache>
                <c:formatCode>m/d/yyyy</c:formatCode>
                <c:ptCount val="55"/>
                <c:pt idx="0">
                  <c:v>44568</c:v>
                </c:pt>
                <c:pt idx="1">
                  <c:v>44575</c:v>
                </c:pt>
                <c:pt idx="2">
                  <c:v>44582</c:v>
                </c:pt>
                <c:pt idx="3">
                  <c:v>44589</c:v>
                </c:pt>
                <c:pt idx="4">
                  <c:v>44596</c:v>
                </c:pt>
                <c:pt idx="5">
                  <c:v>44603</c:v>
                </c:pt>
                <c:pt idx="6">
                  <c:v>44610</c:v>
                </c:pt>
                <c:pt idx="7">
                  <c:v>44617</c:v>
                </c:pt>
                <c:pt idx="8">
                  <c:v>44624</c:v>
                </c:pt>
                <c:pt idx="9">
                  <c:v>44631</c:v>
                </c:pt>
                <c:pt idx="10">
                  <c:v>44638</c:v>
                </c:pt>
                <c:pt idx="11">
                  <c:v>44645</c:v>
                </c:pt>
                <c:pt idx="12">
                  <c:v>44652</c:v>
                </c:pt>
                <c:pt idx="13">
                  <c:v>44659</c:v>
                </c:pt>
                <c:pt idx="14">
                  <c:v>44666</c:v>
                </c:pt>
                <c:pt idx="15">
                  <c:v>44673</c:v>
                </c:pt>
                <c:pt idx="16">
                  <c:v>44680</c:v>
                </c:pt>
                <c:pt idx="17">
                  <c:v>44687</c:v>
                </c:pt>
                <c:pt idx="18">
                  <c:v>44694</c:v>
                </c:pt>
                <c:pt idx="19">
                  <c:v>44701</c:v>
                </c:pt>
                <c:pt idx="20">
                  <c:v>44708</c:v>
                </c:pt>
                <c:pt idx="21">
                  <c:v>44715</c:v>
                </c:pt>
                <c:pt idx="22">
                  <c:v>44722</c:v>
                </c:pt>
                <c:pt idx="23">
                  <c:v>44729</c:v>
                </c:pt>
                <c:pt idx="24">
                  <c:v>44736</c:v>
                </c:pt>
                <c:pt idx="25">
                  <c:v>44743</c:v>
                </c:pt>
                <c:pt idx="26">
                  <c:v>44750</c:v>
                </c:pt>
                <c:pt idx="27">
                  <c:v>44757</c:v>
                </c:pt>
                <c:pt idx="28">
                  <c:v>44764</c:v>
                </c:pt>
                <c:pt idx="29">
                  <c:v>44771</c:v>
                </c:pt>
                <c:pt idx="30">
                  <c:v>44778</c:v>
                </c:pt>
                <c:pt idx="31">
                  <c:v>44785</c:v>
                </c:pt>
                <c:pt idx="32">
                  <c:v>44792</c:v>
                </c:pt>
                <c:pt idx="33">
                  <c:v>44799</c:v>
                </c:pt>
                <c:pt idx="34">
                  <c:v>44806</c:v>
                </c:pt>
                <c:pt idx="35">
                  <c:v>44813</c:v>
                </c:pt>
                <c:pt idx="36">
                  <c:v>44820</c:v>
                </c:pt>
                <c:pt idx="37">
                  <c:v>44827</c:v>
                </c:pt>
                <c:pt idx="38">
                  <c:v>44834</c:v>
                </c:pt>
                <c:pt idx="39">
                  <c:v>44841</c:v>
                </c:pt>
                <c:pt idx="40">
                  <c:v>44848</c:v>
                </c:pt>
                <c:pt idx="41">
                  <c:v>44855</c:v>
                </c:pt>
                <c:pt idx="42">
                  <c:v>44862</c:v>
                </c:pt>
                <c:pt idx="43">
                  <c:v>44869</c:v>
                </c:pt>
                <c:pt idx="44">
                  <c:v>44876</c:v>
                </c:pt>
                <c:pt idx="45">
                  <c:v>44883</c:v>
                </c:pt>
                <c:pt idx="46">
                  <c:v>44890</c:v>
                </c:pt>
                <c:pt idx="47">
                  <c:v>44897</c:v>
                </c:pt>
                <c:pt idx="48">
                  <c:v>44904</c:v>
                </c:pt>
                <c:pt idx="49">
                  <c:v>44911</c:v>
                </c:pt>
                <c:pt idx="50">
                  <c:v>44918</c:v>
                </c:pt>
                <c:pt idx="51">
                  <c:v>44925</c:v>
                </c:pt>
                <c:pt idx="52">
                  <c:v>44932</c:v>
                </c:pt>
                <c:pt idx="53">
                  <c:v>44939</c:v>
                </c:pt>
                <c:pt idx="54">
                  <c:v>44944</c:v>
                </c:pt>
              </c:numCache>
            </c:numRef>
          </c:cat>
          <c:val>
            <c:numRef>
              <c:f>'Graf 7'!$C$4:$C$58</c:f>
              <c:numCache>
                <c:formatCode>General</c:formatCode>
                <c:ptCount val="55"/>
                <c:pt idx="0">
                  <c:v>100</c:v>
                </c:pt>
                <c:pt idx="1">
                  <c:v>82.449425915800987</c:v>
                </c:pt>
                <c:pt idx="2">
                  <c:v>86.932750136686707</c:v>
                </c:pt>
                <c:pt idx="3">
                  <c:v>101.06615636960088</c:v>
                </c:pt>
                <c:pt idx="4">
                  <c:v>89.229086932750121</c:v>
                </c:pt>
                <c:pt idx="5">
                  <c:v>84.472389283761615</c:v>
                </c:pt>
                <c:pt idx="6">
                  <c:v>78.348824494259162</c:v>
                </c:pt>
                <c:pt idx="7">
                  <c:v>103.88190267905959</c:v>
                </c:pt>
                <c:pt idx="8">
                  <c:v>210.98961180973208</c:v>
                </c:pt>
                <c:pt idx="9">
                  <c:v>284.30836522689992</c:v>
                </c:pt>
                <c:pt idx="10">
                  <c:v>117.55057408419903</c:v>
                </c:pt>
                <c:pt idx="11">
                  <c:v>126.9819573537452</c:v>
                </c:pt>
                <c:pt idx="12">
                  <c:v>136.41334062329139</c:v>
                </c:pt>
                <c:pt idx="13">
                  <c:v>121.76052487698195</c:v>
                </c:pt>
                <c:pt idx="14">
                  <c:v>111.04428649535265</c:v>
                </c:pt>
                <c:pt idx="15">
                  <c:v>105.57681793329689</c:v>
                </c:pt>
                <c:pt idx="16">
                  <c:v>100.10934937124112</c:v>
                </c:pt>
                <c:pt idx="17">
                  <c:v>101.69491525423729</c:v>
                </c:pt>
                <c:pt idx="18">
                  <c:v>98.523783488244931</c:v>
                </c:pt>
                <c:pt idx="19">
                  <c:v>95.844723892837621</c:v>
                </c:pt>
                <c:pt idx="20">
                  <c:v>92.946965554948065</c:v>
                </c:pt>
                <c:pt idx="21">
                  <c:v>91.306724986331318</c:v>
                </c:pt>
                <c:pt idx="22">
                  <c:v>90.40459267359212</c:v>
                </c:pt>
                <c:pt idx="23">
                  <c:v>142.15418261344996</c:v>
                </c:pt>
                <c:pt idx="24">
                  <c:v>142.04483324220888</c:v>
                </c:pt>
                <c:pt idx="25">
                  <c:v>159.97813012575179</c:v>
                </c:pt>
                <c:pt idx="26">
                  <c:v>196.28212137780207</c:v>
                </c:pt>
                <c:pt idx="27">
                  <c:v>178.51284855112081</c:v>
                </c:pt>
                <c:pt idx="28">
                  <c:v>177.6981957353745</c:v>
                </c:pt>
                <c:pt idx="29">
                  <c:v>219.10880262438491</c:v>
                </c:pt>
                <c:pt idx="30">
                  <c:v>221.10442864953527</c:v>
                </c:pt>
                <c:pt idx="31">
                  <c:v>218.69874248223073</c:v>
                </c:pt>
                <c:pt idx="32">
                  <c:v>236.38600328048116</c:v>
                </c:pt>
                <c:pt idx="33">
                  <c:v>228.6358665937671</c:v>
                </c:pt>
                <c:pt idx="34">
                  <c:v>220.88572990705302</c:v>
                </c:pt>
                <c:pt idx="35">
                  <c:v>211.7550574084199</c:v>
                </c:pt>
                <c:pt idx="36">
                  <c:v>227.44669218151995</c:v>
                </c:pt>
                <c:pt idx="37">
                  <c:v>203.49917987971565</c:v>
                </c:pt>
                <c:pt idx="38">
                  <c:v>178.7862219792236</c:v>
                </c:pt>
                <c:pt idx="39">
                  <c:v>114.81683980317112</c:v>
                </c:pt>
                <c:pt idx="40">
                  <c:v>103.33515582285402</c:v>
                </c:pt>
                <c:pt idx="41">
                  <c:v>55.494805904866041</c:v>
                </c:pt>
                <c:pt idx="42">
                  <c:v>33.351558228540185</c:v>
                </c:pt>
                <c:pt idx="43">
                  <c:v>64.647348277747398</c:v>
                </c:pt>
                <c:pt idx="44">
                  <c:v>80.918534718425363</c:v>
                </c:pt>
                <c:pt idx="45">
                  <c:v>113.72334609075997</c:v>
                </c:pt>
                <c:pt idx="46">
                  <c:v>133.67960634226353</c:v>
                </c:pt>
                <c:pt idx="47">
                  <c:v>143.24767632586114</c:v>
                </c:pt>
                <c:pt idx="48">
                  <c:v>154.72936030617822</c:v>
                </c:pt>
                <c:pt idx="49">
                  <c:v>148.16839803171132</c:v>
                </c:pt>
                <c:pt idx="50">
                  <c:v>91.14270092946964</c:v>
                </c:pt>
                <c:pt idx="51">
                  <c:v>88.135593220338976</c:v>
                </c:pt>
                <c:pt idx="52">
                  <c:v>72.525970475669766</c:v>
                </c:pt>
                <c:pt idx="53">
                  <c:v>74.827774740295254</c:v>
                </c:pt>
                <c:pt idx="54">
                  <c:v>65.60962274466921</c:v>
                </c:pt>
              </c:numCache>
            </c:numRef>
          </c:val>
          <c:smooth val="0"/>
          <c:extLst>
            <c:ext xmlns:c16="http://schemas.microsoft.com/office/drawing/2014/chart" uri="{C3380CC4-5D6E-409C-BE32-E72D297353CC}">
              <c16:uniqueId val="{00000001-1354-49AD-8F51-003EBA7893BA}"/>
            </c:ext>
          </c:extLst>
        </c:ser>
        <c:ser>
          <c:idx val="2"/>
          <c:order val="2"/>
          <c:tx>
            <c:strRef>
              <c:f>'Graf 7'!$D$3</c:f>
              <c:strCache>
                <c:ptCount val="1"/>
                <c:pt idx="0">
                  <c:v>World Container Index</c:v>
                </c:pt>
              </c:strCache>
            </c:strRef>
          </c:tx>
          <c:spPr>
            <a:ln w="28575" cap="rnd">
              <a:solidFill>
                <a:srgbClr val="0C1D2B"/>
              </a:solidFill>
              <a:prstDash val="solid"/>
              <a:round/>
            </a:ln>
            <a:effectLst/>
          </c:spPr>
          <c:marker>
            <c:symbol val="none"/>
          </c:marker>
          <c:cat>
            <c:numRef>
              <c:f>'Graf 7'!$A$4:$A$58</c:f>
              <c:numCache>
                <c:formatCode>m/d/yyyy</c:formatCode>
                <c:ptCount val="55"/>
                <c:pt idx="0">
                  <c:v>44568</c:v>
                </c:pt>
                <c:pt idx="1">
                  <c:v>44575</c:v>
                </c:pt>
                <c:pt idx="2">
                  <c:v>44582</c:v>
                </c:pt>
                <c:pt idx="3">
                  <c:v>44589</c:v>
                </c:pt>
                <c:pt idx="4">
                  <c:v>44596</c:v>
                </c:pt>
                <c:pt idx="5">
                  <c:v>44603</c:v>
                </c:pt>
                <c:pt idx="6">
                  <c:v>44610</c:v>
                </c:pt>
                <c:pt idx="7">
                  <c:v>44617</c:v>
                </c:pt>
                <c:pt idx="8">
                  <c:v>44624</c:v>
                </c:pt>
                <c:pt idx="9">
                  <c:v>44631</c:v>
                </c:pt>
                <c:pt idx="10">
                  <c:v>44638</c:v>
                </c:pt>
                <c:pt idx="11">
                  <c:v>44645</c:v>
                </c:pt>
                <c:pt idx="12">
                  <c:v>44652</c:v>
                </c:pt>
                <c:pt idx="13">
                  <c:v>44659</c:v>
                </c:pt>
                <c:pt idx="14">
                  <c:v>44666</c:v>
                </c:pt>
                <c:pt idx="15">
                  <c:v>44673</c:v>
                </c:pt>
                <c:pt idx="16">
                  <c:v>44680</c:v>
                </c:pt>
                <c:pt idx="17">
                  <c:v>44687</c:v>
                </c:pt>
                <c:pt idx="18">
                  <c:v>44694</c:v>
                </c:pt>
                <c:pt idx="19">
                  <c:v>44701</c:v>
                </c:pt>
                <c:pt idx="20">
                  <c:v>44708</c:v>
                </c:pt>
                <c:pt idx="21">
                  <c:v>44715</c:v>
                </c:pt>
                <c:pt idx="22">
                  <c:v>44722</c:v>
                </c:pt>
                <c:pt idx="23">
                  <c:v>44729</c:v>
                </c:pt>
                <c:pt idx="24">
                  <c:v>44736</c:v>
                </c:pt>
                <c:pt idx="25">
                  <c:v>44743</c:v>
                </c:pt>
                <c:pt idx="26">
                  <c:v>44750</c:v>
                </c:pt>
                <c:pt idx="27">
                  <c:v>44757</c:v>
                </c:pt>
                <c:pt idx="28">
                  <c:v>44764</c:v>
                </c:pt>
                <c:pt idx="29">
                  <c:v>44771</c:v>
                </c:pt>
                <c:pt idx="30">
                  <c:v>44778</c:v>
                </c:pt>
                <c:pt idx="31">
                  <c:v>44785</c:v>
                </c:pt>
                <c:pt idx="32">
                  <c:v>44792</c:v>
                </c:pt>
                <c:pt idx="33">
                  <c:v>44799</c:v>
                </c:pt>
                <c:pt idx="34">
                  <c:v>44806</c:v>
                </c:pt>
                <c:pt idx="35">
                  <c:v>44813</c:v>
                </c:pt>
                <c:pt idx="36">
                  <c:v>44820</c:v>
                </c:pt>
                <c:pt idx="37">
                  <c:v>44827</c:v>
                </c:pt>
                <c:pt idx="38">
                  <c:v>44834</c:v>
                </c:pt>
                <c:pt idx="39">
                  <c:v>44841</c:v>
                </c:pt>
                <c:pt idx="40">
                  <c:v>44848</c:v>
                </c:pt>
                <c:pt idx="41">
                  <c:v>44855</c:v>
                </c:pt>
                <c:pt idx="42">
                  <c:v>44862</c:v>
                </c:pt>
                <c:pt idx="43">
                  <c:v>44869</c:v>
                </c:pt>
                <c:pt idx="44">
                  <c:v>44876</c:v>
                </c:pt>
                <c:pt idx="45">
                  <c:v>44883</c:v>
                </c:pt>
                <c:pt idx="46">
                  <c:v>44890</c:v>
                </c:pt>
                <c:pt idx="47">
                  <c:v>44897</c:v>
                </c:pt>
                <c:pt idx="48">
                  <c:v>44904</c:v>
                </c:pt>
                <c:pt idx="49">
                  <c:v>44911</c:v>
                </c:pt>
                <c:pt idx="50">
                  <c:v>44918</c:v>
                </c:pt>
                <c:pt idx="51">
                  <c:v>44925</c:v>
                </c:pt>
                <c:pt idx="52">
                  <c:v>44932</c:v>
                </c:pt>
                <c:pt idx="53">
                  <c:v>44939</c:v>
                </c:pt>
                <c:pt idx="54">
                  <c:v>44944</c:v>
                </c:pt>
              </c:numCache>
            </c:numRef>
          </c:cat>
          <c:val>
            <c:numRef>
              <c:f>'Graf 7'!$D$4:$D$58</c:f>
              <c:numCache>
                <c:formatCode>General</c:formatCode>
                <c:ptCount val="55"/>
                <c:pt idx="0">
                  <c:v>100</c:v>
                </c:pt>
                <c:pt idx="1">
                  <c:v>101.44385953165171</c:v>
                </c:pt>
                <c:pt idx="2">
                  <c:v>103.0771160221112</c:v>
                </c:pt>
                <c:pt idx="3">
                  <c:v>100.11361691861138</c:v>
                </c:pt>
                <c:pt idx="4">
                  <c:v>99.658724110700518</c:v>
                </c:pt>
                <c:pt idx="5">
                  <c:v>99.471665385952107</c:v>
                </c:pt>
                <c:pt idx="6">
                  <c:v>99.677961400007021</c:v>
                </c:pt>
                <c:pt idx="7">
                  <c:v>100.7296353098851</c:v>
                </c:pt>
                <c:pt idx="8">
                  <c:v>98.625224656465576</c:v>
                </c:pt>
                <c:pt idx="9">
                  <c:v>97.567917728171793</c:v>
                </c:pt>
                <c:pt idx="10">
                  <c:v>93.871913663895853</c:v>
                </c:pt>
                <c:pt idx="11">
                  <c:v>90.026794036652888</c:v>
                </c:pt>
                <c:pt idx="12">
                  <c:v>86.643156786033529</c:v>
                </c:pt>
                <c:pt idx="13">
                  <c:v>85.467769037742286</c:v>
                </c:pt>
                <c:pt idx="14">
                  <c:v>84.445429336972495</c:v>
                </c:pt>
                <c:pt idx="15">
                  <c:v>83.692092836394835</c:v>
                </c:pt>
                <c:pt idx="16">
                  <c:v>82.562832069092693</c:v>
                </c:pt>
                <c:pt idx="17">
                  <c:v>82.134084969300062</c:v>
                </c:pt>
                <c:pt idx="18">
                  <c:v>81.383299269514424</c:v>
                </c:pt>
                <c:pt idx="19">
                  <c:v>81.287431673080874</c:v>
                </c:pt>
                <c:pt idx="20">
                  <c:v>81.150326130509598</c:v>
                </c:pt>
                <c:pt idx="21">
                  <c:v>81.047018698432652</c:v>
                </c:pt>
                <c:pt idx="22">
                  <c:v>80.548443426958343</c:v>
                </c:pt>
                <c:pt idx="23">
                  <c:v>79.73835160875818</c:v>
                </c:pt>
                <c:pt idx="24">
                  <c:v>77.436891594154844</c:v>
                </c:pt>
                <c:pt idx="25">
                  <c:v>75.100145501928523</c:v>
                </c:pt>
                <c:pt idx="26">
                  <c:v>74.939763902130025</c:v>
                </c:pt>
                <c:pt idx="27">
                  <c:v>74.385602430062889</c:v>
                </c:pt>
                <c:pt idx="28">
                  <c:v>72.485680973470608</c:v>
                </c:pt>
                <c:pt idx="29">
                  <c:v>71.864879830711857</c:v>
                </c:pt>
                <c:pt idx="30">
                  <c:v>70.447697424010059</c:v>
                </c:pt>
                <c:pt idx="31">
                  <c:v>68.340948536531187</c:v>
                </c:pt>
                <c:pt idx="32">
                  <c:v>66.148854105885874</c:v>
                </c:pt>
                <c:pt idx="33">
                  <c:v>63.616227769505386</c:v>
                </c:pt>
                <c:pt idx="34">
                  <c:v>60.174347234134814</c:v>
                </c:pt>
                <c:pt idx="35">
                  <c:v>57.166421683507274</c:v>
                </c:pt>
                <c:pt idx="36">
                  <c:v>52.524283092123234</c:v>
                </c:pt>
                <c:pt idx="37">
                  <c:v>47.529815141340933</c:v>
                </c:pt>
                <c:pt idx="38">
                  <c:v>42.663206080258824</c:v>
                </c:pt>
                <c:pt idx="39">
                  <c:v>39.205276756571763</c:v>
                </c:pt>
                <c:pt idx="40">
                  <c:v>37.020515878203511</c:v>
                </c:pt>
                <c:pt idx="41">
                  <c:v>35.960551865751356</c:v>
                </c:pt>
                <c:pt idx="42">
                  <c:v>33.427287829172876</c:v>
                </c:pt>
                <c:pt idx="43">
                  <c:v>32.413557081076142</c:v>
                </c:pt>
                <c:pt idx="44">
                  <c:v>29.477585369456921</c:v>
                </c:pt>
                <c:pt idx="45">
                  <c:v>27.542377835241648</c:v>
                </c:pt>
                <c:pt idx="46">
                  <c:v>25.555410301621567</c:v>
                </c:pt>
                <c:pt idx="47">
                  <c:v>24.276183704421708</c:v>
                </c:pt>
                <c:pt idx="48">
                  <c:v>22.730823557920715</c:v>
                </c:pt>
                <c:pt idx="49">
                  <c:v>22.609873087032266</c:v>
                </c:pt>
                <c:pt idx="50">
                  <c:v>22.531648529410202</c:v>
                </c:pt>
                <c:pt idx="51">
                  <c:v>22.612423887824285</c:v>
                </c:pt>
                <c:pt idx="52">
                  <c:v>22.693199246238365</c:v>
                </c:pt>
                <c:pt idx="53">
                  <c:v>22.664821587427102</c:v>
                </c:pt>
              </c:numCache>
            </c:numRef>
          </c:val>
          <c:smooth val="0"/>
          <c:extLst>
            <c:ext xmlns:c16="http://schemas.microsoft.com/office/drawing/2014/chart" uri="{C3380CC4-5D6E-409C-BE32-E72D297353CC}">
              <c16:uniqueId val="{00000002-1354-49AD-8F51-003EBA7893BA}"/>
            </c:ext>
          </c:extLst>
        </c:ser>
        <c:dLbls>
          <c:showLegendKey val="0"/>
          <c:showVal val="0"/>
          <c:showCatName val="0"/>
          <c:showSerName val="0"/>
          <c:showPercent val="0"/>
          <c:showBubbleSize val="0"/>
        </c:dLbls>
        <c:smooth val="0"/>
        <c:axId val="957322112"/>
        <c:axId val="957320800"/>
      </c:lineChart>
      <c:dateAx>
        <c:axId val="957322112"/>
        <c:scaling>
          <c:orientation val="minMax"/>
        </c:scaling>
        <c:delete val="0"/>
        <c:axPos val="b"/>
        <c:numFmt formatCode="[$-41B]mmm\-yy;@" sourceLinked="0"/>
        <c:majorTickMark val="in"/>
        <c:minorTickMark val="none"/>
        <c:tickLblPos val="low"/>
        <c:spPr>
          <a:noFill/>
          <a:ln w="12700" cap="flat" cmpd="sng" algn="ctr">
            <a:solidFill>
              <a:srgbClr val="686767"/>
            </a:solidFill>
            <a:round/>
          </a:ln>
          <a:effectLst/>
        </c:spPr>
        <c:txPr>
          <a:bodyPr rot="-5400000" spcFirstLastPara="1" vertOverflow="ellipsis"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57320800"/>
        <c:crosses val="autoZero"/>
        <c:auto val="1"/>
        <c:lblOffset val="100"/>
        <c:baseTimeUnit val="days"/>
      </c:dateAx>
      <c:valAx>
        <c:axId val="957320800"/>
        <c:scaling>
          <c:orientation val="minMax"/>
        </c:scaling>
        <c:delete val="0"/>
        <c:axPos val="l"/>
        <c:majorGridlines>
          <c:spPr>
            <a:ln w="9525" cap="flat" cmpd="sng" algn="ctr">
              <a:solidFill>
                <a:srgbClr val="868686"/>
              </a:solidFill>
              <a:prstDash val="dash"/>
              <a:round/>
              <a:headEnd type="none" w="med" len="med"/>
              <a:tailEnd type="none" w="med" len="med"/>
            </a:ln>
            <a:effectLst/>
          </c:spPr>
        </c:majorGridlines>
        <c:numFmt formatCode="General" sourceLinked="1"/>
        <c:majorTickMark val="in"/>
        <c:minorTickMark val="none"/>
        <c:tickLblPos val="low"/>
        <c:spPr>
          <a:noFill/>
          <a:ln>
            <a:solidFill>
              <a:srgbClr val="868686"/>
            </a:solidFill>
          </a:ln>
          <a:effectLst/>
        </c:spPr>
        <c:txPr>
          <a:bodyPr rot="-6000000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57322112"/>
        <c:crosses val="autoZero"/>
        <c:crossBetween val="between"/>
      </c:valAx>
      <c:spPr>
        <a:noFill/>
        <a:ln>
          <a:noFill/>
        </a:ln>
        <a:effectLst/>
      </c:spPr>
    </c:plotArea>
    <c:legend>
      <c:legendPos val="t"/>
      <c:layout>
        <c:manualLayout>
          <c:xMode val="edge"/>
          <c:yMode val="edge"/>
          <c:x val="8.5678219106957429E-2"/>
          <c:y val="2.5425425425425426E-2"/>
          <c:w val="0.82864323727933542"/>
          <c:h val="9.5150650650650648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legend>
    <c:plotVisOnly val="1"/>
    <c:dispBlanksAs val="gap"/>
    <c:showDLblsOverMax val="0"/>
  </c:chart>
  <c:spPr>
    <a:noFill/>
    <a:ln w="25400" cap="flat" cmpd="sng" algn="ctr">
      <a:noFill/>
      <a:round/>
    </a:ln>
    <a:effectLst/>
  </c:spPr>
  <c:txPr>
    <a:bodyPr/>
    <a:lstStyle/>
    <a:p>
      <a:pPr>
        <a:defRPr sz="800">
          <a:solidFill>
            <a:srgbClr val="0C1D2B"/>
          </a:solidFill>
          <a:latin typeface="Arial Narrow" panose="020B060602020203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582661290322578E-2"/>
          <c:y val="0.10149019607843138"/>
          <c:w val="0.90325296954749279"/>
          <c:h val="0.77882397297022954"/>
        </c:manualLayout>
      </c:layout>
      <c:lineChart>
        <c:grouping val="standard"/>
        <c:varyColors val="0"/>
        <c:ser>
          <c:idx val="0"/>
          <c:order val="0"/>
          <c:tx>
            <c:strRef>
              <c:f>'Graf 7'!$F$3</c:f>
              <c:strCache>
                <c:ptCount val="1"/>
                <c:pt idx="0">
                  <c:v>Oil</c:v>
                </c:pt>
              </c:strCache>
            </c:strRef>
          </c:tx>
          <c:spPr>
            <a:ln w="28575" cap="rnd">
              <a:solidFill>
                <a:srgbClr val="686767"/>
              </a:solidFill>
              <a:prstDash val="solid"/>
              <a:round/>
            </a:ln>
            <a:effectLst/>
          </c:spPr>
          <c:marker>
            <c:symbol val="none"/>
          </c:marker>
          <c:cat>
            <c:numRef>
              <c:f>'Graf 7'!$A$4:$A$58</c:f>
              <c:numCache>
                <c:formatCode>m/d/yyyy</c:formatCode>
                <c:ptCount val="55"/>
                <c:pt idx="0">
                  <c:v>44568</c:v>
                </c:pt>
                <c:pt idx="1">
                  <c:v>44575</c:v>
                </c:pt>
                <c:pt idx="2">
                  <c:v>44582</c:v>
                </c:pt>
                <c:pt idx="3">
                  <c:v>44589</c:v>
                </c:pt>
                <c:pt idx="4">
                  <c:v>44596</c:v>
                </c:pt>
                <c:pt idx="5">
                  <c:v>44603</c:v>
                </c:pt>
                <c:pt idx="6">
                  <c:v>44610</c:v>
                </c:pt>
                <c:pt idx="7">
                  <c:v>44617</c:v>
                </c:pt>
                <c:pt idx="8">
                  <c:v>44624</c:v>
                </c:pt>
                <c:pt idx="9">
                  <c:v>44631</c:v>
                </c:pt>
                <c:pt idx="10">
                  <c:v>44638</c:v>
                </c:pt>
                <c:pt idx="11">
                  <c:v>44645</c:v>
                </c:pt>
                <c:pt idx="12">
                  <c:v>44652</c:v>
                </c:pt>
                <c:pt idx="13">
                  <c:v>44659</c:v>
                </c:pt>
                <c:pt idx="14">
                  <c:v>44666</c:v>
                </c:pt>
                <c:pt idx="15">
                  <c:v>44673</c:v>
                </c:pt>
                <c:pt idx="16">
                  <c:v>44680</c:v>
                </c:pt>
                <c:pt idx="17">
                  <c:v>44687</c:v>
                </c:pt>
                <c:pt idx="18">
                  <c:v>44694</c:v>
                </c:pt>
                <c:pt idx="19">
                  <c:v>44701</c:v>
                </c:pt>
                <c:pt idx="20">
                  <c:v>44708</c:v>
                </c:pt>
                <c:pt idx="21">
                  <c:v>44715</c:v>
                </c:pt>
                <c:pt idx="22">
                  <c:v>44722</c:v>
                </c:pt>
                <c:pt idx="23">
                  <c:v>44729</c:v>
                </c:pt>
                <c:pt idx="24">
                  <c:v>44736</c:v>
                </c:pt>
                <c:pt idx="25">
                  <c:v>44743</c:v>
                </c:pt>
                <c:pt idx="26">
                  <c:v>44750</c:v>
                </c:pt>
                <c:pt idx="27">
                  <c:v>44757</c:v>
                </c:pt>
                <c:pt idx="28">
                  <c:v>44764</c:v>
                </c:pt>
                <c:pt idx="29">
                  <c:v>44771</c:v>
                </c:pt>
                <c:pt idx="30">
                  <c:v>44778</c:v>
                </c:pt>
                <c:pt idx="31">
                  <c:v>44785</c:v>
                </c:pt>
                <c:pt idx="32">
                  <c:v>44792</c:v>
                </c:pt>
                <c:pt idx="33">
                  <c:v>44799</c:v>
                </c:pt>
                <c:pt idx="34">
                  <c:v>44806</c:v>
                </c:pt>
                <c:pt idx="35">
                  <c:v>44813</c:v>
                </c:pt>
                <c:pt idx="36">
                  <c:v>44820</c:v>
                </c:pt>
                <c:pt idx="37">
                  <c:v>44827</c:v>
                </c:pt>
                <c:pt idx="38">
                  <c:v>44834</c:v>
                </c:pt>
                <c:pt idx="39">
                  <c:v>44841</c:v>
                </c:pt>
                <c:pt idx="40">
                  <c:v>44848</c:v>
                </c:pt>
                <c:pt idx="41">
                  <c:v>44855</c:v>
                </c:pt>
                <c:pt idx="42">
                  <c:v>44862</c:v>
                </c:pt>
                <c:pt idx="43">
                  <c:v>44869</c:v>
                </c:pt>
                <c:pt idx="44">
                  <c:v>44876</c:v>
                </c:pt>
                <c:pt idx="45">
                  <c:v>44883</c:v>
                </c:pt>
                <c:pt idx="46">
                  <c:v>44890</c:v>
                </c:pt>
                <c:pt idx="47">
                  <c:v>44897</c:v>
                </c:pt>
                <c:pt idx="48">
                  <c:v>44904</c:v>
                </c:pt>
                <c:pt idx="49">
                  <c:v>44911</c:v>
                </c:pt>
                <c:pt idx="50">
                  <c:v>44918</c:v>
                </c:pt>
                <c:pt idx="51">
                  <c:v>44925</c:v>
                </c:pt>
                <c:pt idx="52">
                  <c:v>44932</c:v>
                </c:pt>
                <c:pt idx="53">
                  <c:v>44939</c:v>
                </c:pt>
                <c:pt idx="54">
                  <c:v>44944</c:v>
                </c:pt>
              </c:numCache>
            </c:numRef>
          </c:cat>
          <c:val>
            <c:numRef>
              <c:f>'Graf 7'!$F$4:$F$58</c:f>
              <c:numCache>
                <c:formatCode>General</c:formatCode>
                <c:ptCount val="55"/>
                <c:pt idx="0">
                  <c:v>100</c:v>
                </c:pt>
                <c:pt idx="1">
                  <c:v>105.27217125382262</c:v>
                </c:pt>
                <c:pt idx="2">
                  <c:v>107.51070336391437</c:v>
                </c:pt>
                <c:pt idx="3">
                  <c:v>110.12844036697247</c:v>
                </c:pt>
                <c:pt idx="4">
                  <c:v>114.09174311926604</c:v>
                </c:pt>
                <c:pt idx="5">
                  <c:v>115.52293577981652</c:v>
                </c:pt>
                <c:pt idx="6">
                  <c:v>114.42201834862387</c:v>
                </c:pt>
                <c:pt idx="7">
                  <c:v>119.79204892966362</c:v>
                </c:pt>
                <c:pt idx="8">
                  <c:v>144.47706422018348</c:v>
                </c:pt>
                <c:pt idx="9">
                  <c:v>137.82262996941895</c:v>
                </c:pt>
                <c:pt idx="10">
                  <c:v>132.02446483180429</c:v>
                </c:pt>
                <c:pt idx="11">
                  <c:v>147.58409785932722</c:v>
                </c:pt>
                <c:pt idx="12">
                  <c:v>127.69418960244647</c:v>
                </c:pt>
                <c:pt idx="13">
                  <c:v>125.72477064220185</c:v>
                </c:pt>
                <c:pt idx="14">
                  <c:v>136.63608562691132</c:v>
                </c:pt>
                <c:pt idx="15">
                  <c:v>130.45871559633028</c:v>
                </c:pt>
                <c:pt idx="16">
                  <c:v>133.74923547400613</c:v>
                </c:pt>
                <c:pt idx="17">
                  <c:v>137.48012232415903</c:v>
                </c:pt>
                <c:pt idx="18">
                  <c:v>136.45259938837918</c:v>
                </c:pt>
                <c:pt idx="19">
                  <c:v>137.67584097859327</c:v>
                </c:pt>
                <c:pt idx="20">
                  <c:v>146.09174311926608</c:v>
                </c:pt>
                <c:pt idx="21">
                  <c:v>146.44648318042815</c:v>
                </c:pt>
                <c:pt idx="22">
                  <c:v>149.24770642201835</c:v>
                </c:pt>
                <c:pt idx="23">
                  <c:v>138.37308868501529</c:v>
                </c:pt>
                <c:pt idx="24">
                  <c:v>138.37308868501529</c:v>
                </c:pt>
                <c:pt idx="25">
                  <c:v>136.55045871559633</c:v>
                </c:pt>
                <c:pt idx="26">
                  <c:v>130.91131498470946</c:v>
                </c:pt>
                <c:pt idx="27">
                  <c:v>123.74311926605503</c:v>
                </c:pt>
                <c:pt idx="28">
                  <c:v>126.23853211009175</c:v>
                </c:pt>
                <c:pt idx="29">
                  <c:v>134.56880733944953</c:v>
                </c:pt>
                <c:pt idx="30">
                  <c:v>116.11009174311926</c:v>
                </c:pt>
                <c:pt idx="31">
                  <c:v>120.06116207951072</c:v>
                </c:pt>
                <c:pt idx="32">
                  <c:v>118.31192660550458</c:v>
                </c:pt>
                <c:pt idx="33">
                  <c:v>123.53516819571865</c:v>
                </c:pt>
                <c:pt idx="34">
                  <c:v>113.78593272171254</c:v>
                </c:pt>
                <c:pt idx="35">
                  <c:v>113.565749235474</c:v>
                </c:pt>
                <c:pt idx="36">
                  <c:v>111.74311926605505</c:v>
                </c:pt>
                <c:pt idx="37">
                  <c:v>105.3822629969419</c:v>
                </c:pt>
                <c:pt idx="38">
                  <c:v>107.59633027522935</c:v>
                </c:pt>
                <c:pt idx="39">
                  <c:v>119.77981651376146</c:v>
                </c:pt>
                <c:pt idx="40">
                  <c:v>112.08562691131499</c:v>
                </c:pt>
                <c:pt idx="41">
                  <c:v>114.3730886850153</c:v>
                </c:pt>
                <c:pt idx="42">
                  <c:v>117.14984709480123</c:v>
                </c:pt>
                <c:pt idx="43">
                  <c:v>120.5749235474006</c:v>
                </c:pt>
                <c:pt idx="44">
                  <c:v>117.4189602446483</c:v>
                </c:pt>
                <c:pt idx="45">
                  <c:v>107.18042813455656</c:v>
                </c:pt>
                <c:pt idx="46">
                  <c:v>102.29969418960243</c:v>
                </c:pt>
                <c:pt idx="47">
                  <c:v>104.67278287461772</c:v>
                </c:pt>
                <c:pt idx="48">
                  <c:v>93.088685015290523</c:v>
                </c:pt>
                <c:pt idx="49">
                  <c:v>96.685015290519885</c:v>
                </c:pt>
                <c:pt idx="50">
                  <c:v>102.65443425076452</c:v>
                </c:pt>
                <c:pt idx="51">
                  <c:v>105.08868501529052</c:v>
                </c:pt>
                <c:pt idx="52">
                  <c:v>96.110091743119256</c:v>
                </c:pt>
                <c:pt idx="53">
                  <c:v>104.31804281345566</c:v>
                </c:pt>
                <c:pt idx="54">
                  <c:v>107.02140672782873</c:v>
                </c:pt>
              </c:numCache>
            </c:numRef>
          </c:val>
          <c:smooth val="0"/>
          <c:extLst>
            <c:ext xmlns:c16="http://schemas.microsoft.com/office/drawing/2014/chart" uri="{C3380CC4-5D6E-409C-BE32-E72D297353CC}">
              <c16:uniqueId val="{00000000-2F10-4FFE-BD45-FB79F6950376}"/>
            </c:ext>
          </c:extLst>
        </c:ser>
        <c:ser>
          <c:idx val="1"/>
          <c:order val="1"/>
          <c:tx>
            <c:strRef>
              <c:f>'Graf 7'!$G$3</c:f>
              <c:strCache>
                <c:ptCount val="1"/>
                <c:pt idx="0">
                  <c:v>Gas</c:v>
                </c:pt>
              </c:strCache>
            </c:strRef>
          </c:tx>
          <c:spPr>
            <a:ln w="28575" cap="rnd">
              <a:solidFill>
                <a:srgbClr val="2EAAE1"/>
              </a:solidFill>
              <a:prstDash val="solid"/>
              <a:round/>
            </a:ln>
            <a:effectLst/>
          </c:spPr>
          <c:marker>
            <c:symbol val="none"/>
          </c:marker>
          <c:cat>
            <c:numRef>
              <c:f>'Graf 7'!$A$4:$A$58</c:f>
              <c:numCache>
                <c:formatCode>m/d/yyyy</c:formatCode>
                <c:ptCount val="55"/>
                <c:pt idx="0">
                  <c:v>44568</c:v>
                </c:pt>
                <c:pt idx="1">
                  <c:v>44575</c:v>
                </c:pt>
                <c:pt idx="2">
                  <c:v>44582</c:v>
                </c:pt>
                <c:pt idx="3">
                  <c:v>44589</c:v>
                </c:pt>
                <c:pt idx="4">
                  <c:v>44596</c:v>
                </c:pt>
                <c:pt idx="5">
                  <c:v>44603</c:v>
                </c:pt>
                <c:pt idx="6">
                  <c:v>44610</c:v>
                </c:pt>
                <c:pt idx="7">
                  <c:v>44617</c:v>
                </c:pt>
                <c:pt idx="8">
                  <c:v>44624</c:v>
                </c:pt>
                <c:pt idx="9">
                  <c:v>44631</c:v>
                </c:pt>
                <c:pt idx="10">
                  <c:v>44638</c:v>
                </c:pt>
                <c:pt idx="11">
                  <c:v>44645</c:v>
                </c:pt>
                <c:pt idx="12">
                  <c:v>44652</c:v>
                </c:pt>
                <c:pt idx="13">
                  <c:v>44659</c:v>
                </c:pt>
                <c:pt idx="14">
                  <c:v>44666</c:v>
                </c:pt>
                <c:pt idx="15">
                  <c:v>44673</c:v>
                </c:pt>
                <c:pt idx="16">
                  <c:v>44680</c:v>
                </c:pt>
                <c:pt idx="17">
                  <c:v>44687</c:v>
                </c:pt>
                <c:pt idx="18">
                  <c:v>44694</c:v>
                </c:pt>
                <c:pt idx="19">
                  <c:v>44701</c:v>
                </c:pt>
                <c:pt idx="20">
                  <c:v>44708</c:v>
                </c:pt>
                <c:pt idx="21">
                  <c:v>44715</c:v>
                </c:pt>
                <c:pt idx="22">
                  <c:v>44722</c:v>
                </c:pt>
                <c:pt idx="23">
                  <c:v>44729</c:v>
                </c:pt>
                <c:pt idx="24">
                  <c:v>44736</c:v>
                </c:pt>
                <c:pt idx="25">
                  <c:v>44743</c:v>
                </c:pt>
                <c:pt idx="26">
                  <c:v>44750</c:v>
                </c:pt>
                <c:pt idx="27">
                  <c:v>44757</c:v>
                </c:pt>
                <c:pt idx="28">
                  <c:v>44764</c:v>
                </c:pt>
                <c:pt idx="29">
                  <c:v>44771</c:v>
                </c:pt>
                <c:pt idx="30">
                  <c:v>44778</c:v>
                </c:pt>
                <c:pt idx="31">
                  <c:v>44785</c:v>
                </c:pt>
                <c:pt idx="32">
                  <c:v>44792</c:v>
                </c:pt>
                <c:pt idx="33">
                  <c:v>44799</c:v>
                </c:pt>
                <c:pt idx="34">
                  <c:v>44806</c:v>
                </c:pt>
                <c:pt idx="35">
                  <c:v>44813</c:v>
                </c:pt>
                <c:pt idx="36">
                  <c:v>44820</c:v>
                </c:pt>
                <c:pt idx="37">
                  <c:v>44827</c:v>
                </c:pt>
                <c:pt idx="38">
                  <c:v>44834</c:v>
                </c:pt>
                <c:pt idx="39">
                  <c:v>44841</c:v>
                </c:pt>
                <c:pt idx="40">
                  <c:v>44848</c:v>
                </c:pt>
                <c:pt idx="41">
                  <c:v>44855</c:v>
                </c:pt>
                <c:pt idx="42">
                  <c:v>44862</c:v>
                </c:pt>
                <c:pt idx="43">
                  <c:v>44869</c:v>
                </c:pt>
                <c:pt idx="44">
                  <c:v>44876</c:v>
                </c:pt>
                <c:pt idx="45">
                  <c:v>44883</c:v>
                </c:pt>
                <c:pt idx="46">
                  <c:v>44890</c:v>
                </c:pt>
                <c:pt idx="47">
                  <c:v>44897</c:v>
                </c:pt>
                <c:pt idx="48">
                  <c:v>44904</c:v>
                </c:pt>
                <c:pt idx="49">
                  <c:v>44911</c:v>
                </c:pt>
                <c:pt idx="50">
                  <c:v>44918</c:v>
                </c:pt>
                <c:pt idx="51">
                  <c:v>44925</c:v>
                </c:pt>
                <c:pt idx="52">
                  <c:v>44932</c:v>
                </c:pt>
                <c:pt idx="53">
                  <c:v>44939</c:v>
                </c:pt>
                <c:pt idx="54">
                  <c:v>44944</c:v>
                </c:pt>
              </c:numCache>
            </c:numRef>
          </c:cat>
          <c:val>
            <c:numRef>
              <c:f>'Graf 7'!$G$4:$G$58</c:f>
              <c:numCache>
                <c:formatCode>General</c:formatCode>
                <c:ptCount val="55"/>
                <c:pt idx="0">
                  <c:v>100</c:v>
                </c:pt>
                <c:pt idx="1">
                  <c:v>82.449425915800987</c:v>
                </c:pt>
                <c:pt idx="2">
                  <c:v>86.932750136686707</c:v>
                </c:pt>
                <c:pt idx="3">
                  <c:v>101.06615636960088</c:v>
                </c:pt>
                <c:pt idx="4">
                  <c:v>89.229086932750121</c:v>
                </c:pt>
                <c:pt idx="5">
                  <c:v>84.472389283761615</c:v>
                </c:pt>
                <c:pt idx="6">
                  <c:v>78.348824494259162</c:v>
                </c:pt>
                <c:pt idx="7">
                  <c:v>103.88190267905959</c:v>
                </c:pt>
                <c:pt idx="8">
                  <c:v>210.98961180973208</c:v>
                </c:pt>
                <c:pt idx="9">
                  <c:v>284.30836522689992</c:v>
                </c:pt>
                <c:pt idx="10">
                  <c:v>117.55057408419903</c:v>
                </c:pt>
                <c:pt idx="11">
                  <c:v>126.9819573537452</c:v>
                </c:pt>
                <c:pt idx="12">
                  <c:v>136.41334062329139</c:v>
                </c:pt>
                <c:pt idx="13">
                  <c:v>121.76052487698195</c:v>
                </c:pt>
                <c:pt idx="14">
                  <c:v>111.04428649535265</c:v>
                </c:pt>
                <c:pt idx="15">
                  <c:v>105.57681793329689</c:v>
                </c:pt>
                <c:pt idx="16">
                  <c:v>100.10934937124112</c:v>
                </c:pt>
                <c:pt idx="17">
                  <c:v>101.69491525423729</c:v>
                </c:pt>
                <c:pt idx="18">
                  <c:v>98.523783488244931</c:v>
                </c:pt>
                <c:pt idx="19">
                  <c:v>95.844723892837621</c:v>
                </c:pt>
                <c:pt idx="20">
                  <c:v>92.946965554948065</c:v>
                </c:pt>
                <c:pt idx="21">
                  <c:v>91.306724986331318</c:v>
                </c:pt>
                <c:pt idx="22">
                  <c:v>90.40459267359212</c:v>
                </c:pt>
                <c:pt idx="23">
                  <c:v>142.15418261344996</c:v>
                </c:pt>
                <c:pt idx="24">
                  <c:v>142.04483324220888</c:v>
                </c:pt>
                <c:pt idx="25">
                  <c:v>159.97813012575179</c:v>
                </c:pt>
                <c:pt idx="26">
                  <c:v>196.28212137780207</c:v>
                </c:pt>
                <c:pt idx="27">
                  <c:v>178.51284855112081</c:v>
                </c:pt>
                <c:pt idx="28">
                  <c:v>177.6981957353745</c:v>
                </c:pt>
                <c:pt idx="29">
                  <c:v>219.10880262438491</c:v>
                </c:pt>
                <c:pt idx="30">
                  <c:v>221.10442864953527</c:v>
                </c:pt>
                <c:pt idx="31">
                  <c:v>218.69874248223073</c:v>
                </c:pt>
                <c:pt idx="32">
                  <c:v>236.38600328048116</c:v>
                </c:pt>
                <c:pt idx="33">
                  <c:v>228.6358665937671</c:v>
                </c:pt>
                <c:pt idx="34">
                  <c:v>220.88572990705302</c:v>
                </c:pt>
                <c:pt idx="35">
                  <c:v>211.7550574084199</c:v>
                </c:pt>
                <c:pt idx="36">
                  <c:v>227.44669218151995</c:v>
                </c:pt>
                <c:pt idx="37">
                  <c:v>203.49917987971565</c:v>
                </c:pt>
                <c:pt idx="38">
                  <c:v>178.7862219792236</c:v>
                </c:pt>
                <c:pt idx="39">
                  <c:v>114.81683980317112</c:v>
                </c:pt>
                <c:pt idx="40">
                  <c:v>103.33515582285402</c:v>
                </c:pt>
                <c:pt idx="41">
                  <c:v>55.494805904866041</c:v>
                </c:pt>
                <c:pt idx="42">
                  <c:v>33.351558228540185</c:v>
                </c:pt>
                <c:pt idx="43">
                  <c:v>64.647348277747398</c:v>
                </c:pt>
                <c:pt idx="44">
                  <c:v>80.918534718425363</c:v>
                </c:pt>
                <c:pt idx="45">
                  <c:v>113.72334609075997</c:v>
                </c:pt>
                <c:pt idx="46">
                  <c:v>133.67960634226353</c:v>
                </c:pt>
                <c:pt idx="47">
                  <c:v>143.24767632586114</c:v>
                </c:pt>
                <c:pt idx="48">
                  <c:v>154.72936030617822</c:v>
                </c:pt>
                <c:pt idx="49">
                  <c:v>148.16839803171132</c:v>
                </c:pt>
                <c:pt idx="50">
                  <c:v>91.14270092946964</c:v>
                </c:pt>
                <c:pt idx="51">
                  <c:v>88.135593220338976</c:v>
                </c:pt>
                <c:pt idx="52">
                  <c:v>72.525970475669766</c:v>
                </c:pt>
                <c:pt idx="53">
                  <c:v>74.827774740295254</c:v>
                </c:pt>
                <c:pt idx="54">
                  <c:v>65.60962274466921</c:v>
                </c:pt>
              </c:numCache>
            </c:numRef>
          </c:val>
          <c:smooth val="0"/>
          <c:extLst>
            <c:ext xmlns:c16="http://schemas.microsoft.com/office/drawing/2014/chart" uri="{C3380CC4-5D6E-409C-BE32-E72D297353CC}">
              <c16:uniqueId val="{00000001-2F10-4FFE-BD45-FB79F6950376}"/>
            </c:ext>
          </c:extLst>
        </c:ser>
        <c:ser>
          <c:idx val="2"/>
          <c:order val="2"/>
          <c:tx>
            <c:strRef>
              <c:f>'Graf 7'!$H$3</c:f>
              <c:strCache>
                <c:ptCount val="1"/>
                <c:pt idx="0">
                  <c:v>World Container Index</c:v>
                </c:pt>
              </c:strCache>
            </c:strRef>
          </c:tx>
          <c:spPr>
            <a:ln w="28575" cap="rnd">
              <a:solidFill>
                <a:srgbClr val="0C1D2B"/>
              </a:solidFill>
              <a:prstDash val="solid"/>
              <a:round/>
            </a:ln>
            <a:effectLst/>
          </c:spPr>
          <c:marker>
            <c:symbol val="none"/>
          </c:marker>
          <c:cat>
            <c:numRef>
              <c:f>'Graf 7'!$A$4:$A$58</c:f>
              <c:numCache>
                <c:formatCode>m/d/yyyy</c:formatCode>
                <c:ptCount val="55"/>
                <c:pt idx="0">
                  <c:v>44568</c:v>
                </c:pt>
                <c:pt idx="1">
                  <c:v>44575</c:v>
                </c:pt>
                <c:pt idx="2">
                  <c:v>44582</c:v>
                </c:pt>
                <c:pt idx="3">
                  <c:v>44589</c:v>
                </c:pt>
                <c:pt idx="4">
                  <c:v>44596</c:v>
                </c:pt>
                <c:pt idx="5">
                  <c:v>44603</c:v>
                </c:pt>
                <c:pt idx="6">
                  <c:v>44610</c:v>
                </c:pt>
                <c:pt idx="7">
                  <c:v>44617</c:v>
                </c:pt>
                <c:pt idx="8">
                  <c:v>44624</c:v>
                </c:pt>
                <c:pt idx="9">
                  <c:v>44631</c:v>
                </c:pt>
                <c:pt idx="10">
                  <c:v>44638</c:v>
                </c:pt>
                <c:pt idx="11">
                  <c:v>44645</c:v>
                </c:pt>
                <c:pt idx="12">
                  <c:v>44652</c:v>
                </c:pt>
                <c:pt idx="13">
                  <c:v>44659</c:v>
                </c:pt>
                <c:pt idx="14">
                  <c:v>44666</c:v>
                </c:pt>
                <c:pt idx="15">
                  <c:v>44673</c:v>
                </c:pt>
                <c:pt idx="16">
                  <c:v>44680</c:v>
                </c:pt>
                <c:pt idx="17">
                  <c:v>44687</c:v>
                </c:pt>
                <c:pt idx="18">
                  <c:v>44694</c:v>
                </c:pt>
                <c:pt idx="19">
                  <c:v>44701</c:v>
                </c:pt>
                <c:pt idx="20">
                  <c:v>44708</c:v>
                </c:pt>
                <c:pt idx="21">
                  <c:v>44715</c:v>
                </c:pt>
                <c:pt idx="22">
                  <c:v>44722</c:v>
                </c:pt>
                <c:pt idx="23">
                  <c:v>44729</c:v>
                </c:pt>
                <c:pt idx="24">
                  <c:v>44736</c:v>
                </c:pt>
                <c:pt idx="25">
                  <c:v>44743</c:v>
                </c:pt>
                <c:pt idx="26">
                  <c:v>44750</c:v>
                </c:pt>
                <c:pt idx="27">
                  <c:v>44757</c:v>
                </c:pt>
                <c:pt idx="28">
                  <c:v>44764</c:v>
                </c:pt>
                <c:pt idx="29">
                  <c:v>44771</c:v>
                </c:pt>
                <c:pt idx="30">
                  <c:v>44778</c:v>
                </c:pt>
                <c:pt idx="31">
                  <c:v>44785</c:v>
                </c:pt>
                <c:pt idx="32">
                  <c:v>44792</c:v>
                </c:pt>
                <c:pt idx="33">
                  <c:v>44799</c:v>
                </c:pt>
                <c:pt idx="34">
                  <c:v>44806</c:v>
                </c:pt>
                <c:pt idx="35">
                  <c:v>44813</c:v>
                </c:pt>
                <c:pt idx="36">
                  <c:v>44820</c:v>
                </c:pt>
                <c:pt idx="37">
                  <c:v>44827</c:v>
                </c:pt>
                <c:pt idx="38">
                  <c:v>44834</c:v>
                </c:pt>
                <c:pt idx="39">
                  <c:v>44841</c:v>
                </c:pt>
                <c:pt idx="40">
                  <c:v>44848</c:v>
                </c:pt>
                <c:pt idx="41">
                  <c:v>44855</c:v>
                </c:pt>
                <c:pt idx="42">
                  <c:v>44862</c:v>
                </c:pt>
                <c:pt idx="43">
                  <c:v>44869</c:v>
                </c:pt>
                <c:pt idx="44">
                  <c:v>44876</c:v>
                </c:pt>
                <c:pt idx="45">
                  <c:v>44883</c:v>
                </c:pt>
                <c:pt idx="46">
                  <c:v>44890</c:v>
                </c:pt>
                <c:pt idx="47">
                  <c:v>44897</c:v>
                </c:pt>
                <c:pt idx="48">
                  <c:v>44904</c:v>
                </c:pt>
                <c:pt idx="49">
                  <c:v>44911</c:v>
                </c:pt>
                <c:pt idx="50">
                  <c:v>44918</c:v>
                </c:pt>
                <c:pt idx="51">
                  <c:v>44925</c:v>
                </c:pt>
                <c:pt idx="52">
                  <c:v>44932</c:v>
                </c:pt>
                <c:pt idx="53">
                  <c:v>44939</c:v>
                </c:pt>
                <c:pt idx="54">
                  <c:v>44944</c:v>
                </c:pt>
              </c:numCache>
            </c:numRef>
          </c:cat>
          <c:val>
            <c:numRef>
              <c:f>'Graf 7'!$H$4:$H$58</c:f>
              <c:numCache>
                <c:formatCode>General</c:formatCode>
                <c:ptCount val="55"/>
                <c:pt idx="0">
                  <c:v>100</c:v>
                </c:pt>
                <c:pt idx="1">
                  <c:v>101.44385953165171</c:v>
                </c:pt>
                <c:pt idx="2">
                  <c:v>103.0771160221112</c:v>
                </c:pt>
                <c:pt idx="3">
                  <c:v>100.11361691861138</c:v>
                </c:pt>
                <c:pt idx="4">
                  <c:v>99.658724110700518</c:v>
                </c:pt>
                <c:pt idx="5">
                  <c:v>99.471665385952107</c:v>
                </c:pt>
                <c:pt idx="6">
                  <c:v>99.677961400007021</c:v>
                </c:pt>
                <c:pt idx="7">
                  <c:v>100.7296353098851</c:v>
                </c:pt>
                <c:pt idx="8">
                  <c:v>98.625224656465576</c:v>
                </c:pt>
                <c:pt idx="9">
                  <c:v>97.567917728171793</c:v>
                </c:pt>
                <c:pt idx="10">
                  <c:v>93.871913663895853</c:v>
                </c:pt>
                <c:pt idx="11">
                  <c:v>90.026794036652888</c:v>
                </c:pt>
                <c:pt idx="12">
                  <c:v>86.643156786033529</c:v>
                </c:pt>
                <c:pt idx="13">
                  <c:v>85.467769037742286</c:v>
                </c:pt>
                <c:pt idx="14">
                  <c:v>84.445429336972495</c:v>
                </c:pt>
                <c:pt idx="15">
                  <c:v>83.692092836394835</c:v>
                </c:pt>
                <c:pt idx="16">
                  <c:v>82.562832069092693</c:v>
                </c:pt>
                <c:pt idx="17">
                  <c:v>82.134084969300062</c:v>
                </c:pt>
                <c:pt idx="18">
                  <c:v>81.383299269514424</c:v>
                </c:pt>
                <c:pt idx="19">
                  <c:v>81.287431673080874</c:v>
                </c:pt>
                <c:pt idx="20">
                  <c:v>81.150326130509598</c:v>
                </c:pt>
                <c:pt idx="21">
                  <c:v>81.047018698432652</c:v>
                </c:pt>
                <c:pt idx="22">
                  <c:v>80.548443426958343</c:v>
                </c:pt>
                <c:pt idx="23">
                  <c:v>79.73835160875818</c:v>
                </c:pt>
                <c:pt idx="24">
                  <c:v>77.436891594154844</c:v>
                </c:pt>
                <c:pt idx="25">
                  <c:v>75.100145501928523</c:v>
                </c:pt>
                <c:pt idx="26">
                  <c:v>74.939763902130025</c:v>
                </c:pt>
                <c:pt idx="27">
                  <c:v>74.385602430062889</c:v>
                </c:pt>
                <c:pt idx="28">
                  <c:v>72.485680973470608</c:v>
                </c:pt>
                <c:pt idx="29">
                  <c:v>71.864879830711857</c:v>
                </c:pt>
                <c:pt idx="30">
                  <c:v>70.447697424010059</c:v>
                </c:pt>
                <c:pt idx="31">
                  <c:v>68.340948536531187</c:v>
                </c:pt>
                <c:pt idx="32">
                  <c:v>66.148854105885874</c:v>
                </c:pt>
                <c:pt idx="33">
                  <c:v>63.616227769505386</c:v>
                </c:pt>
                <c:pt idx="34">
                  <c:v>60.174347234134814</c:v>
                </c:pt>
                <c:pt idx="35">
                  <c:v>57.166421683507274</c:v>
                </c:pt>
                <c:pt idx="36">
                  <c:v>52.524283092123234</c:v>
                </c:pt>
                <c:pt idx="37">
                  <c:v>47.529815141340933</c:v>
                </c:pt>
                <c:pt idx="38">
                  <c:v>42.663206080258824</c:v>
                </c:pt>
                <c:pt idx="39">
                  <c:v>39.205276756571763</c:v>
                </c:pt>
                <c:pt idx="40">
                  <c:v>37.020515878203511</c:v>
                </c:pt>
                <c:pt idx="41">
                  <c:v>35.960551865751356</c:v>
                </c:pt>
                <c:pt idx="42">
                  <c:v>33.427287829172876</c:v>
                </c:pt>
                <c:pt idx="43">
                  <c:v>32.413557081076142</c:v>
                </c:pt>
                <c:pt idx="44">
                  <c:v>29.477585369456921</c:v>
                </c:pt>
                <c:pt idx="45">
                  <c:v>27.542377835241648</c:v>
                </c:pt>
                <c:pt idx="46">
                  <c:v>25.555410301621567</c:v>
                </c:pt>
                <c:pt idx="47">
                  <c:v>24.276183704421708</c:v>
                </c:pt>
                <c:pt idx="48">
                  <c:v>22.730823557920715</c:v>
                </c:pt>
                <c:pt idx="49">
                  <c:v>22.609873087032266</c:v>
                </c:pt>
                <c:pt idx="50">
                  <c:v>22.531648529410202</c:v>
                </c:pt>
                <c:pt idx="51">
                  <c:v>22.612423887824285</c:v>
                </c:pt>
                <c:pt idx="52">
                  <c:v>22.693199246238365</c:v>
                </c:pt>
                <c:pt idx="53">
                  <c:v>22.664821587427102</c:v>
                </c:pt>
              </c:numCache>
            </c:numRef>
          </c:val>
          <c:smooth val="0"/>
          <c:extLst>
            <c:ext xmlns:c16="http://schemas.microsoft.com/office/drawing/2014/chart" uri="{C3380CC4-5D6E-409C-BE32-E72D297353CC}">
              <c16:uniqueId val="{00000002-2F10-4FFE-BD45-FB79F6950376}"/>
            </c:ext>
          </c:extLst>
        </c:ser>
        <c:dLbls>
          <c:showLegendKey val="0"/>
          <c:showVal val="0"/>
          <c:showCatName val="0"/>
          <c:showSerName val="0"/>
          <c:showPercent val="0"/>
          <c:showBubbleSize val="0"/>
        </c:dLbls>
        <c:smooth val="0"/>
        <c:axId val="957322112"/>
        <c:axId val="957320800"/>
      </c:lineChart>
      <c:dateAx>
        <c:axId val="957322112"/>
        <c:scaling>
          <c:orientation val="minMax"/>
        </c:scaling>
        <c:delete val="0"/>
        <c:axPos val="b"/>
        <c:numFmt formatCode="[$-41B]mmm\-yy;@" sourceLinked="0"/>
        <c:majorTickMark val="in"/>
        <c:minorTickMark val="none"/>
        <c:tickLblPos val="low"/>
        <c:spPr>
          <a:noFill/>
          <a:ln w="12700" cap="flat" cmpd="sng" algn="ctr">
            <a:solidFill>
              <a:srgbClr val="686767"/>
            </a:solidFill>
            <a:round/>
          </a:ln>
          <a:effectLst/>
        </c:spPr>
        <c:txPr>
          <a:bodyPr rot="-5400000" spcFirstLastPara="1" vertOverflow="ellipsis"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57320800"/>
        <c:crosses val="autoZero"/>
        <c:auto val="1"/>
        <c:lblOffset val="100"/>
        <c:baseTimeUnit val="days"/>
      </c:dateAx>
      <c:valAx>
        <c:axId val="957320800"/>
        <c:scaling>
          <c:orientation val="minMax"/>
        </c:scaling>
        <c:delete val="0"/>
        <c:axPos val="l"/>
        <c:majorGridlines>
          <c:spPr>
            <a:ln w="9525" cap="flat" cmpd="sng" algn="ctr">
              <a:solidFill>
                <a:srgbClr val="868686"/>
              </a:solidFill>
              <a:prstDash val="dash"/>
              <a:round/>
              <a:headEnd type="none" w="med" len="med"/>
              <a:tailEnd type="none" w="med" len="med"/>
            </a:ln>
            <a:effectLst/>
          </c:spPr>
        </c:majorGridlines>
        <c:numFmt formatCode="General" sourceLinked="1"/>
        <c:majorTickMark val="in"/>
        <c:minorTickMark val="none"/>
        <c:tickLblPos val="low"/>
        <c:spPr>
          <a:noFill/>
          <a:ln>
            <a:solidFill>
              <a:srgbClr val="868686"/>
            </a:solidFill>
          </a:ln>
          <a:effectLst/>
        </c:spPr>
        <c:txPr>
          <a:bodyPr rot="-6000000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crossAx val="957322112"/>
        <c:crosses val="autoZero"/>
        <c:crossBetween val="between"/>
      </c:valAx>
      <c:spPr>
        <a:noFill/>
        <a:ln>
          <a:noFill/>
        </a:ln>
        <a:effectLst/>
      </c:spPr>
    </c:plotArea>
    <c:legend>
      <c:legendPos val="t"/>
      <c:layout>
        <c:manualLayout>
          <c:xMode val="edge"/>
          <c:yMode val="edge"/>
          <c:x val="8.5678219106957429E-2"/>
          <c:y val="2.5425425425425426E-2"/>
          <c:w val="0.82864323727933542"/>
          <c:h val="9.5150650650650648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C1D2B"/>
              </a:solidFill>
              <a:latin typeface="Arial Narrow" panose="020B0606020202030204" pitchFamily="34" charset="0"/>
              <a:ea typeface="+mn-ea"/>
              <a:cs typeface="+mn-cs"/>
            </a:defRPr>
          </a:pPr>
          <a:endParaRPr lang="en-US"/>
        </a:p>
      </c:txPr>
    </c:legend>
    <c:plotVisOnly val="1"/>
    <c:dispBlanksAs val="gap"/>
    <c:showDLblsOverMax val="0"/>
  </c:chart>
  <c:spPr>
    <a:noFill/>
    <a:ln w="25400" cap="flat" cmpd="sng" algn="ctr">
      <a:noFill/>
      <a:round/>
    </a:ln>
    <a:effectLst/>
  </c:spPr>
  <c:txPr>
    <a:bodyPr/>
    <a:lstStyle/>
    <a:p>
      <a:pPr>
        <a:defRPr sz="800">
          <a:solidFill>
            <a:srgbClr val="0C1D2B"/>
          </a:solidFill>
          <a:latin typeface="Arial Narrow" panose="020B060602020203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'Graf 8+Tab 4'!$K$6</c:f>
              <c:strCache>
                <c:ptCount val="1"/>
                <c:pt idx="0">
                  <c:v>Zamestnanosť</c:v>
                </c:pt>
              </c:strCache>
            </c:strRef>
          </c:tx>
          <c:spPr>
            <a:solidFill>
              <a:srgbClr val="2C9ADC"/>
            </a:solidFill>
          </c:spPr>
          <c:invertIfNegative val="0"/>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4'!$L$6:$AB$6</c:f>
              <c:numCache>
                <c:formatCode>0.0</c:formatCode>
                <c:ptCount val="17"/>
                <c:pt idx="0">
                  <c:v>0.16423334146956015</c:v>
                </c:pt>
                <c:pt idx="1">
                  <c:v>5.4136460774023877E-3</c:v>
                </c:pt>
                <c:pt idx="2">
                  <c:v>0.36801035254136644</c:v>
                </c:pt>
                <c:pt idx="3">
                  <c:v>0.29780038381128593</c:v>
                </c:pt>
                <c:pt idx="4">
                  <c:v>0.46686124628851339</c:v>
                </c:pt>
                <c:pt idx="5">
                  <c:v>0.57795368620499843</c:v>
                </c:pt>
                <c:pt idx="6">
                  <c:v>0.59636872032936672</c:v>
                </c:pt>
                <c:pt idx="7">
                  <c:v>0.53144286210515268</c:v>
                </c:pt>
                <c:pt idx="8">
                  <c:v>0.46522351908274268</c:v>
                </c:pt>
                <c:pt idx="9">
                  <c:v>0.27696362566227062</c:v>
                </c:pt>
                <c:pt idx="10">
                  <c:v>1.4581403879919727E-2</c:v>
                </c:pt>
                <c:pt idx="11">
                  <c:v>-8.6981164074481324E-2</c:v>
                </c:pt>
                <c:pt idx="12">
                  <c:v>-7.6147126955409011E-2</c:v>
                </c:pt>
                <c:pt idx="13">
                  <c:v>-0.19181575388804059</c:v>
                </c:pt>
                <c:pt idx="14">
                  <c:v>-0.16926121819070397</c:v>
                </c:pt>
                <c:pt idx="15">
                  <c:v>-0.15976724058905431</c:v>
                </c:pt>
                <c:pt idx="16">
                  <c:v>-0.22485839157850079</c:v>
                </c:pt>
              </c:numCache>
            </c:numRef>
          </c:val>
          <c:extLst>
            <c:ext xmlns:c16="http://schemas.microsoft.com/office/drawing/2014/chart" uri="{C3380CC4-5D6E-409C-BE32-E72D297353CC}">
              <c16:uniqueId val="{00000000-AB53-43D6-AD88-259B96262364}"/>
            </c:ext>
          </c:extLst>
        </c:ser>
        <c:ser>
          <c:idx val="2"/>
          <c:order val="1"/>
          <c:tx>
            <c:strRef>
              <c:f>'Graf 8+Tab 4'!$K$7</c:f>
              <c:strCache>
                <c:ptCount val="1"/>
                <c:pt idx="0">
                  <c:v>Zásoba kapitálu</c:v>
                </c:pt>
              </c:strCache>
            </c:strRef>
          </c:tx>
          <c:spPr>
            <a:solidFill>
              <a:srgbClr val="D6DCE5"/>
            </a:solidFill>
          </c:spPr>
          <c:invertIfNegative val="0"/>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4'!$L$7:$AB$7</c:f>
              <c:numCache>
                <c:formatCode>0.0</c:formatCode>
                <c:ptCount val="17"/>
                <c:pt idx="0">
                  <c:v>0.16633422744788023</c:v>
                </c:pt>
                <c:pt idx="1">
                  <c:v>0.38528284775985455</c:v>
                </c:pt>
                <c:pt idx="2">
                  <c:v>0.47320097398038818</c:v>
                </c:pt>
                <c:pt idx="3">
                  <c:v>0.25701329880049056</c:v>
                </c:pt>
                <c:pt idx="4">
                  <c:v>0.29903101845600144</c:v>
                </c:pt>
                <c:pt idx="5">
                  <c:v>0.50941138297113797</c:v>
                </c:pt>
                <c:pt idx="6">
                  <c:v>0.82998672405940788</c:v>
                </c:pt>
                <c:pt idx="7">
                  <c:v>0.53973337156066192</c:v>
                </c:pt>
                <c:pt idx="8">
                  <c:v>0.65518689697781529</c:v>
                </c:pt>
                <c:pt idx="9">
                  <c:v>0.74014389376821343</c:v>
                </c:pt>
                <c:pt idx="10">
                  <c:v>0.75060576025783887</c:v>
                </c:pt>
                <c:pt idx="11">
                  <c:v>0.49694972885732702</c:v>
                </c:pt>
                <c:pt idx="12">
                  <c:v>0.59130908614879896</c:v>
                </c:pt>
                <c:pt idx="13">
                  <c:v>0.86249545324228838</c:v>
                </c:pt>
                <c:pt idx="14">
                  <c:v>1.1190186301734781</c:v>
                </c:pt>
                <c:pt idx="15">
                  <c:v>1.0530354783558209</c:v>
                </c:pt>
                <c:pt idx="16">
                  <c:v>0.97766957499497065</c:v>
                </c:pt>
              </c:numCache>
            </c:numRef>
          </c:val>
          <c:extLst>
            <c:ext xmlns:c16="http://schemas.microsoft.com/office/drawing/2014/chart" uri="{C3380CC4-5D6E-409C-BE32-E72D297353CC}">
              <c16:uniqueId val="{00000001-AB53-43D6-AD88-259B96262364}"/>
            </c:ext>
          </c:extLst>
        </c:ser>
        <c:ser>
          <c:idx val="3"/>
          <c:order val="2"/>
          <c:tx>
            <c:strRef>
              <c:f>'Graf 8+Tab 4'!$K$8</c:f>
              <c:strCache>
                <c:ptCount val="1"/>
                <c:pt idx="0">
                  <c:v>TFP</c:v>
                </c:pt>
              </c:strCache>
            </c:strRef>
          </c:tx>
          <c:spPr>
            <a:solidFill>
              <a:srgbClr val="555555"/>
            </a:solidFill>
          </c:spPr>
          <c:invertIfNegative val="0"/>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4'!$L$8:$AB$8</c:f>
              <c:numCache>
                <c:formatCode>0.0</c:formatCode>
                <c:ptCount val="17"/>
                <c:pt idx="0">
                  <c:v>1.7156410285974033</c:v>
                </c:pt>
                <c:pt idx="1">
                  <c:v>1.937912100853989</c:v>
                </c:pt>
                <c:pt idx="2">
                  <c:v>1.6612610500935876</c:v>
                </c:pt>
                <c:pt idx="3">
                  <c:v>1.1260261604364885</c:v>
                </c:pt>
                <c:pt idx="4">
                  <c:v>1.1439747102727216</c:v>
                </c:pt>
                <c:pt idx="5">
                  <c:v>2.0995067793895483</c:v>
                </c:pt>
                <c:pt idx="6">
                  <c:v>1.146665649637657</c:v>
                </c:pt>
                <c:pt idx="7">
                  <c:v>0.93690751509740711</c:v>
                </c:pt>
                <c:pt idx="8">
                  <c:v>1.3094144671628172</c:v>
                </c:pt>
                <c:pt idx="9">
                  <c:v>1.0232515828334732</c:v>
                </c:pt>
                <c:pt idx="10">
                  <c:v>0.77953167732558448</c:v>
                </c:pt>
                <c:pt idx="11">
                  <c:v>1.0916242872474724</c:v>
                </c:pt>
                <c:pt idx="12">
                  <c:v>0.78182538008000346</c:v>
                </c:pt>
                <c:pt idx="13">
                  <c:v>0.83524771055238922</c:v>
                </c:pt>
                <c:pt idx="14">
                  <c:v>0.79544471884787082</c:v>
                </c:pt>
                <c:pt idx="15">
                  <c:v>0.60283596014145679</c:v>
                </c:pt>
                <c:pt idx="16">
                  <c:v>0.60321587332869964</c:v>
                </c:pt>
              </c:numCache>
            </c:numRef>
          </c:val>
          <c:extLst>
            <c:ext xmlns:c16="http://schemas.microsoft.com/office/drawing/2014/chart" uri="{C3380CC4-5D6E-409C-BE32-E72D297353CC}">
              <c16:uniqueId val="{00000002-AB53-43D6-AD88-259B96262364}"/>
            </c:ext>
          </c:extLst>
        </c:ser>
        <c:dLbls>
          <c:showLegendKey val="0"/>
          <c:showVal val="0"/>
          <c:showCatName val="0"/>
          <c:showSerName val="0"/>
          <c:showPercent val="0"/>
          <c:showBubbleSize val="0"/>
        </c:dLbls>
        <c:gapWidth val="150"/>
        <c:overlap val="100"/>
        <c:axId val="303050888"/>
        <c:axId val="303051280"/>
      </c:barChart>
      <c:lineChart>
        <c:grouping val="standard"/>
        <c:varyColors val="0"/>
        <c:ser>
          <c:idx val="0"/>
          <c:order val="3"/>
          <c:tx>
            <c:strRef>
              <c:f>'Graf 8+Tab 4'!$K$9</c:f>
              <c:strCache>
                <c:ptCount val="1"/>
                <c:pt idx="0">
                  <c:v>Pot. produkt</c:v>
                </c:pt>
              </c:strCache>
            </c:strRef>
          </c:tx>
          <c:spPr>
            <a:ln w="19050">
              <a:solidFill>
                <a:schemeClr val="tx1"/>
              </a:solidFill>
            </a:ln>
          </c:spPr>
          <c:marker>
            <c:symbol val="none"/>
          </c:marker>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4'!$L$9:$AB$9</c:f>
              <c:numCache>
                <c:formatCode>0.0</c:formatCode>
                <c:ptCount val="17"/>
                <c:pt idx="0">
                  <c:v>2.051872404587618</c:v>
                </c:pt>
                <c:pt idx="1">
                  <c:v>2.3356111077154962</c:v>
                </c:pt>
                <c:pt idx="2">
                  <c:v>2.5164470633898706</c:v>
                </c:pt>
                <c:pt idx="3">
                  <c:v>1.6870270134668131</c:v>
                </c:pt>
                <c:pt idx="4">
                  <c:v>1.9182805480064014</c:v>
                </c:pt>
                <c:pt idx="5">
                  <c:v>3.2094932367368711</c:v>
                </c:pt>
                <c:pt idx="6">
                  <c:v>2.5893588100298404</c:v>
                </c:pt>
                <c:pt idx="7">
                  <c:v>2.0180434939517378</c:v>
                </c:pt>
                <c:pt idx="8">
                  <c:v>2.4444813869527682</c:v>
                </c:pt>
                <c:pt idx="9">
                  <c:v>2.0501833741099151</c:v>
                </c:pt>
                <c:pt idx="10">
                  <c:v>1.548585743957176</c:v>
                </c:pt>
                <c:pt idx="11">
                  <c:v>1.5046105691719047</c:v>
                </c:pt>
                <c:pt idx="12">
                  <c:v>1.2991533966267621</c:v>
                </c:pt>
                <c:pt idx="13">
                  <c:v>1.5067145680937033</c:v>
                </c:pt>
                <c:pt idx="14">
                  <c:v>1.7457792996352417</c:v>
                </c:pt>
                <c:pt idx="15">
                  <c:v>1.4953130850324126</c:v>
                </c:pt>
                <c:pt idx="16">
                  <c:v>1.3543059030128646</c:v>
                </c:pt>
              </c:numCache>
            </c:numRef>
          </c:val>
          <c:smooth val="0"/>
          <c:extLst>
            <c:ext xmlns:c16="http://schemas.microsoft.com/office/drawing/2014/chart" uri="{C3380CC4-5D6E-409C-BE32-E72D297353CC}">
              <c16:uniqueId val="{00000003-AB53-43D6-AD88-259B96262364}"/>
            </c:ext>
          </c:extLst>
        </c:ser>
        <c:dLbls>
          <c:showLegendKey val="0"/>
          <c:showVal val="0"/>
          <c:showCatName val="0"/>
          <c:showSerName val="0"/>
          <c:showPercent val="0"/>
          <c:showBubbleSize val="0"/>
        </c:dLbls>
        <c:marker val="1"/>
        <c:smooth val="0"/>
        <c:axId val="303050888"/>
        <c:axId val="303051280"/>
      </c:lineChart>
      <c:catAx>
        <c:axId val="303050888"/>
        <c:scaling>
          <c:orientation val="minMax"/>
        </c:scaling>
        <c:delete val="0"/>
        <c:axPos val="b"/>
        <c:numFmt formatCode="General" sourceLinked="1"/>
        <c:majorTickMark val="none"/>
        <c:minorTickMark val="none"/>
        <c:tickLblPos val="low"/>
        <c:spPr>
          <a:ln w="6350">
            <a:solidFill>
              <a:schemeClr val="tx1"/>
            </a:solidFill>
          </a:ln>
        </c:spPr>
        <c:crossAx val="303051280"/>
        <c:crosses val="autoZero"/>
        <c:auto val="1"/>
        <c:lblAlgn val="ctr"/>
        <c:lblOffset val="100"/>
        <c:noMultiLvlLbl val="0"/>
      </c:catAx>
      <c:valAx>
        <c:axId val="303051280"/>
        <c:scaling>
          <c:orientation val="minMax"/>
        </c:scaling>
        <c:delete val="0"/>
        <c:axPos val="l"/>
        <c:majorGridlines>
          <c:spPr>
            <a:ln w="6350">
              <a:solidFill>
                <a:schemeClr val="bg1">
                  <a:lumMod val="95000"/>
                </a:schemeClr>
              </a:solidFill>
              <a:prstDash val="sysDot"/>
            </a:ln>
          </c:spPr>
        </c:majorGridlines>
        <c:numFmt formatCode="0.0" sourceLinked="1"/>
        <c:majorTickMark val="out"/>
        <c:minorTickMark val="none"/>
        <c:tickLblPos val="nextTo"/>
        <c:spPr>
          <a:ln w="6350">
            <a:solidFill>
              <a:schemeClr val="tx1"/>
            </a:solidFill>
          </a:ln>
        </c:spPr>
        <c:crossAx val="303050888"/>
        <c:crosses val="autoZero"/>
        <c:crossBetween val="between"/>
      </c:valAx>
      <c:spPr>
        <a:noFill/>
      </c:spPr>
    </c:plotArea>
    <c:legend>
      <c:legendPos val="r"/>
      <c:layout>
        <c:manualLayout>
          <c:xMode val="edge"/>
          <c:yMode val="edge"/>
          <c:x val="6.1725659686860897E-2"/>
          <c:y val="4.6954242912760754E-3"/>
          <c:w val="0.88347748329566056"/>
          <c:h val="0.12495797750589979"/>
        </c:manualLayout>
      </c:layout>
      <c:overlay val="1"/>
    </c:legend>
    <c:plotVisOnly val="1"/>
    <c:dispBlanksAs val="gap"/>
    <c:showDLblsOverMax val="0"/>
  </c:chart>
  <c:spPr>
    <a:noFill/>
    <a:ln>
      <a:noFill/>
    </a:ln>
  </c:spPr>
  <c:txPr>
    <a:bodyPr/>
    <a:lstStyle/>
    <a:p>
      <a:pPr>
        <a:defRPr sz="8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07849879990274E-2"/>
          <c:y val="0.21100718998100526"/>
          <c:w val="0.91351843249686038"/>
          <c:h val="0.67571978756658013"/>
        </c:manualLayout>
      </c:layout>
      <c:barChart>
        <c:barDir val="col"/>
        <c:grouping val="stacked"/>
        <c:varyColors val="0"/>
        <c:ser>
          <c:idx val="3"/>
          <c:order val="1"/>
          <c:tx>
            <c:strRef>
              <c:f>'Zhrnutie '!$A$59</c:f>
              <c:strCache>
                <c:ptCount val="1"/>
                <c:pt idx="0">
                  <c:v>Structural balance</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'!$B$19:$H$19</c:f>
              <c:numCache>
                <c:formatCode>General</c:formatCode>
                <c:ptCount val="7"/>
                <c:pt idx="0">
                  <c:v>2020</c:v>
                </c:pt>
                <c:pt idx="1">
                  <c:v>2021</c:v>
                </c:pt>
                <c:pt idx="2">
                  <c:v>2022</c:v>
                </c:pt>
                <c:pt idx="3">
                  <c:v>2023</c:v>
                </c:pt>
                <c:pt idx="4">
                  <c:v>2024</c:v>
                </c:pt>
                <c:pt idx="5">
                  <c:v>2025</c:v>
                </c:pt>
                <c:pt idx="6">
                  <c:v>2026</c:v>
                </c:pt>
              </c:numCache>
            </c:numRef>
          </c:cat>
          <c:val>
            <c:numRef>
              <c:f>'Zhrnutie '!$B$26:$H$26</c:f>
              <c:numCache>
                <c:formatCode>0.0</c:formatCode>
                <c:ptCount val="7"/>
                <c:pt idx="0">
                  <c:v>2.4595601456661234</c:v>
                </c:pt>
                <c:pt idx="1">
                  <c:v>1.5173644790221656</c:v>
                </c:pt>
                <c:pt idx="2">
                  <c:v>0.80735901814662725</c:v>
                </c:pt>
                <c:pt idx="3">
                  <c:v>4.320978161853116</c:v>
                </c:pt>
                <c:pt idx="4">
                  <c:v>3.4491395375535694</c:v>
                </c:pt>
                <c:pt idx="5">
                  <c:v>3.1790027724227383</c:v>
                </c:pt>
                <c:pt idx="6">
                  <c:v>2.3870253130839489</c:v>
                </c:pt>
              </c:numCache>
            </c:numRef>
          </c:val>
          <c:extLst>
            <c:ext xmlns:c16="http://schemas.microsoft.com/office/drawing/2014/chart" uri="{C3380CC4-5D6E-409C-BE32-E72D297353CC}">
              <c16:uniqueId val="{00000000-485E-4C3B-A8CB-A8523286E3BD}"/>
            </c:ext>
          </c:extLst>
        </c:ser>
        <c:ser>
          <c:idx val="1"/>
          <c:order val="2"/>
          <c:tx>
            <c:strRef>
              <c:f>'Zhrnutie '!$A$54</c:f>
              <c:strCache>
                <c:ptCount val="1"/>
                <c:pt idx="0">
                  <c:v>Cyclical component</c:v>
                </c:pt>
              </c:strCache>
            </c:strRef>
          </c:tx>
          <c:spPr>
            <a:solidFill>
              <a:schemeClr val="accent2"/>
            </a:solidFill>
            <a:ln>
              <a:noFill/>
            </a:ln>
            <a:effectLst/>
          </c:spPr>
          <c:invertIfNegative val="0"/>
          <c:cat>
            <c:numRef>
              <c:f>'Zhrnutie '!$B$19:$H$19</c:f>
              <c:numCache>
                <c:formatCode>General</c:formatCode>
                <c:ptCount val="7"/>
                <c:pt idx="0">
                  <c:v>2020</c:v>
                </c:pt>
                <c:pt idx="1">
                  <c:v>2021</c:v>
                </c:pt>
                <c:pt idx="2">
                  <c:v>2022</c:v>
                </c:pt>
                <c:pt idx="3">
                  <c:v>2023</c:v>
                </c:pt>
                <c:pt idx="4">
                  <c:v>2024</c:v>
                </c:pt>
                <c:pt idx="5">
                  <c:v>2025</c:v>
                </c:pt>
                <c:pt idx="6">
                  <c:v>2026</c:v>
                </c:pt>
              </c:numCache>
            </c:numRef>
          </c:cat>
          <c:val>
            <c:numRef>
              <c:f>'Zhrnutie '!$B$21:$H$21</c:f>
              <c:numCache>
                <c:formatCode>0.0</c:formatCode>
                <c:ptCount val="7"/>
                <c:pt idx="0">
                  <c:v>1.073268856942188</c:v>
                </c:pt>
                <c:pt idx="1">
                  <c:v>0.5225650980222396</c:v>
                </c:pt>
                <c:pt idx="2">
                  <c:v>0.36511750099100077</c:v>
                </c:pt>
                <c:pt idx="3">
                  <c:v>0.45489391210792079</c:v>
                </c:pt>
                <c:pt idx="4">
                  <c:v>0.45086046244643041</c:v>
                </c:pt>
                <c:pt idx="5">
                  <c:v>2.0997227577261933E-2</c:v>
                </c:pt>
                <c:pt idx="6">
                  <c:v>-0.18702531308394865</c:v>
                </c:pt>
              </c:numCache>
            </c:numRef>
          </c:val>
          <c:extLst>
            <c:ext xmlns:c16="http://schemas.microsoft.com/office/drawing/2014/chart" uri="{C3380CC4-5D6E-409C-BE32-E72D297353CC}">
              <c16:uniqueId val="{00000001-485E-4C3B-A8CB-A8523286E3BD}"/>
            </c:ext>
          </c:extLst>
        </c:ser>
        <c:ser>
          <c:idx val="2"/>
          <c:order val="3"/>
          <c:tx>
            <c:strRef>
              <c:f>'Zhrnutie '!$A$55</c:f>
              <c:strCache>
                <c:ptCount val="1"/>
                <c:pt idx="0">
                  <c:v>Temporary effects: COVID-19</c:v>
                </c:pt>
              </c:strCache>
            </c:strRef>
          </c:tx>
          <c:spPr>
            <a:solidFill>
              <a:schemeClr val="tx1">
                <a:lumMod val="65000"/>
                <a:lumOff val="35000"/>
              </a:schemeClr>
            </a:solidFill>
            <a:ln>
              <a:noFill/>
            </a:ln>
            <a:effectLst/>
          </c:spPr>
          <c:invertIfNegative val="0"/>
          <c:cat>
            <c:numRef>
              <c:f>'Zhrnutie '!$B$19:$H$19</c:f>
              <c:numCache>
                <c:formatCode>General</c:formatCode>
                <c:ptCount val="7"/>
                <c:pt idx="0">
                  <c:v>2020</c:v>
                </c:pt>
                <c:pt idx="1">
                  <c:v>2021</c:v>
                </c:pt>
                <c:pt idx="2">
                  <c:v>2022</c:v>
                </c:pt>
                <c:pt idx="3">
                  <c:v>2023</c:v>
                </c:pt>
                <c:pt idx="4">
                  <c:v>2024</c:v>
                </c:pt>
                <c:pt idx="5">
                  <c:v>2025</c:v>
                </c:pt>
                <c:pt idx="6">
                  <c:v>2026</c:v>
                </c:pt>
              </c:numCache>
            </c:numRef>
          </c:cat>
          <c:val>
            <c:numRef>
              <c:f>'Zhrnutie '!$B$22:$G$22</c:f>
              <c:numCache>
                <c:formatCode>0.0</c:formatCode>
                <c:ptCount val="6"/>
                <c:pt idx="0">
                  <c:v>1.8934676728106878</c:v>
                </c:pt>
                <c:pt idx="1">
                  <c:v>2.9946289922265312</c:v>
                </c:pt>
                <c:pt idx="2">
                  <c:v>0.63644211912166948</c:v>
                </c:pt>
                <c:pt idx="3">
                  <c:v>0.12952122534825633</c:v>
                </c:pt>
                <c:pt idx="4">
                  <c:v>0</c:v>
                </c:pt>
                <c:pt idx="5">
                  <c:v>0</c:v>
                </c:pt>
              </c:numCache>
            </c:numRef>
          </c:val>
          <c:extLst>
            <c:ext xmlns:c16="http://schemas.microsoft.com/office/drawing/2014/chart" uri="{C3380CC4-5D6E-409C-BE32-E72D297353CC}">
              <c16:uniqueId val="{00000002-485E-4C3B-A8CB-A8523286E3BD}"/>
            </c:ext>
          </c:extLst>
        </c:ser>
        <c:ser>
          <c:idx val="4"/>
          <c:order val="4"/>
          <c:tx>
            <c:strRef>
              <c:f>'Zhrnutie '!$A$58</c:f>
              <c:strCache>
                <c:ptCount val="1"/>
                <c:pt idx="0">
                  <c:v>Temporary effects: others</c:v>
                </c:pt>
              </c:strCache>
            </c:strRef>
          </c:tx>
          <c:spPr>
            <a:solidFill>
              <a:schemeClr val="tx1">
                <a:lumMod val="50000"/>
                <a:lumOff val="50000"/>
              </a:schemeClr>
            </a:solidFill>
            <a:ln>
              <a:noFill/>
            </a:ln>
            <a:effectLst/>
          </c:spPr>
          <c:invertIfNegative val="0"/>
          <c:cat>
            <c:numRef>
              <c:f>'Zhrnutie '!$B$19:$H$19</c:f>
              <c:numCache>
                <c:formatCode>General</c:formatCode>
                <c:ptCount val="7"/>
                <c:pt idx="0">
                  <c:v>2020</c:v>
                </c:pt>
                <c:pt idx="1">
                  <c:v>2021</c:v>
                </c:pt>
                <c:pt idx="2">
                  <c:v>2022</c:v>
                </c:pt>
                <c:pt idx="3">
                  <c:v>2023</c:v>
                </c:pt>
                <c:pt idx="4">
                  <c:v>2024</c:v>
                </c:pt>
                <c:pt idx="5">
                  <c:v>2025</c:v>
                </c:pt>
                <c:pt idx="6">
                  <c:v>2026</c:v>
                </c:pt>
              </c:numCache>
            </c:numRef>
          </c:cat>
          <c:val>
            <c:numRef>
              <c:f>'Zhrnutie '!$B$25:$G$25</c:f>
              <c:numCache>
                <c:formatCode>0.0</c:formatCode>
                <c:ptCount val="6"/>
                <c:pt idx="0">
                  <c:v>-7.5983084667095246E-2</c:v>
                </c:pt>
                <c:pt idx="1">
                  <c:v>0.38840269981536579</c:v>
                </c:pt>
                <c:pt idx="2">
                  <c:v>0</c:v>
                </c:pt>
                <c:pt idx="3">
                  <c:v>0</c:v>
                </c:pt>
                <c:pt idx="4">
                  <c:v>0</c:v>
                </c:pt>
                <c:pt idx="5">
                  <c:v>0</c:v>
                </c:pt>
              </c:numCache>
            </c:numRef>
          </c:val>
          <c:extLst>
            <c:ext xmlns:c16="http://schemas.microsoft.com/office/drawing/2014/chart" uri="{C3380CC4-5D6E-409C-BE32-E72D297353CC}">
              <c16:uniqueId val="{00000003-485E-4C3B-A8CB-A8523286E3BD}"/>
            </c:ext>
          </c:extLst>
        </c:ser>
        <c:ser>
          <c:idx val="5"/>
          <c:order val="5"/>
          <c:tx>
            <c:strRef>
              <c:f>'Zhrnutie '!$A$56</c:f>
              <c:strCache>
                <c:ptCount val="1"/>
                <c:pt idx="0">
                  <c:v>Temporary effects: war in Ukraine</c:v>
                </c:pt>
              </c:strCache>
            </c:strRef>
          </c:tx>
          <c:spPr>
            <a:solidFill>
              <a:schemeClr val="bg1">
                <a:lumMod val="75000"/>
              </a:schemeClr>
            </a:solidFill>
            <a:ln w="25400">
              <a:noFill/>
            </a:ln>
            <a:effectLst/>
          </c:spPr>
          <c:invertIfNegative val="0"/>
          <c:val>
            <c:numRef>
              <c:f>'Zhrnutie '!$B$56:$H$56</c:f>
              <c:numCache>
                <c:formatCode>0.0</c:formatCode>
                <c:ptCount val="7"/>
                <c:pt idx="0">
                  <c:v>0</c:v>
                </c:pt>
                <c:pt idx="1">
                  <c:v>0</c:v>
                </c:pt>
                <c:pt idx="2">
                  <c:v>0.17660612031787604</c:v>
                </c:pt>
                <c:pt idx="3">
                  <c:v>8.3562080869842792E-2</c:v>
                </c:pt>
                <c:pt idx="4">
                  <c:v>0</c:v>
                </c:pt>
                <c:pt idx="5">
                  <c:v>0</c:v>
                </c:pt>
                <c:pt idx="6">
                  <c:v>0</c:v>
                </c:pt>
              </c:numCache>
            </c:numRef>
          </c:val>
          <c:extLst>
            <c:ext xmlns:c16="http://schemas.microsoft.com/office/drawing/2014/chart" uri="{C3380CC4-5D6E-409C-BE32-E72D297353CC}">
              <c16:uniqueId val="{00000000-0F57-447F-B0BF-AEC4A4769080}"/>
            </c:ext>
          </c:extLst>
        </c:ser>
        <c:ser>
          <c:idx val="6"/>
          <c:order val="6"/>
          <c:tx>
            <c:strRef>
              <c:f>'Zhrnutie '!$A$57</c:f>
              <c:strCache>
                <c:ptCount val="1"/>
                <c:pt idx="0">
                  <c:v>Temporary effects: energy support</c:v>
                </c:pt>
              </c:strCache>
            </c:strRef>
          </c:tx>
          <c:spPr>
            <a:solidFill>
              <a:schemeClr val="accent1">
                <a:lumMod val="60000"/>
              </a:schemeClr>
            </a:solidFill>
            <a:ln w="25400">
              <a:noFill/>
            </a:ln>
            <a:effectLst/>
          </c:spPr>
          <c:invertIfNegative val="0"/>
          <c:val>
            <c:numRef>
              <c:f>'Zhrnutie '!$B$57:$H$57</c:f>
              <c:numCache>
                <c:formatCode>0.0</c:formatCode>
                <c:ptCount val="7"/>
                <c:pt idx="0">
                  <c:v>0</c:v>
                </c:pt>
                <c:pt idx="1">
                  <c:v>0</c:v>
                </c:pt>
                <c:pt idx="2">
                  <c:v>5.1631563329046719E-2</c:v>
                </c:pt>
                <c:pt idx="3">
                  <c:v>1.3081643760173889</c:v>
                </c:pt>
                <c:pt idx="4">
                  <c:v>0</c:v>
                </c:pt>
                <c:pt idx="5">
                  <c:v>0</c:v>
                </c:pt>
                <c:pt idx="6">
                  <c:v>0</c:v>
                </c:pt>
              </c:numCache>
            </c:numRef>
          </c:val>
          <c:extLst>
            <c:ext xmlns:c16="http://schemas.microsoft.com/office/drawing/2014/chart" uri="{C3380CC4-5D6E-409C-BE32-E72D297353CC}">
              <c16:uniqueId val="{00000001-0F57-447F-B0BF-AEC4A4769080}"/>
            </c:ext>
          </c:extLst>
        </c:ser>
        <c:dLbls>
          <c:showLegendKey val="0"/>
          <c:showVal val="0"/>
          <c:showCatName val="0"/>
          <c:showSerName val="0"/>
          <c:showPercent val="0"/>
          <c:showBubbleSize val="0"/>
        </c:dLbls>
        <c:gapWidth val="150"/>
        <c:overlap val="100"/>
        <c:axId val="305389816"/>
        <c:axId val="305390208"/>
      </c:barChart>
      <c:lineChart>
        <c:grouping val="standard"/>
        <c:varyColors val="0"/>
        <c:ser>
          <c:idx val="0"/>
          <c:order val="0"/>
          <c:tx>
            <c:strRef>
              <c:f>'Zhrnutie '!$A$53</c:f>
              <c:strCache>
                <c:ptCount val="1"/>
                <c:pt idx="0">
                  <c:v>General government balance</c:v>
                </c:pt>
              </c:strCache>
            </c:strRef>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'!$B$19:$H$19</c:f>
              <c:numCache>
                <c:formatCode>General</c:formatCode>
                <c:ptCount val="7"/>
                <c:pt idx="0">
                  <c:v>2020</c:v>
                </c:pt>
                <c:pt idx="1">
                  <c:v>2021</c:v>
                </c:pt>
                <c:pt idx="2">
                  <c:v>2022</c:v>
                </c:pt>
                <c:pt idx="3">
                  <c:v>2023</c:v>
                </c:pt>
                <c:pt idx="4">
                  <c:v>2024</c:v>
                </c:pt>
                <c:pt idx="5">
                  <c:v>2025</c:v>
                </c:pt>
                <c:pt idx="6">
                  <c:v>2026</c:v>
                </c:pt>
              </c:numCache>
            </c:numRef>
          </c:cat>
          <c:val>
            <c:numRef>
              <c:f>'Zhrnutie '!$B$20:$H$20</c:f>
              <c:numCache>
                <c:formatCode>0.0</c:formatCode>
                <c:ptCount val="7"/>
                <c:pt idx="0">
                  <c:v>5.3503135907519042</c:v>
                </c:pt>
                <c:pt idx="1">
                  <c:v>5.4305277949314608</c:v>
                </c:pt>
                <c:pt idx="2">
                  <c:v>2.0371563219062203</c:v>
                </c:pt>
                <c:pt idx="3">
                  <c:v>6.2971197561965244</c:v>
                </c:pt>
                <c:pt idx="4">
                  <c:v>3.9</c:v>
                </c:pt>
                <c:pt idx="5">
                  <c:v>3.2</c:v>
                </c:pt>
                <c:pt idx="6">
                  <c:v>2.2000000000000002</c:v>
                </c:pt>
              </c:numCache>
            </c:numRef>
          </c:val>
          <c:smooth val="0"/>
          <c:extLst>
            <c:ext xmlns:c16="http://schemas.microsoft.com/office/drawing/2014/chart" uri="{C3380CC4-5D6E-409C-BE32-E72D297353CC}">
              <c16:uniqueId val="{00000004-485E-4C3B-A8CB-A8523286E3BD}"/>
            </c:ext>
          </c:extLst>
        </c:ser>
        <c:ser>
          <c:idx val="7"/>
          <c:order val="7"/>
          <c:tx>
            <c:strRef>
              <c:f>'Zhrnutie '!$A$61</c:f>
              <c:strCache>
                <c:ptCount val="1"/>
                <c:pt idx="0">
                  <c:v>Actual budget</c:v>
                </c:pt>
              </c:strCache>
            </c:strRef>
          </c:tx>
          <c:spPr>
            <a:ln w="25400" cap="rnd">
              <a:noFill/>
              <a:round/>
            </a:ln>
            <a:effectLst/>
          </c:spPr>
          <c:marker>
            <c:symbol val="circle"/>
            <c:size val="5"/>
            <c:spPr>
              <a:solidFill>
                <a:schemeClr val="bg1">
                  <a:lumMod val="65000"/>
                </a:schemeClr>
              </a:solidFill>
              <a:ln w="9525">
                <a:noFill/>
              </a:ln>
              <a:effectLst/>
            </c:spPr>
          </c:marker>
          <c:val>
            <c:numRef>
              <c:f>'Zhrnutie '!$B$61:$H$61</c:f>
              <c:numCache>
                <c:formatCode>0.0</c:formatCode>
                <c:ptCount val="7"/>
                <c:pt idx="4">
                  <c:v>4.74</c:v>
                </c:pt>
                <c:pt idx="5">
                  <c:v>5.15</c:v>
                </c:pt>
                <c:pt idx="6">
                  <c:v>4.93</c:v>
                </c:pt>
              </c:numCache>
            </c:numRef>
          </c:val>
          <c:smooth val="0"/>
          <c:extLst>
            <c:ext xmlns:c16="http://schemas.microsoft.com/office/drawing/2014/chart" uri="{C3380CC4-5D6E-409C-BE32-E72D297353CC}">
              <c16:uniqueId val="{00000000-BB24-472C-8502-2273CEE28C05}"/>
            </c:ext>
          </c:extLst>
        </c:ser>
        <c:dLbls>
          <c:showLegendKey val="0"/>
          <c:showVal val="0"/>
          <c:showCatName val="0"/>
          <c:showSerName val="0"/>
          <c:showPercent val="0"/>
          <c:showBubbleSize val="0"/>
        </c:dLbls>
        <c:marker val="1"/>
        <c:smooth val="0"/>
        <c:axId val="305389816"/>
        <c:axId val="305390208"/>
      </c:lineChart>
      <c:catAx>
        <c:axId val="30538981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90208"/>
        <c:crosses val="autoZero"/>
        <c:auto val="1"/>
        <c:lblAlgn val="ctr"/>
        <c:lblOffset val="100"/>
        <c:noMultiLvlLbl val="0"/>
      </c:catAx>
      <c:valAx>
        <c:axId val="305390208"/>
        <c:scaling>
          <c:orientation val="minMax"/>
        </c:scaling>
        <c:delete val="0"/>
        <c:axPos val="l"/>
        <c:majorGridlines>
          <c:spPr>
            <a:ln w="9525" cap="flat" cmpd="sng" algn="ctr">
              <a:solidFill>
                <a:schemeClr val="bg1">
                  <a:lumMod val="75000"/>
                  <a:alpha val="56000"/>
                </a:schemeClr>
              </a:solidFill>
              <a:prstDash val="sysDot"/>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89816"/>
        <c:crosses val="autoZero"/>
        <c:crossBetween val="between"/>
      </c:valAx>
      <c:spPr>
        <a:noFill/>
        <a:ln>
          <a:noFill/>
        </a:ln>
        <a:effectLst/>
      </c:spPr>
    </c:plotArea>
    <c:legend>
      <c:legendPos val="t"/>
      <c:layout>
        <c:manualLayout>
          <c:xMode val="edge"/>
          <c:yMode val="edge"/>
          <c:x val="6.509994083639456E-2"/>
          <c:y val="4.535714285714286E-2"/>
          <c:w val="0.78874056345850496"/>
          <c:h val="0.258325308741767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'Graf 8+Tab 4'!$K$13</c:f>
              <c:strCache>
                <c:ptCount val="1"/>
                <c:pt idx="0">
                  <c:v>Employment</c:v>
                </c:pt>
              </c:strCache>
            </c:strRef>
          </c:tx>
          <c:spPr>
            <a:solidFill>
              <a:srgbClr val="2C9ADC"/>
            </a:solidFill>
          </c:spPr>
          <c:invertIfNegative val="0"/>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4'!$L$6:$AB$6</c:f>
              <c:numCache>
                <c:formatCode>0.0</c:formatCode>
                <c:ptCount val="17"/>
                <c:pt idx="0">
                  <c:v>0.16423334146956015</c:v>
                </c:pt>
                <c:pt idx="1">
                  <c:v>5.4136460774023877E-3</c:v>
                </c:pt>
                <c:pt idx="2">
                  <c:v>0.36801035254136644</c:v>
                </c:pt>
                <c:pt idx="3">
                  <c:v>0.29780038381128593</c:v>
                </c:pt>
                <c:pt idx="4">
                  <c:v>0.46686124628851339</c:v>
                </c:pt>
                <c:pt idx="5">
                  <c:v>0.57795368620499843</c:v>
                </c:pt>
                <c:pt idx="6">
                  <c:v>0.59636872032936672</c:v>
                </c:pt>
                <c:pt idx="7">
                  <c:v>0.53144286210515268</c:v>
                </c:pt>
                <c:pt idx="8">
                  <c:v>0.46522351908274268</c:v>
                </c:pt>
                <c:pt idx="9">
                  <c:v>0.27696362566227062</c:v>
                </c:pt>
                <c:pt idx="10">
                  <c:v>1.4581403879919727E-2</c:v>
                </c:pt>
                <c:pt idx="11">
                  <c:v>-8.6981164074481324E-2</c:v>
                </c:pt>
                <c:pt idx="12">
                  <c:v>-7.6147126955409011E-2</c:v>
                </c:pt>
                <c:pt idx="13">
                  <c:v>-0.19181575388804059</c:v>
                </c:pt>
                <c:pt idx="14">
                  <c:v>-0.16926121819070397</c:v>
                </c:pt>
                <c:pt idx="15">
                  <c:v>-0.15976724058905431</c:v>
                </c:pt>
                <c:pt idx="16">
                  <c:v>-0.22485839157850079</c:v>
                </c:pt>
              </c:numCache>
            </c:numRef>
          </c:val>
          <c:extLst>
            <c:ext xmlns:c16="http://schemas.microsoft.com/office/drawing/2014/chart" uri="{C3380CC4-5D6E-409C-BE32-E72D297353CC}">
              <c16:uniqueId val="{00000000-1754-4527-828F-872C3F5BE250}"/>
            </c:ext>
          </c:extLst>
        </c:ser>
        <c:ser>
          <c:idx val="2"/>
          <c:order val="1"/>
          <c:tx>
            <c:strRef>
              <c:f>'Graf 8+Tab 4'!$K$14</c:f>
              <c:strCache>
                <c:ptCount val="1"/>
                <c:pt idx="0">
                  <c:v>Capital stock</c:v>
                </c:pt>
              </c:strCache>
            </c:strRef>
          </c:tx>
          <c:spPr>
            <a:solidFill>
              <a:srgbClr val="D6DCE5"/>
            </a:solidFill>
          </c:spPr>
          <c:invertIfNegative val="0"/>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4'!$L$7:$AB$7</c:f>
              <c:numCache>
                <c:formatCode>0.0</c:formatCode>
                <c:ptCount val="17"/>
                <c:pt idx="0">
                  <c:v>0.16633422744788023</c:v>
                </c:pt>
                <c:pt idx="1">
                  <c:v>0.38528284775985455</c:v>
                </c:pt>
                <c:pt idx="2">
                  <c:v>0.47320097398038818</c:v>
                </c:pt>
                <c:pt idx="3">
                  <c:v>0.25701329880049056</c:v>
                </c:pt>
                <c:pt idx="4">
                  <c:v>0.29903101845600144</c:v>
                </c:pt>
                <c:pt idx="5">
                  <c:v>0.50941138297113797</c:v>
                </c:pt>
                <c:pt idx="6">
                  <c:v>0.82998672405940788</c:v>
                </c:pt>
                <c:pt idx="7">
                  <c:v>0.53973337156066192</c:v>
                </c:pt>
                <c:pt idx="8">
                  <c:v>0.65518689697781529</c:v>
                </c:pt>
                <c:pt idx="9">
                  <c:v>0.74014389376821343</c:v>
                </c:pt>
                <c:pt idx="10">
                  <c:v>0.75060576025783887</c:v>
                </c:pt>
                <c:pt idx="11">
                  <c:v>0.49694972885732702</c:v>
                </c:pt>
                <c:pt idx="12">
                  <c:v>0.59130908614879896</c:v>
                </c:pt>
                <c:pt idx="13">
                  <c:v>0.86249545324228838</c:v>
                </c:pt>
                <c:pt idx="14">
                  <c:v>1.1190186301734781</c:v>
                </c:pt>
                <c:pt idx="15">
                  <c:v>1.0530354783558209</c:v>
                </c:pt>
                <c:pt idx="16">
                  <c:v>0.97766957499497065</c:v>
                </c:pt>
              </c:numCache>
            </c:numRef>
          </c:val>
          <c:extLst>
            <c:ext xmlns:c16="http://schemas.microsoft.com/office/drawing/2014/chart" uri="{C3380CC4-5D6E-409C-BE32-E72D297353CC}">
              <c16:uniqueId val="{00000001-1754-4527-828F-872C3F5BE250}"/>
            </c:ext>
          </c:extLst>
        </c:ser>
        <c:ser>
          <c:idx val="3"/>
          <c:order val="2"/>
          <c:tx>
            <c:strRef>
              <c:f>'Graf 8+Tab 4'!$K$15</c:f>
              <c:strCache>
                <c:ptCount val="1"/>
                <c:pt idx="0">
                  <c:v>TFP</c:v>
                </c:pt>
              </c:strCache>
            </c:strRef>
          </c:tx>
          <c:spPr>
            <a:solidFill>
              <a:srgbClr val="555555"/>
            </a:solidFill>
          </c:spPr>
          <c:invertIfNegative val="0"/>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4'!$L$8:$AB$8</c:f>
              <c:numCache>
                <c:formatCode>0.0</c:formatCode>
                <c:ptCount val="17"/>
                <c:pt idx="0">
                  <c:v>1.7156410285974033</c:v>
                </c:pt>
                <c:pt idx="1">
                  <c:v>1.937912100853989</c:v>
                </c:pt>
                <c:pt idx="2">
                  <c:v>1.6612610500935876</c:v>
                </c:pt>
                <c:pt idx="3">
                  <c:v>1.1260261604364885</c:v>
                </c:pt>
                <c:pt idx="4">
                  <c:v>1.1439747102727216</c:v>
                </c:pt>
                <c:pt idx="5">
                  <c:v>2.0995067793895483</c:v>
                </c:pt>
                <c:pt idx="6">
                  <c:v>1.146665649637657</c:v>
                </c:pt>
                <c:pt idx="7">
                  <c:v>0.93690751509740711</c:v>
                </c:pt>
                <c:pt idx="8">
                  <c:v>1.3094144671628172</c:v>
                </c:pt>
                <c:pt idx="9">
                  <c:v>1.0232515828334732</c:v>
                </c:pt>
                <c:pt idx="10">
                  <c:v>0.77953167732558448</c:v>
                </c:pt>
                <c:pt idx="11">
                  <c:v>1.0916242872474724</c:v>
                </c:pt>
                <c:pt idx="12">
                  <c:v>0.78182538008000346</c:v>
                </c:pt>
                <c:pt idx="13">
                  <c:v>0.83524771055238922</c:v>
                </c:pt>
                <c:pt idx="14">
                  <c:v>0.79544471884787082</c:v>
                </c:pt>
                <c:pt idx="15">
                  <c:v>0.60283596014145679</c:v>
                </c:pt>
                <c:pt idx="16">
                  <c:v>0.60321587332869964</c:v>
                </c:pt>
              </c:numCache>
            </c:numRef>
          </c:val>
          <c:extLst>
            <c:ext xmlns:c16="http://schemas.microsoft.com/office/drawing/2014/chart" uri="{C3380CC4-5D6E-409C-BE32-E72D297353CC}">
              <c16:uniqueId val="{00000002-1754-4527-828F-872C3F5BE250}"/>
            </c:ext>
          </c:extLst>
        </c:ser>
        <c:dLbls>
          <c:showLegendKey val="0"/>
          <c:showVal val="0"/>
          <c:showCatName val="0"/>
          <c:showSerName val="0"/>
          <c:showPercent val="0"/>
          <c:showBubbleSize val="0"/>
        </c:dLbls>
        <c:gapWidth val="150"/>
        <c:overlap val="100"/>
        <c:axId val="303052064"/>
        <c:axId val="303713808"/>
      </c:barChart>
      <c:lineChart>
        <c:grouping val="standard"/>
        <c:varyColors val="0"/>
        <c:ser>
          <c:idx val="0"/>
          <c:order val="3"/>
          <c:tx>
            <c:strRef>
              <c:f>'Graf 8+Tab 4'!$K$16</c:f>
              <c:strCache>
                <c:ptCount val="1"/>
                <c:pt idx="0">
                  <c:v>Pot. output</c:v>
                </c:pt>
              </c:strCache>
            </c:strRef>
          </c:tx>
          <c:spPr>
            <a:ln w="19050">
              <a:solidFill>
                <a:schemeClr val="tx1"/>
              </a:solidFill>
            </a:ln>
          </c:spPr>
          <c:marker>
            <c:symbol val="none"/>
          </c:marker>
          <c:cat>
            <c:strRef>
              <c:f>'Graf 8+Tab 4'!$L$5:$AB$5</c:f>
              <c:strCache>
                <c:ptCount val="17"/>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pt idx="16">
                  <c:v>2026F</c:v>
                </c:pt>
              </c:strCache>
            </c:strRef>
          </c:cat>
          <c:val>
            <c:numRef>
              <c:f>'Graf 8+Tab 4'!$L$9:$AB$9</c:f>
              <c:numCache>
                <c:formatCode>0.0</c:formatCode>
                <c:ptCount val="17"/>
                <c:pt idx="0">
                  <c:v>2.051872404587618</c:v>
                </c:pt>
                <c:pt idx="1">
                  <c:v>2.3356111077154962</c:v>
                </c:pt>
                <c:pt idx="2">
                  <c:v>2.5164470633898706</c:v>
                </c:pt>
                <c:pt idx="3">
                  <c:v>1.6870270134668131</c:v>
                </c:pt>
                <c:pt idx="4">
                  <c:v>1.9182805480064014</c:v>
                </c:pt>
                <c:pt idx="5">
                  <c:v>3.2094932367368711</c:v>
                </c:pt>
                <c:pt idx="6">
                  <c:v>2.5893588100298404</c:v>
                </c:pt>
                <c:pt idx="7">
                  <c:v>2.0180434939517378</c:v>
                </c:pt>
                <c:pt idx="8">
                  <c:v>2.4444813869527682</c:v>
                </c:pt>
                <c:pt idx="9">
                  <c:v>2.0501833741099151</c:v>
                </c:pt>
                <c:pt idx="10">
                  <c:v>1.548585743957176</c:v>
                </c:pt>
                <c:pt idx="11">
                  <c:v>1.5046105691719047</c:v>
                </c:pt>
                <c:pt idx="12">
                  <c:v>1.2991533966267621</c:v>
                </c:pt>
                <c:pt idx="13">
                  <c:v>1.5067145680937033</c:v>
                </c:pt>
                <c:pt idx="14">
                  <c:v>1.7457792996352417</c:v>
                </c:pt>
                <c:pt idx="15">
                  <c:v>1.4953130850324126</c:v>
                </c:pt>
                <c:pt idx="16">
                  <c:v>1.3543059030128646</c:v>
                </c:pt>
              </c:numCache>
            </c:numRef>
          </c:val>
          <c:smooth val="0"/>
          <c:extLst>
            <c:ext xmlns:c16="http://schemas.microsoft.com/office/drawing/2014/chart" uri="{C3380CC4-5D6E-409C-BE32-E72D297353CC}">
              <c16:uniqueId val="{00000003-1754-4527-828F-872C3F5BE250}"/>
            </c:ext>
          </c:extLst>
        </c:ser>
        <c:dLbls>
          <c:showLegendKey val="0"/>
          <c:showVal val="0"/>
          <c:showCatName val="0"/>
          <c:showSerName val="0"/>
          <c:showPercent val="0"/>
          <c:showBubbleSize val="0"/>
        </c:dLbls>
        <c:marker val="1"/>
        <c:smooth val="0"/>
        <c:axId val="303052064"/>
        <c:axId val="303713808"/>
      </c:lineChart>
      <c:catAx>
        <c:axId val="303052064"/>
        <c:scaling>
          <c:orientation val="minMax"/>
        </c:scaling>
        <c:delete val="0"/>
        <c:axPos val="b"/>
        <c:numFmt formatCode="General" sourceLinked="1"/>
        <c:majorTickMark val="none"/>
        <c:minorTickMark val="none"/>
        <c:tickLblPos val="low"/>
        <c:spPr>
          <a:ln w="6350">
            <a:solidFill>
              <a:schemeClr val="tx1"/>
            </a:solidFill>
          </a:ln>
        </c:spPr>
        <c:crossAx val="303713808"/>
        <c:crosses val="autoZero"/>
        <c:auto val="1"/>
        <c:lblAlgn val="ctr"/>
        <c:lblOffset val="100"/>
        <c:noMultiLvlLbl val="0"/>
      </c:catAx>
      <c:valAx>
        <c:axId val="303713808"/>
        <c:scaling>
          <c:orientation val="minMax"/>
        </c:scaling>
        <c:delete val="0"/>
        <c:axPos val="l"/>
        <c:majorGridlines>
          <c:spPr>
            <a:ln w="6350">
              <a:solidFill>
                <a:schemeClr val="bg1">
                  <a:lumMod val="95000"/>
                </a:schemeClr>
              </a:solidFill>
              <a:prstDash val="sysDot"/>
            </a:ln>
          </c:spPr>
        </c:majorGridlines>
        <c:numFmt formatCode="0.0" sourceLinked="1"/>
        <c:majorTickMark val="out"/>
        <c:minorTickMark val="none"/>
        <c:tickLblPos val="nextTo"/>
        <c:spPr>
          <a:ln w="6350">
            <a:solidFill>
              <a:schemeClr val="tx1"/>
            </a:solidFill>
          </a:ln>
        </c:spPr>
        <c:crossAx val="303052064"/>
        <c:crosses val="autoZero"/>
        <c:crossBetween val="between"/>
      </c:valAx>
      <c:spPr>
        <a:noFill/>
      </c:spPr>
    </c:plotArea>
    <c:legend>
      <c:legendPos val="r"/>
      <c:layout>
        <c:manualLayout>
          <c:xMode val="edge"/>
          <c:yMode val="edge"/>
          <c:x val="0.10378664812008909"/>
          <c:y val="4.1877478081197312E-3"/>
          <c:w val="0.87927138445233777"/>
          <c:h val="0.14229986288455151"/>
        </c:manualLayout>
      </c:layout>
      <c:overlay val="1"/>
    </c:legend>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'Graf 9 + Tab 5'!$J$6</c:f>
              <c:strCache>
                <c:ptCount val="1"/>
                <c:pt idx="0">
                  <c:v>Produkčná medzera</c:v>
                </c:pt>
              </c:strCache>
            </c:strRef>
          </c:tx>
          <c:spPr>
            <a:ln w="19050">
              <a:solidFill>
                <a:schemeClr val="tx1"/>
              </a:solidFill>
            </a:ln>
          </c:spPr>
          <c:marker>
            <c:symbol val="none"/>
          </c:marker>
          <c:cat>
            <c:strRef>
              <c:f>'Graf 9 + Tab 5'!$K$5:$AF$5</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2023F</c:v>
                </c:pt>
                <c:pt idx="19">
                  <c:v>2024F</c:v>
                </c:pt>
                <c:pt idx="20">
                  <c:v>2025F</c:v>
                </c:pt>
                <c:pt idx="21">
                  <c:v>2026F</c:v>
                </c:pt>
              </c:strCache>
            </c:strRef>
          </c:cat>
          <c:val>
            <c:numRef>
              <c:f>'Graf 9 + Tab 5'!$K$6:$AF$6</c:f>
              <c:numCache>
                <c:formatCode>0.00</c:formatCode>
                <c:ptCount val="22"/>
                <c:pt idx="0">
                  <c:v>-1.1936321017042562</c:v>
                </c:pt>
                <c:pt idx="1">
                  <c:v>-3.1554335005901102E-2</c:v>
                </c:pt>
                <c:pt idx="2">
                  <c:v>2.9587265455852663</c:v>
                </c:pt>
                <c:pt idx="3">
                  <c:v>2.9444045588743917</c:v>
                </c:pt>
                <c:pt idx="4">
                  <c:v>-5.2283073168111871</c:v>
                </c:pt>
                <c:pt idx="5">
                  <c:v>-0.89632179353288377</c:v>
                </c:pt>
                <c:pt idx="6">
                  <c:v>-0.57108657415554376</c:v>
                </c:pt>
                <c:pt idx="7">
                  <c:v>-1.7326613879316</c:v>
                </c:pt>
                <c:pt idx="8">
                  <c:v>-2.7514932023001148</c:v>
                </c:pt>
                <c:pt idx="9">
                  <c:v>-2.0082726341383417</c:v>
                </c:pt>
                <c:pt idx="10">
                  <c:v>-0.1495553887974177</c:v>
                </c:pt>
                <c:pt idx="11">
                  <c:v>-0.77773234020263038</c:v>
                </c:pt>
                <c:pt idx="12">
                  <c:v>0.11707981188322503</c:v>
                </c:pt>
                <c:pt idx="13">
                  <c:v>1.6669584234891399</c:v>
                </c:pt>
                <c:pt idx="14">
                  <c:v>2.1347050555478031</c:v>
                </c:pt>
                <c:pt idx="15">
                  <c:v>-2.8169786271448505</c:v>
                </c:pt>
                <c:pt idx="16">
                  <c:v>-1.3715619370662457</c:v>
                </c:pt>
                <c:pt idx="17">
                  <c:v>-0.95831365089501519</c:v>
                </c:pt>
                <c:pt idx="18">
                  <c:v>-1.1939472758738079</c:v>
                </c:pt>
                <c:pt idx="19">
                  <c:v>-1.183360793822652</c:v>
                </c:pt>
                <c:pt idx="20">
                  <c:v>-5.5110833536120563E-2</c:v>
                </c:pt>
                <c:pt idx="21">
                  <c:v>0.4908800868345109</c:v>
                </c:pt>
              </c:numCache>
            </c:numRef>
          </c:val>
          <c:smooth val="0"/>
          <c:extLst>
            <c:ext xmlns:c16="http://schemas.microsoft.com/office/drawing/2014/chart" uri="{C3380CC4-5D6E-409C-BE32-E72D297353CC}">
              <c16:uniqueId val="{00000000-5322-4ADF-B424-3CA2E1BDBFC5}"/>
            </c:ext>
          </c:extLst>
        </c:ser>
        <c:dLbls>
          <c:showLegendKey val="0"/>
          <c:showVal val="0"/>
          <c:showCatName val="0"/>
          <c:showSerName val="0"/>
          <c:showPercent val="0"/>
          <c:showBubbleSize val="0"/>
        </c:dLbls>
        <c:smooth val="0"/>
        <c:axId val="303714592"/>
        <c:axId val="303714984"/>
      </c:lineChart>
      <c:catAx>
        <c:axId val="303714592"/>
        <c:scaling>
          <c:orientation val="minMax"/>
        </c:scaling>
        <c:delete val="0"/>
        <c:axPos val="b"/>
        <c:numFmt formatCode="General" sourceLinked="1"/>
        <c:majorTickMark val="none"/>
        <c:minorTickMark val="none"/>
        <c:tickLblPos val="low"/>
        <c:spPr>
          <a:ln w="6350">
            <a:solidFill>
              <a:schemeClr val="tx1"/>
            </a:solidFill>
          </a:ln>
        </c:spPr>
        <c:crossAx val="303714984"/>
        <c:crosses val="autoZero"/>
        <c:auto val="1"/>
        <c:lblAlgn val="ctr"/>
        <c:lblOffset val="100"/>
        <c:noMultiLvlLbl val="0"/>
      </c:catAx>
      <c:valAx>
        <c:axId val="303714984"/>
        <c:scaling>
          <c:orientation val="minMax"/>
        </c:scaling>
        <c:delete val="0"/>
        <c:axPos val="l"/>
        <c:majorGridlines>
          <c:spPr>
            <a:ln w="6350">
              <a:solidFill>
                <a:schemeClr val="bg1">
                  <a:lumMod val="95000"/>
                </a:schemeClr>
              </a:solidFill>
              <a:prstDash val="sysDot"/>
            </a:ln>
          </c:spPr>
        </c:majorGridlines>
        <c:numFmt formatCode="0" sourceLinked="0"/>
        <c:majorTickMark val="out"/>
        <c:minorTickMark val="none"/>
        <c:tickLblPos val="nextTo"/>
        <c:spPr>
          <a:ln w="6350">
            <a:solidFill>
              <a:schemeClr val="tx1"/>
            </a:solidFill>
          </a:ln>
        </c:spPr>
        <c:crossAx val="303714592"/>
        <c:crosses val="autoZero"/>
        <c:crossBetween val="between"/>
      </c:val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'Graf 9 + Tab 5'!$J$6</c:f>
              <c:strCache>
                <c:ptCount val="1"/>
                <c:pt idx="0">
                  <c:v>Produkčná medzera</c:v>
                </c:pt>
              </c:strCache>
            </c:strRef>
          </c:tx>
          <c:spPr>
            <a:ln w="19050">
              <a:solidFill>
                <a:schemeClr val="tx1"/>
              </a:solidFill>
            </a:ln>
          </c:spPr>
          <c:marker>
            <c:symbol val="none"/>
          </c:marker>
          <c:cat>
            <c:strRef>
              <c:f>'Graf 9 + Tab 5'!$K$5:$AF$5</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2023F</c:v>
                </c:pt>
                <c:pt idx="19">
                  <c:v>2024F</c:v>
                </c:pt>
                <c:pt idx="20">
                  <c:v>2025F</c:v>
                </c:pt>
                <c:pt idx="21">
                  <c:v>2026F</c:v>
                </c:pt>
              </c:strCache>
            </c:strRef>
          </c:cat>
          <c:val>
            <c:numRef>
              <c:f>'Graf 9 + Tab 5'!$K$6:$AF$6</c:f>
              <c:numCache>
                <c:formatCode>0.00</c:formatCode>
                <c:ptCount val="22"/>
                <c:pt idx="0">
                  <c:v>-1.1936321017042562</c:v>
                </c:pt>
                <c:pt idx="1">
                  <c:v>-3.1554335005901102E-2</c:v>
                </c:pt>
                <c:pt idx="2">
                  <c:v>2.9587265455852663</c:v>
                </c:pt>
                <c:pt idx="3">
                  <c:v>2.9444045588743917</c:v>
                </c:pt>
                <c:pt idx="4">
                  <c:v>-5.2283073168111871</c:v>
                </c:pt>
                <c:pt idx="5">
                  <c:v>-0.89632179353288377</c:v>
                </c:pt>
                <c:pt idx="6">
                  <c:v>-0.57108657415554376</c:v>
                </c:pt>
                <c:pt idx="7">
                  <c:v>-1.7326613879316</c:v>
                </c:pt>
                <c:pt idx="8">
                  <c:v>-2.7514932023001148</c:v>
                </c:pt>
                <c:pt idx="9">
                  <c:v>-2.0082726341383417</c:v>
                </c:pt>
                <c:pt idx="10">
                  <c:v>-0.1495553887974177</c:v>
                </c:pt>
                <c:pt idx="11">
                  <c:v>-0.77773234020263038</c:v>
                </c:pt>
                <c:pt idx="12">
                  <c:v>0.11707981188322503</c:v>
                </c:pt>
                <c:pt idx="13">
                  <c:v>1.6669584234891399</c:v>
                </c:pt>
                <c:pt idx="14">
                  <c:v>2.1347050555478031</c:v>
                </c:pt>
                <c:pt idx="15">
                  <c:v>-2.8169786271448505</c:v>
                </c:pt>
                <c:pt idx="16">
                  <c:v>-1.3715619370662457</c:v>
                </c:pt>
                <c:pt idx="17">
                  <c:v>-0.95831365089501519</c:v>
                </c:pt>
                <c:pt idx="18">
                  <c:v>-1.1939472758738079</c:v>
                </c:pt>
                <c:pt idx="19">
                  <c:v>-1.183360793822652</c:v>
                </c:pt>
                <c:pt idx="20">
                  <c:v>-5.5110833536120563E-2</c:v>
                </c:pt>
                <c:pt idx="21">
                  <c:v>0.4908800868345109</c:v>
                </c:pt>
              </c:numCache>
            </c:numRef>
          </c:val>
          <c:smooth val="0"/>
          <c:extLst>
            <c:ext xmlns:c16="http://schemas.microsoft.com/office/drawing/2014/chart" uri="{C3380CC4-5D6E-409C-BE32-E72D297353CC}">
              <c16:uniqueId val="{00000000-0981-48B9-A284-EA7AF9208ACF}"/>
            </c:ext>
          </c:extLst>
        </c:ser>
        <c:dLbls>
          <c:showLegendKey val="0"/>
          <c:showVal val="0"/>
          <c:showCatName val="0"/>
          <c:showSerName val="0"/>
          <c:showPercent val="0"/>
          <c:showBubbleSize val="0"/>
        </c:dLbls>
        <c:smooth val="0"/>
        <c:axId val="303658136"/>
        <c:axId val="303658528"/>
      </c:lineChart>
      <c:catAx>
        <c:axId val="303658136"/>
        <c:scaling>
          <c:orientation val="minMax"/>
        </c:scaling>
        <c:delete val="0"/>
        <c:axPos val="b"/>
        <c:numFmt formatCode="General" sourceLinked="1"/>
        <c:majorTickMark val="none"/>
        <c:minorTickMark val="none"/>
        <c:tickLblPos val="low"/>
        <c:spPr>
          <a:ln w="6350">
            <a:solidFill>
              <a:schemeClr val="tx1"/>
            </a:solidFill>
          </a:ln>
        </c:spPr>
        <c:crossAx val="303658528"/>
        <c:crosses val="autoZero"/>
        <c:auto val="1"/>
        <c:lblAlgn val="ctr"/>
        <c:lblOffset val="100"/>
        <c:noMultiLvlLbl val="0"/>
      </c:catAx>
      <c:valAx>
        <c:axId val="303658528"/>
        <c:scaling>
          <c:orientation val="minMax"/>
        </c:scaling>
        <c:delete val="0"/>
        <c:axPos val="l"/>
        <c:majorGridlines>
          <c:spPr>
            <a:ln w="6350">
              <a:solidFill>
                <a:schemeClr val="bg1">
                  <a:lumMod val="95000"/>
                </a:schemeClr>
              </a:solidFill>
              <a:prstDash val="sysDot"/>
            </a:ln>
          </c:spPr>
        </c:majorGridlines>
        <c:numFmt formatCode="0" sourceLinked="0"/>
        <c:majorTickMark val="out"/>
        <c:minorTickMark val="none"/>
        <c:tickLblPos val="nextTo"/>
        <c:spPr>
          <a:ln w="6350">
            <a:solidFill>
              <a:schemeClr val="tx1"/>
            </a:solidFill>
          </a:ln>
        </c:spPr>
        <c:crossAx val="303658136"/>
        <c:crosses val="autoZero"/>
        <c:crossBetween val="between"/>
      </c:valAx>
      <c:spPr>
        <a:noFill/>
      </c:spPr>
    </c:plotArea>
    <c:plotVisOnly val="1"/>
    <c:dispBlanksAs val="gap"/>
    <c:showDLblsOverMax val="0"/>
  </c:chart>
  <c:spPr>
    <a:noFill/>
    <a:ln>
      <a:noFill/>
    </a:ln>
  </c:spPr>
  <c:txPr>
    <a:bodyPr/>
    <a:lstStyle/>
    <a:p>
      <a:pPr>
        <a:defRPr sz="8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10+11'!$Q$9</c:f>
              <c:strCache>
                <c:ptCount val="1"/>
                <c:pt idx="0">
                  <c:v>Prognóza feb 2020</c:v>
                </c:pt>
              </c:strCache>
            </c:strRef>
          </c:tx>
          <c:spPr>
            <a:ln w="19050" cap="rnd">
              <a:solidFill>
                <a:schemeClr val="tx1"/>
              </a:solidFill>
              <a:prstDash val="solid"/>
              <a:round/>
            </a:ln>
            <a:effectLst/>
          </c:spPr>
          <c:marker>
            <c:symbol val="none"/>
          </c:marker>
          <c:cat>
            <c:numRef>
              <c:f>'Graf 10+11'!$R$5:$X$5</c:f>
              <c:numCache>
                <c:formatCode>General</c:formatCode>
                <c:ptCount val="7"/>
                <c:pt idx="0">
                  <c:v>2019</c:v>
                </c:pt>
                <c:pt idx="1">
                  <c:v>2020</c:v>
                </c:pt>
                <c:pt idx="2">
                  <c:v>2021</c:v>
                </c:pt>
                <c:pt idx="3">
                  <c:v>2022</c:v>
                </c:pt>
                <c:pt idx="4">
                  <c:v>2023</c:v>
                </c:pt>
                <c:pt idx="5">
                  <c:v>2024</c:v>
                </c:pt>
                <c:pt idx="6">
                  <c:v>2025</c:v>
                </c:pt>
              </c:numCache>
            </c:numRef>
          </c:cat>
          <c:val>
            <c:numRef>
              <c:f>'Graf 10+11'!$R$9:$X$9</c:f>
              <c:numCache>
                <c:formatCode>0.0</c:formatCode>
                <c:ptCount val="7"/>
                <c:pt idx="0">
                  <c:v>100</c:v>
                </c:pt>
                <c:pt idx="1">
                  <c:v>102.2021846369048</c:v>
                </c:pt>
                <c:pt idx="2">
                  <c:v>104.93790922539593</c:v>
                </c:pt>
                <c:pt idx="3">
                  <c:v>107.75619791943055</c:v>
                </c:pt>
                <c:pt idx="4">
                  <c:v>111.60228072844421</c:v>
                </c:pt>
              </c:numCache>
            </c:numRef>
          </c:val>
          <c:smooth val="0"/>
          <c:extLst>
            <c:ext xmlns:c16="http://schemas.microsoft.com/office/drawing/2014/chart" uri="{C3380CC4-5D6E-409C-BE32-E72D297353CC}">
              <c16:uniqueId val="{00000000-50D7-418A-929A-595D91D70702}"/>
            </c:ext>
          </c:extLst>
        </c:ser>
        <c:ser>
          <c:idx val="3"/>
          <c:order val="1"/>
          <c:tx>
            <c:strRef>
              <c:f>'Graf 10+11'!$Q$6</c:f>
              <c:strCache>
                <c:ptCount val="1"/>
                <c:pt idx="0">
                  <c:v>Prognóza feb 2023</c:v>
                </c:pt>
              </c:strCache>
            </c:strRef>
          </c:tx>
          <c:spPr>
            <a:ln w="19050" cap="rnd">
              <a:solidFill>
                <a:srgbClr val="369ADC"/>
              </a:solidFill>
              <a:prstDash val="solid"/>
              <a:round/>
            </a:ln>
            <a:effectLst/>
          </c:spPr>
          <c:marker>
            <c:symbol val="none"/>
          </c:marker>
          <c:val>
            <c:numRef>
              <c:f>'Graf 10+11'!$R$6:$X$6</c:f>
              <c:numCache>
                <c:formatCode>0.0</c:formatCode>
                <c:ptCount val="7"/>
                <c:pt idx="0">
                  <c:v>100</c:v>
                </c:pt>
                <c:pt idx="1">
                  <c:v>96.625318234099552</c:v>
                </c:pt>
                <c:pt idx="2">
                  <c:v>99.537897965816356</c:v>
                </c:pt>
                <c:pt idx="3">
                  <c:v>101.19889025571527</c:v>
                </c:pt>
                <c:pt idx="4">
                  <c:v>102.47927511687256</c:v>
                </c:pt>
                <c:pt idx="5">
                  <c:v>104.27950882167663</c:v>
                </c:pt>
                <c:pt idx="6">
                  <c:v>107.04724038307786</c:v>
                </c:pt>
              </c:numCache>
            </c:numRef>
          </c:val>
          <c:smooth val="0"/>
          <c:extLst>
            <c:ext xmlns:c16="http://schemas.microsoft.com/office/drawing/2014/chart" uri="{C3380CC4-5D6E-409C-BE32-E72D297353CC}">
              <c16:uniqueId val="{00000000-6A58-4E44-85D7-F1B0C6931257}"/>
            </c:ext>
          </c:extLst>
        </c:ser>
        <c:ser>
          <c:idx val="2"/>
          <c:order val="2"/>
          <c:tx>
            <c:strRef>
              <c:f>'Graf 10+11'!$Q$8</c:f>
              <c:strCache>
                <c:ptCount val="1"/>
                <c:pt idx="0">
                  <c:v>Rizikový scenár k feb 2023</c:v>
                </c:pt>
              </c:strCache>
            </c:strRef>
          </c:tx>
          <c:spPr>
            <a:ln w="19050" cap="rnd">
              <a:solidFill>
                <a:srgbClr val="FF0000"/>
              </a:solidFill>
              <a:round/>
            </a:ln>
            <a:effectLst/>
          </c:spPr>
          <c:marker>
            <c:symbol val="none"/>
          </c:marker>
          <c:cat>
            <c:numRef>
              <c:f>'Graf 10+11'!$R$5:$X$5</c:f>
              <c:numCache>
                <c:formatCode>General</c:formatCode>
                <c:ptCount val="7"/>
                <c:pt idx="0">
                  <c:v>2019</c:v>
                </c:pt>
                <c:pt idx="1">
                  <c:v>2020</c:v>
                </c:pt>
                <c:pt idx="2">
                  <c:v>2021</c:v>
                </c:pt>
                <c:pt idx="3">
                  <c:v>2022</c:v>
                </c:pt>
                <c:pt idx="4">
                  <c:v>2023</c:v>
                </c:pt>
                <c:pt idx="5">
                  <c:v>2024</c:v>
                </c:pt>
                <c:pt idx="6">
                  <c:v>2025</c:v>
                </c:pt>
              </c:numCache>
            </c:numRef>
          </c:cat>
          <c:val>
            <c:numRef>
              <c:f>'Graf 10+11'!$R$8:$X$8</c:f>
              <c:numCache>
                <c:formatCode>0.0</c:formatCode>
                <c:ptCount val="7"/>
                <c:pt idx="0">
                  <c:v>100</c:v>
                </c:pt>
                <c:pt idx="1">
                  <c:v>96.625318234099552</c:v>
                </c:pt>
                <c:pt idx="2">
                  <c:v>99.537897965816356</c:v>
                </c:pt>
                <c:pt idx="3">
                  <c:v>101.19889025571527</c:v>
                </c:pt>
                <c:pt idx="4">
                  <c:v>101.95078792752501</c:v>
                </c:pt>
                <c:pt idx="5">
                  <c:v>103.5281720493374</c:v>
                </c:pt>
                <c:pt idx="6">
                  <c:v>106.41111020757035</c:v>
                </c:pt>
              </c:numCache>
            </c:numRef>
          </c:val>
          <c:smooth val="0"/>
          <c:extLst>
            <c:ext xmlns:c16="http://schemas.microsoft.com/office/drawing/2014/chart" uri="{C3380CC4-5D6E-409C-BE32-E72D297353CC}">
              <c16:uniqueId val="{00000002-50D7-418A-929A-595D91D70702}"/>
            </c:ext>
          </c:extLst>
        </c:ser>
        <c:ser>
          <c:idx val="1"/>
          <c:order val="3"/>
          <c:tx>
            <c:strRef>
              <c:f>'Graf 10+11'!$Q$7</c:f>
              <c:strCache>
                <c:ptCount val="1"/>
                <c:pt idx="0">
                  <c:v>Prognóza mar 2022</c:v>
                </c:pt>
              </c:strCache>
            </c:strRef>
          </c:tx>
          <c:spPr>
            <a:ln w="19050" cap="rnd">
              <a:solidFill>
                <a:schemeClr val="tx1"/>
              </a:solidFill>
              <a:prstDash val="dash"/>
              <a:round/>
            </a:ln>
            <a:effectLst/>
          </c:spPr>
          <c:marker>
            <c:symbol val="none"/>
          </c:marker>
          <c:cat>
            <c:numRef>
              <c:f>'Graf 10+11'!$R$5:$X$5</c:f>
              <c:numCache>
                <c:formatCode>General</c:formatCode>
                <c:ptCount val="7"/>
                <c:pt idx="0">
                  <c:v>2019</c:v>
                </c:pt>
                <c:pt idx="1">
                  <c:v>2020</c:v>
                </c:pt>
                <c:pt idx="2">
                  <c:v>2021</c:v>
                </c:pt>
                <c:pt idx="3">
                  <c:v>2022</c:v>
                </c:pt>
                <c:pt idx="4">
                  <c:v>2023</c:v>
                </c:pt>
                <c:pt idx="5">
                  <c:v>2024</c:v>
                </c:pt>
                <c:pt idx="6">
                  <c:v>2025</c:v>
                </c:pt>
              </c:numCache>
            </c:numRef>
          </c:cat>
          <c:val>
            <c:numRef>
              <c:f>'Graf 10+11'!$R$7:$X$7</c:f>
              <c:numCache>
                <c:formatCode>0.0</c:formatCode>
                <c:ptCount val="7"/>
                <c:pt idx="0">
                  <c:v>100</c:v>
                </c:pt>
                <c:pt idx="1">
                  <c:v>95.641246192072813</c:v>
                </c:pt>
                <c:pt idx="2">
                  <c:v>98.530063015566796</c:v>
                </c:pt>
                <c:pt idx="3">
                  <c:v>100.42973990706525</c:v>
                </c:pt>
                <c:pt idx="4">
                  <c:v>101.06304289823728</c:v>
                </c:pt>
                <c:pt idx="5">
                  <c:v>102.74171409187063</c:v>
                </c:pt>
                <c:pt idx="6">
                  <c:v>105.09195498599493</c:v>
                </c:pt>
              </c:numCache>
            </c:numRef>
          </c:val>
          <c:smooth val="0"/>
          <c:extLst>
            <c:ext xmlns:c16="http://schemas.microsoft.com/office/drawing/2014/chart" uri="{C3380CC4-5D6E-409C-BE32-E72D297353CC}">
              <c16:uniqueId val="{00000001-50D7-418A-929A-595D91D70702}"/>
            </c:ext>
          </c:extLst>
        </c:ser>
        <c:dLbls>
          <c:showLegendKey val="0"/>
          <c:showVal val="0"/>
          <c:showCatName val="0"/>
          <c:showSerName val="0"/>
          <c:showPercent val="0"/>
          <c:showBubbleSize val="0"/>
        </c:dLbls>
        <c:smooth val="0"/>
        <c:axId val="303659312"/>
        <c:axId val="303638368"/>
      </c:lineChart>
      <c:catAx>
        <c:axId val="303659312"/>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38368"/>
        <c:crossesAt val="100"/>
        <c:auto val="1"/>
        <c:lblAlgn val="ctr"/>
        <c:lblOffset val="100"/>
        <c:noMultiLvlLbl val="0"/>
      </c:catAx>
      <c:valAx>
        <c:axId val="303638368"/>
        <c:scaling>
          <c:orientation val="minMax"/>
          <c:min val="90"/>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59312"/>
        <c:crossesAt val="1"/>
        <c:crossBetween val="between"/>
      </c:valAx>
      <c:spPr>
        <a:noFill/>
        <a:ln>
          <a:noFill/>
        </a:ln>
        <a:effectLst/>
      </c:spPr>
    </c:plotArea>
    <c:legend>
      <c:legendPos val="tr"/>
      <c:layout>
        <c:manualLayout>
          <c:xMode val="edge"/>
          <c:yMode val="edge"/>
          <c:x val="0.53762885736129107"/>
          <c:y val="0.54414049205496862"/>
          <c:w val="0.45736858664367208"/>
          <c:h val="0.31875370276531967"/>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10+11'!$Q$26</c:f>
              <c:strCache>
                <c:ptCount val="1"/>
                <c:pt idx="0">
                  <c:v>Prognóza feb 2020</c:v>
                </c:pt>
              </c:strCache>
            </c:strRef>
          </c:tx>
          <c:spPr>
            <a:ln w="19050" cap="rnd">
              <a:solidFill>
                <a:srgbClr val="000000"/>
              </a:solidFill>
              <a:prstDash val="solid"/>
              <a:round/>
            </a:ln>
            <a:effectLst/>
          </c:spPr>
          <c:marker>
            <c:symbol val="none"/>
          </c:marker>
          <c:cat>
            <c:numRef>
              <c:f>'Graf 10+11'!$R$22:$X$22</c:f>
              <c:numCache>
                <c:formatCode>General</c:formatCode>
                <c:ptCount val="7"/>
                <c:pt idx="0">
                  <c:v>2019</c:v>
                </c:pt>
                <c:pt idx="1">
                  <c:v>2020</c:v>
                </c:pt>
                <c:pt idx="2">
                  <c:v>2021</c:v>
                </c:pt>
                <c:pt idx="3">
                  <c:v>2022</c:v>
                </c:pt>
                <c:pt idx="4">
                  <c:v>2023</c:v>
                </c:pt>
                <c:pt idx="5">
                  <c:v>2024</c:v>
                </c:pt>
                <c:pt idx="6">
                  <c:v>2025</c:v>
                </c:pt>
              </c:numCache>
            </c:numRef>
          </c:cat>
          <c:val>
            <c:numRef>
              <c:f>'Graf 10+11'!$R$26:$X$26</c:f>
              <c:numCache>
                <c:formatCode>0.0</c:formatCode>
                <c:ptCount val="7"/>
                <c:pt idx="0">
                  <c:v>100</c:v>
                </c:pt>
                <c:pt idx="1">
                  <c:v>100.23486774575257</c:v>
                </c:pt>
                <c:pt idx="2">
                  <c:v>100.52407012079833</c:v>
                </c:pt>
                <c:pt idx="3">
                  <c:v>100.74151011140044</c:v>
                </c:pt>
                <c:pt idx="4">
                  <c:v>101.16010194745361</c:v>
                </c:pt>
              </c:numCache>
            </c:numRef>
          </c:val>
          <c:smooth val="0"/>
          <c:extLst>
            <c:ext xmlns:c16="http://schemas.microsoft.com/office/drawing/2014/chart" uri="{C3380CC4-5D6E-409C-BE32-E72D297353CC}">
              <c16:uniqueId val="{00000000-8A53-4EC4-8B85-C343040AF7D5}"/>
            </c:ext>
          </c:extLst>
        </c:ser>
        <c:ser>
          <c:idx val="3"/>
          <c:order val="1"/>
          <c:tx>
            <c:strRef>
              <c:f>'Graf 10+11'!$Q$23</c:f>
              <c:strCache>
                <c:ptCount val="1"/>
                <c:pt idx="0">
                  <c:v>Prognóza feb 2023</c:v>
                </c:pt>
              </c:strCache>
            </c:strRef>
          </c:tx>
          <c:spPr>
            <a:ln w="19050" cap="rnd">
              <a:solidFill>
                <a:srgbClr val="369ADC"/>
              </a:solidFill>
              <a:prstDash val="solid"/>
              <a:round/>
            </a:ln>
            <a:effectLst/>
          </c:spPr>
          <c:marker>
            <c:symbol val="none"/>
          </c:marker>
          <c:val>
            <c:numRef>
              <c:f>'Graf 10+11'!$R$23:$X$23</c:f>
              <c:numCache>
                <c:formatCode>0.0</c:formatCode>
                <c:ptCount val="7"/>
                <c:pt idx="0">
                  <c:v>100</c:v>
                </c:pt>
                <c:pt idx="1">
                  <c:v>98.113848003631617</c:v>
                </c:pt>
                <c:pt idx="2">
                  <c:v>97.543258397097986</c:v>
                </c:pt>
                <c:pt idx="3">
                  <c:v>99.312443510644471</c:v>
                </c:pt>
                <c:pt idx="4">
                  <c:v>99.813181799586673</c:v>
                </c:pt>
                <c:pt idx="5">
                  <c:v>100.30805688342099</c:v>
                </c:pt>
                <c:pt idx="6">
                  <c:v>100.86460334664997</c:v>
                </c:pt>
              </c:numCache>
            </c:numRef>
          </c:val>
          <c:smooth val="0"/>
          <c:extLst>
            <c:ext xmlns:c16="http://schemas.microsoft.com/office/drawing/2014/chart" uri="{C3380CC4-5D6E-409C-BE32-E72D297353CC}">
              <c16:uniqueId val="{00000000-DF3E-4688-93FA-3426A8365F96}"/>
            </c:ext>
          </c:extLst>
        </c:ser>
        <c:ser>
          <c:idx val="2"/>
          <c:order val="2"/>
          <c:tx>
            <c:strRef>
              <c:f>'Graf 10+11'!$Q$25</c:f>
              <c:strCache>
                <c:ptCount val="1"/>
                <c:pt idx="0">
                  <c:v>Rizikový scenár k feb 2023</c:v>
                </c:pt>
              </c:strCache>
            </c:strRef>
          </c:tx>
          <c:spPr>
            <a:ln w="19050" cap="rnd">
              <a:solidFill>
                <a:srgbClr val="FF0000"/>
              </a:solidFill>
              <a:round/>
            </a:ln>
            <a:effectLst/>
          </c:spPr>
          <c:marker>
            <c:symbol val="none"/>
          </c:marker>
          <c:cat>
            <c:numRef>
              <c:f>'Graf 10+11'!$R$22:$X$22</c:f>
              <c:numCache>
                <c:formatCode>General</c:formatCode>
                <c:ptCount val="7"/>
                <c:pt idx="0">
                  <c:v>2019</c:v>
                </c:pt>
                <c:pt idx="1">
                  <c:v>2020</c:v>
                </c:pt>
                <c:pt idx="2">
                  <c:v>2021</c:v>
                </c:pt>
                <c:pt idx="3">
                  <c:v>2022</c:v>
                </c:pt>
                <c:pt idx="4">
                  <c:v>2023</c:v>
                </c:pt>
                <c:pt idx="5">
                  <c:v>2024</c:v>
                </c:pt>
                <c:pt idx="6">
                  <c:v>2025</c:v>
                </c:pt>
              </c:numCache>
            </c:numRef>
          </c:cat>
          <c:val>
            <c:numRef>
              <c:f>'Graf 10+11'!$R$25:$X$25</c:f>
              <c:numCache>
                <c:formatCode>0.0</c:formatCode>
                <c:ptCount val="7"/>
                <c:pt idx="0">
                  <c:v>100</c:v>
                </c:pt>
                <c:pt idx="1">
                  <c:v>98.113848003631617</c:v>
                </c:pt>
                <c:pt idx="2">
                  <c:v>97.543258397097986</c:v>
                </c:pt>
                <c:pt idx="3">
                  <c:v>99.312443510644471</c:v>
                </c:pt>
                <c:pt idx="4">
                  <c:v>99.72089286843871</c:v>
                </c:pt>
                <c:pt idx="5">
                  <c:v>99.973399487355721</c:v>
                </c:pt>
                <c:pt idx="6">
                  <c:v>100.43924035726342</c:v>
                </c:pt>
              </c:numCache>
            </c:numRef>
          </c:val>
          <c:smooth val="0"/>
          <c:extLst>
            <c:ext xmlns:c16="http://schemas.microsoft.com/office/drawing/2014/chart" uri="{C3380CC4-5D6E-409C-BE32-E72D297353CC}">
              <c16:uniqueId val="{00000002-8A53-4EC4-8B85-C343040AF7D5}"/>
            </c:ext>
          </c:extLst>
        </c:ser>
        <c:ser>
          <c:idx val="1"/>
          <c:order val="3"/>
          <c:tx>
            <c:strRef>
              <c:f>'Graf 10+11'!$Q$24</c:f>
              <c:strCache>
                <c:ptCount val="1"/>
                <c:pt idx="0">
                  <c:v>Prognóza mar 2022</c:v>
                </c:pt>
              </c:strCache>
            </c:strRef>
          </c:tx>
          <c:spPr>
            <a:ln w="19050" cap="rnd">
              <a:solidFill>
                <a:schemeClr val="tx1"/>
              </a:solidFill>
              <a:prstDash val="dash"/>
              <a:round/>
            </a:ln>
            <a:effectLst/>
          </c:spPr>
          <c:marker>
            <c:symbol val="none"/>
          </c:marker>
          <c:cat>
            <c:numRef>
              <c:f>'Graf 10+11'!$R$22:$X$22</c:f>
              <c:numCache>
                <c:formatCode>General</c:formatCode>
                <c:ptCount val="7"/>
                <c:pt idx="0">
                  <c:v>2019</c:v>
                </c:pt>
                <c:pt idx="1">
                  <c:v>2020</c:v>
                </c:pt>
                <c:pt idx="2">
                  <c:v>2021</c:v>
                </c:pt>
                <c:pt idx="3">
                  <c:v>2022</c:v>
                </c:pt>
                <c:pt idx="4">
                  <c:v>2023</c:v>
                </c:pt>
                <c:pt idx="5">
                  <c:v>2024</c:v>
                </c:pt>
                <c:pt idx="6">
                  <c:v>2025</c:v>
                </c:pt>
              </c:numCache>
            </c:numRef>
          </c:cat>
          <c:val>
            <c:numRef>
              <c:f>'Graf 10+11'!$R$24:$X$24</c:f>
              <c:numCache>
                <c:formatCode>0.0</c:formatCode>
                <c:ptCount val="7"/>
                <c:pt idx="0">
                  <c:v>100</c:v>
                </c:pt>
                <c:pt idx="1">
                  <c:v>98.113848003631659</c:v>
                </c:pt>
                <c:pt idx="2">
                  <c:v>97.543258397097986</c:v>
                </c:pt>
                <c:pt idx="3">
                  <c:v>98.105806300788885</c:v>
                </c:pt>
                <c:pt idx="4">
                  <c:v>99.67685743259689</c:v>
                </c:pt>
                <c:pt idx="5">
                  <c:v>100.25859158654312</c:v>
                </c:pt>
                <c:pt idx="6">
                  <c:v>100.30413915449317</c:v>
                </c:pt>
              </c:numCache>
            </c:numRef>
          </c:val>
          <c:smooth val="0"/>
          <c:extLst>
            <c:ext xmlns:c16="http://schemas.microsoft.com/office/drawing/2014/chart" uri="{C3380CC4-5D6E-409C-BE32-E72D297353CC}">
              <c16:uniqueId val="{00000001-8A53-4EC4-8B85-C343040AF7D5}"/>
            </c:ext>
          </c:extLst>
        </c:ser>
        <c:dLbls>
          <c:showLegendKey val="0"/>
          <c:showVal val="0"/>
          <c:showCatName val="0"/>
          <c:showSerName val="0"/>
          <c:showPercent val="0"/>
          <c:showBubbleSize val="0"/>
        </c:dLbls>
        <c:smooth val="0"/>
        <c:axId val="303639152"/>
        <c:axId val="303639544"/>
      </c:lineChart>
      <c:catAx>
        <c:axId val="303639152"/>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39544"/>
        <c:crossesAt val="100"/>
        <c:auto val="1"/>
        <c:lblAlgn val="ctr"/>
        <c:lblOffset val="100"/>
        <c:noMultiLvlLbl val="0"/>
      </c:catAx>
      <c:valAx>
        <c:axId val="303639544"/>
        <c:scaling>
          <c:orientation val="minMax"/>
          <c:max val="102"/>
          <c:min val="96"/>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39152"/>
        <c:crossesAt val="1"/>
        <c:crossBetween val="between"/>
        <c:majorUnit val="1"/>
      </c:valAx>
      <c:spPr>
        <a:noFill/>
        <a:ln>
          <a:noFill/>
        </a:ln>
        <a:effectLst/>
      </c:spPr>
    </c:plotArea>
    <c:legend>
      <c:legendPos val="tr"/>
      <c:layout>
        <c:manualLayout>
          <c:xMode val="edge"/>
          <c:yMode val="edge"/>
          <c:x val="0.59682403981371734"/>
          <c:y val="0.54039560125678376"/>
          <c:w val="0.37393210719789155"/>
          <c:h val="0.2789206273462968"/>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10+11'!$Q$16</c:f>
              <c:strCache>
                <c:ptCount val="1"/>
                <c:pt idx="0">
                  <c:v>Feb 2020</c:v>
                </c:pt>
              </c:strCache>
            </c:strRef>
          </c:tx>
          <c:spPr>
            <a:ln w="19050" cap="rnd">
              <a:solidFill>
                <a:schemeClr val="tx1"/>
              </a:solidFill>
              <a:prstDash val="solid"/>
              <a:round/>
            </a:ln>
            <a:effectLst/>
          </c:spPr>
          <c:marker>
            <c:symbol val="none"/>
          </c:marker>
          <c:cat>
            <c:numRef>
              <c:f>'Graf 10+11'!$R$5:$X$5</c:f>
              <c:numCache>
                <c:formatCode>General</c:formatCode>
                <c:ptCount val="7"/>
                <c:pt idx="0">
                  <c:v>2019</c:v>
                </c:pt>
                <c:pt idx="1">
                  <c:v>2020</c:v>
                </c:pt>
                <c:pt idx="2">
                  <c:v>2021</c:v>
                </c:pt>
                <c:pt idx="3">
                  <c:v>2022</c:v>
                </c:pt>
                <c:pt idx="4">
                  <c:v>2023</c:v>
                </c:pt>
                <c:pt idx="5">
                  <c:v>2024</c:v>
                </c:pt>
                <c:pt idx="6">
                  <c:v>2025</c:v>
                </c:pt>
              </c:numCache>
            </c:numRef>
          </c:cat>
          <c:val>
            <c:numRef>
              <c:f>'Graf 10+11'!$R$9:$X$9</c:f>
              <c:numCache>
                <c:formatCode>0.0</c:formatCode>
                <c:ptCount val="7"/>
                <c:pt idx="0">
                  <c:v>100</c:v>
                </c:pt>
                <c:pt idx="1">
                  <c:v>102.2021846369048</c:v>
                </c:pt>
                <c:pt idx="2">
                  <c:v>104.93790922539593</c:v>
                </c:pt>
                <c:pt idx="3">
                  <c:v>107.75619791943055</c:v>
                </c:pt>
                <c:pt idx="4">
                  <c:v>111.60228072844421</c:v>
                </c:pt>
              </c:numCache>
            </c:numRef>
          </c:val>
          <c:smooth val="0"/>
          <c:extLst>
            <c:ext xmlns:c16="http://schemas.microsoft.com/office/drawing/2014/chart" uri="{C3380CC4-5D6E-409C-BE32-E72D297353CC}">
              <c16:uniqueId val="{00000000-979C-4F91-AABD-E247174BD569}"/>
            </c:ext>
          </c:extLst>
        </c:ser>
        <c:ser>
          <c:idx val="3"/>
          <c:order val="1"/>
          <c:tx>
            <c:strRef>
              <c:f>'Graf 10+11'!$Q$13</c:f>
              <c:strCache>
                <c:ptCount val="1"/>
                <c:pt idx="0">
                  <c:v>Feb 2023</c:v>
                </c:pt>
              </c:strCache>
            </c:strRef>
          </c:tx>
          <c:spPr>
            <a:ln w="19050" cap="rnd">
              <a:solidFill>
                <a:srgbClr val="369ADC"/>
              </a:solidFill>
              <a:prstDash val="solid"/>
              <a:round/>
            </a:ln>
            <a:effectLst/>
          </c:spPr>
          <c:marker>
            <c:symbol val="none"/>
          </c:marker>
          <c:val>
            <c:numRef>
              <c:f>'Graf 10+11'!$R$6:$X$6</c:f>
              <c:numCache>
                <c:formatCode>0.0</c:formatCode>
                <c:ptCount val="7"/>
                <c:pt idx="0">
                  <c:v>100</c:v>
                </c:pt>
                <c:pt idx="1">
                  <c:v>96.625318234099552</c:v>
                </c:pt>
                <c:pt idx="2">
                  <c:v>99.537897965816356</c:v>
                </c:pt>
                <c:pt idx="3">
                  <c:v>101.19889025571527</c:v>
                </c:pt>
                <c:pt idx="4">
                  <c:v>102.47927511687256</c:v>
                </c:pt>
                <c:pt idx="5">
                  <c:v>104.27950882167663</c:v>
                </c:pt>
                <c:pt idx="6">
                  <c:v>107.04724038307786</c:v>
                </c:pt>
              </c:numCache>
            </c:numRef>
          </c:val>
          <c:smooth val="0"/>
          <c:extLst>
            <c:ext xmlns:c16="http://schemas.microsoft.com/office/drawing/2014/chart" uri="{C3380CC4-5D6E-409C-BE32-E72D297353CC}">
              <c16:uniqueId val="{00000001-979C-4F91-AABD-E247174BD569}"/>
            </c:ext>
          </c:extLst>
        </c:ser>
        <c:ser>
          <c:idx val="2"/>
          <c:order val="2"/>
          <c:tx>
            <c:strRef>
              <c:f>'Graf 10+11'!$Q$15</c:f>
              <c:strCache>
                <c:ptCount val="1"/>
                <c:pt idx="0">
                  <c:v>Risk scenario Feb 2023</c:v>
                </c:pt>
              </c:strCache>
            </c:strRef>
          </c:tx>
          <c:spPr>
            <a:ln w="19050" cap="rnd">
              <a:solidFill>
                <a:srgbClr val="FF0000"/>
              </a:solidFill>
              <a:round/>
            </a:ln>
            <a:effectLst/>
          </c:spPr>
          <c:marker>
            <c:symbol val="none"/>
          </c:marker>
          <c:cat>
            <c:numRef>
              <c:f>'Graf 10+11'!$R$5:$X$5</c:f>
              <c:numCache>
                <c:formatCode>General</c:formatCode>
                <c:ptCount val="7"/>
                <c:pt idx="0">
                  <c:v>2019</c:v>
                </c:pt>
                <c:pt idx="1">
                  <c:v>2020</c:v>
                </c:pt>
                <c:pt idx="2">
                  <c:v>2021</c:v>
                </c:pt>
                <c:pt idx="3">
                  <c:v>2022</c:v>
                </c:pt>
                <c:pt idx="4">
                  <c:v>2023</c:v>
                </c:pt>
                <c:pt idx="5">
                  <c:v>2024</c:v>
                </c:pt>
                <c:pt idx="6">
                  <c:v>2025</c:v>
                </c:pt>
              </c:numCache>
            </c:numRef>
          </c:cat>
          <c:val>
            <c:numRef>
              <c:f>'Graf 10+11'!$R$8:$X$8</c:f>
              <c:numCache>
                <c:formatCode>0.0</c:formatCode>
                <c:ptCount val="7"/>
                <c:pt idx="0">
                  <c:v>100</c:v>
                </c:pt>
                <c:pt idx="1">
                  <c:v>96.625318234099552</c:v>
                </c:pt>
                <c:pt idx="2">
                  <c:v>99.537897965816356</c:v>
                </c:pt>
                <c:pt idx="3">
                  <c:v>101.19889025571527</c:v>
                </c:pt>
                <c:pt idx="4">
                  <c:v>101.95078792752501</c:v>
                </c:pt>
                <c:pt idx="5">
                  <c:v>103.5281720493374</c:v>
                </c:pt>
                <c:pt idx="6">
                  <c:v>106.41111020757035</c:v>
                </c:pt>
              </c:numCache>
            </c:numRef>
          </c:val>
          <c:smooth val="0"/>
          <c:extLst>
            <c:ext xmlns:c16="http://schemas.microsoft.com/office/drawing/2014/chart" uri="{C3380CC4-5D6E-409C-BE32-E72D297353CC}">
              <c16:uniqueId val="{00000002-979C-4F91-AABD-E247174BD569}"/>
            </c:ext>
          </c:extLst>
        </c:ser>
        <c:ser>
          <c:idx val="1"/>
          <c:order val="3"/>
          <c:tx>
            <c:strRef>
              <c:f>'Graf 10+11'!$Q$14</c:f>
              <c:strCache>
                <c:ptCount val="1"/>
                <c:pt idx="0">
                  <c:v>Mar 2022</c:v>
                </c:pt>
              </c:strCache>
            </c:strRef>
          </c:tx>
          <c:spPr>
            <a:ln w="19050" cap="rnd">
              <a:solidFill>
                <a:schemeClr val="tx1"/>
              </a:solidFill>
              <a:prstDash val="dash"/>
              <a:round/>
            </a:ln>
            <a:effectLst/>
          </c:spPr>
          <c:marker>
            <c:symbol val="none"/>
          </c:marker>
          <c:cat>
            <c:numRef>
              <c:f>'Graf 10+11'!$R$5:$X$5</c:f>
              <c:numCache>
                <c:formatCode>General</c:formatCode>
                <c:ptCount val="7"/>
                <c:pt idx="0">
                  <c:v>2019</c:v>
                </c:pt>
                <c:pt idx="1">
                  <c:v>2020</c:v>
                </c:pt>
                <c:pt idx="2">
                  <c:v>2021</c:v>
                </c:pt>
                <c:pt idx="3">
                  <c:v>2022</c:v>
                </c:pt>
                <c:pt idx="4">
                  <c:v>2023</c:v>
                </c:pt>
                <c:pt idx="5">
                  <c:v>2024</c:v>
                </c:pt>
                <c:pt idx="6">
                  <c:v>2025</c:v>
                </c:pt>
              </c:numCache>
            </c:numRef>
          </c:cat>
          <c:val>
            <c:numRef>
              <c:f>'Graf 10+11'!$R$7:$X$7</c:f>
              <c:numCache>
                <c:formatCode>0.0</c:formatCode>
                <c:ptCount val="7"/>
                <c:pt idx="0">
                  <c:v>100</c:v>
                </c:pt>
                <c:pt idx="1">
                  <c:v>95.641246192072813</c:v>
                </c:pt>
                <c:pt idx="2">
                  <c:v>98.530063015566796</c:v>
                </c:pt>
                <c:pt idx="3">
                  <c:v>100.42973990706525</c:v>
                </c:pt>
                <c:pt idx="4">
                  <c:v>101.06304289823728</c:v>
                </c:pt>
                <c:pt idx="5">
                  <c:v>102.74171409187063</c:v>
                </c:pt>
                <c:pt idx="6">
                  <c:v>105.09195498599493</c:v>
                </c:pt>
              </c:numCache>
            </c:numRef>
          </c:val>
          <c:smooth val="0"/>
          <c:extLst>
            <c:ext xmlns:c16="http://schemas.microsoft.com/office/drawing/2014/chart" uri="{C3380CC4-5D6E-409C-BE32-E72D297353CC}">
              <c16:uniqueId val="{00000003-979C-4F91-AABD-E247174BD569}"/>
            </c:ext>
          </c:extLst>
        </c:ser>
        <c:dLbls>
          <c:showLegendKey val="0"/>
          <c:showVal val="0"/>
          <c:showCatName val="0"/>
          <c:showSerName val="0"/>
          <c:showPercent val="0"/>
          <c:showBubbleSize val="0"/>
        </c:dLbls>
        <c:smooth val="0"/>
        <c:axId val="309375616"/>
        <c:axId val="309376008"/>
      </c:lineChart>
      <c:catAx>
        <c:axId val="309375616"/>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6008"/>
        <c:crossesAt val="100"/>
        <c:auto val="1"/>
        <c:lblAlgn val="ctr"/>
        <c:lblOffset val="100"/>
        <c:noMultiLvlLbl val="0"/>
      </c:catAx>
      <c:valAx>
        <c:axId val="309376008"/>
        <c:scaling>
          <c:orientation val="minMax"/>
          <c:min val="90"/>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5616"/>
        <c:crossesAt val="1"/>
        <c:crossBetween val="between"/>
      </c:valAx>
      <c:spPr>
        <a:noFill/>
        <a:ln>
          <a:noFill/>
        </a:ln>
        <a:effectLst/>
      </c:spPr>
    </c:plotArea>
    <c:legend>
      <c:legendPos val="tr"/>
      <c:layout>
        <c:manualLayout>
          <c:xMode val="edge"/>
          <c:yMode val="edge"/>
          <c:x val="0.53762885736129107"/>
          <c:y val="0.55694733312660871"/>
          <c:w val="0.45736858664367208"/>
          <c:h val="0.3059468616936795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10+11'!$Q$33</c:f>
              <c:strCache>
                <c:ptCount val="1"/>
                <c:pt idx="0">
                  <c:v>Feb 2020</c:v>
                </c:pt>
              </c:strCache>
            </c:strRef>
          </c:tx>
          <c:spPr>
            <a:ln w="19050" cap="rnd">
              <a:solidFill>
                <a:srgbClr val="000000"/>
              </a:solidFill>
              <a:prstDash val="solid"/>
              <a:round/>
            </a:ln>
            <a:effectLst/>
          </c:spPr>
          <c:marker>
            <c:symbol val="none"/>
          </c:marker>
          <c:cat>
            <c:numRef>
              <c:f>'Graf 10+11'!$R$22:$X$22</c:f>
              <c:numCache>
                <c:formatCode>General</c:formatCode>
                <c:ptCount val="7"/>
                <c:pt idx="0">
                  <c:v>2019</c:v>
                </c:pt>
                <c:pt idx="1">
                  <c:v>2020</c:v>
                </c:pt>
                <c:pt idx="2">
                  <c:v>2021</c:v>
                </c:pt>
                <c:pt idx="3">
                  <c:v>2022</c:v>
                </c:pt>
                <c:pt idx="4">
                  <c:v>2023</c:v>
                </c:pt>
                <c:pt idx="5">
                  <c:v>2024</c:v>
                </c:pt>
                <c:pt idx="6">
                  <c:v>2025</c:v>
                </c:pt>
              </c:numCache>
            </c:numRef>
          </c:cat>
          <c:val>
            <c:numRef>
              <c:f>'Graf 10+11'!$R$26:$X$26</c:f>
              <c:numCache>
                <c:formatCode>0.0</c:formatCode>
                <c:ptCount val="7"/>
                <c:pt idx="0">
                  <c:v>100</c:v>
                </c:pt>
                <c:pt idx="1">
                  <c:v>100.23486774575257</c:v>
                </c:pt>
                <c:pt idx="2">
                  <c:v>100.52407012079833</c:v>
                </c:pt>
                <c:pt idx="3">
                  <c:v>100.74151011140044</c:v>
                </c:pt>
                <c:pt idx="4">
                  <c:v>101.16010194745361</c:v>
                </c:pt>
              </c:numCache>
            </c:numRef>
          </c:val>
          <c:smooth val="0"/>
          <c:extLst>
            <c:ext xmlns:c16="http://schemas.microsoft.com/office/drawing/2014/chart" uri="{C3380CC4-5D6E-409C-BE32-E72D297353CC}">
              <c16:uniqueId val="{00000000-8FE6-4FA2-926A-3776529BDF7F}"/>
            </c:ext>
          </c:extLst>
        </c:ser>
        <c:ser>
          <c:idx val="3"/>
          <c:order val="1"/>
          <c:tx>
            <c:strRef>
              <c:f>'Graf 10+11'!$Q$30</c:f>
              <c:strCache>
                <c:ptCount val="1"/>
                <c:pt idx="0">
                  <c:v>Feb 2023</c:v>
                </c:pt>
              </c:strCache>
            </c:strRef>
          </c:tx>
          <c:spPr>
            <a:ln w="19050" cap="rnd">
              <a:solidFill>
                <a:srgbClr val="369ADC"/>
              </a:solidFill>
              <a:prstDash val="solid"/>
              <a:round/>
            </a:ln>
            <a:effectLst/>
          </c:spPr>
          <c:marker>
            <c:symbol val="none"/>
          </c:marker>
          <c:val>
            <c:numRef>
              <c:f>'Graf 10+11'!$R$23:$X$23</c:f>
              <c:numCache>
                <c:formatCode>0.0</c:formatCode>
                <c:ptCount val="7"/>
                <c:pt idx="0">
                  <c:v>100</c:v>
                </c:pt>
                <c:pt idx="1">
                  <c:v>98.113848003631617</c:v>
                </c:pt>
                <c:pt idx="2">
                  <c:v>97.543258397097986</c:v>
                </c:pt>
                <c:pt idx="3">
                  <c:v>99.312443510644471</c:v>
                </c:pt>
                <c:pt idx="4">
                  <c:v>99.813181799586673</c:v>
                </c:pt>
                <c:pt idx="5">
                  <c:v>100.30805688342099</c:v>
                </c:pt>
                <c:pt idx="6">
                  <c:v>100.86460334664997</c:v>
                </c:pt>
              </c:numCache>
            </c:numRef>
          </c:val>
          <c:smooth val="0"/>
          <c:extLst>
            <c:ext xmlns:c16="http://schemas.microsoft.com/office/drawing/2014/chart" uri="{C3380CC4-5D6E-409C-BE32-E72D297353CC}">
              <c16:uniqueId val="{00000001-8FE6-4FA2-926A-3776529BDF7F}"/>
            </c:ext>
          </c:extLst>
        </c:ser>
        <c:ser>
          <c:idx val="2"/>
          <c:order val="2"/>
          <c:tx>
            <c:strRef>
              <c:f>'Graf 10+11'!$Q$32</c:f>
              <c:strCache>
                <c:ptCount val="1"/>
                <c:pt idx="0">
                  <c:v>Risk scenario for Feb 2023</c:v>
                </c:pt>
              </c:strCache>
            </c:strRef>
          </c:tx>
          <c:spPr>
            <a:ln w="19050" cap="rnd">
              <a:solidFill>
                <a:srgbClr val="FF0000"/>
              </a:solidFill>
              <a:round/>
            </a:ln>
            <a:effectLst/>
          </c:spPr>
          <c:marker>
            <c:symbol val="none"/>
          </c:marker>
          <c:cat>
            <c:numRef>
              <c:f>'Graf 10+11'!$R$22:$X$22</c:f>
              <c:numCache>
                <c:formatCode>General</c:formatCode>
                <c:ptCount val="7"/>
                <c:pt idx="0">
                  <c:v>2019</c:v>
                </c:pt>
                <c:pt idx="1">
                  <c:v>2020</c:v>
                </c:pt>
                <c:pt idx="2">
                  <c:v>2021</c:v>
                </c:pt>
                <c:pt idx="3">
                  <c:v>2022</c:v>
                </c:pt>
                <c:pt idx="4">
                  <c:v>2023</c:v>
                </c:pt>
                <c:pt idx="5">
                  <c:v>2024</c:v>
                </c:pt>
                <c:pt idx="6">
                  <c:v>2025</c:v>
                </c:pt>
              </c:numCache>
            </c:numRef>
          </c:cat>
          <c:val>
            <c:numRef>
              <c:f>'Graf 10+11'!$R$25:$X$25</c:f>
              <c:numCache>
                <c:formatCode>0.0</c:formatCode>
                <c:ptCount val="7"/>
                <c:pt idx="0">
                  <c:v>100</c:v>
                </c:pt>
                <c:pt idx="1">
                  <c:v>98.113848003631617</c:v>
                </c:pt>
                <c:pt idx="2">
                  <c:v>97.543258397097986</c:v>
                </c:pt>
                <c:pt idx="3">
                  <c:v>99.312443510644471</c:v>
                </c:pt>
                <c:pt idx="4">
                  <c:v>99.72089286843871</c:v>
                </c:pt>
                <c:pt idx="5">
                  <c:v>99.973399487355721</c:v>
                </c:pt>
                <c:pt idx="6">
                  <c:v>100.43924035726342</c:v>
                </c:pt>
              </c:numCache>
            </c:numRef>
          </c:val>
          <c:smooth val="0"/>
          <c:extLst>
            <c:ext xmlns:c16="http://schemas.microsoft.com/office/drawing/2014/chart" uri="{C3380CC4-5D6E-409C-BE32-E72D297353CC}">
              <c16:uniqueId val="{00000002-8FE6-4FA2-926A-3776529BDF7F}"/>
            </c:ext>
          </c:extLst>
        </c:ser>
        <c:ser>
          <c:idx val="1"/>
          <c:order val="3"/>
          <c:tx>
            <c:strRef>
              <c:f>'Graf 10+11'!$Q$31</c:f>
              <c:strCache>
                <c:ptCount val="1"/>
                <c:pt idx="0">
                  <c:v>Mar 2022</c:v>
                </c:pt>
              </c:strCache>
            </c:strRef>
          </c:tx>
          <c:spPr>
            <a:ln w="19050" cap="rnd">
              <a:solidFill>
                <a:schemeClr val="tx1"/>
              </a:solidFill>
              <a:prstDash val="dash"/>
              <a:round/>
            </a:ln>
            <a:effectLst/>
          </c:spPr>
          <c:marker>
            <c:symbol val="none"/>
          </c:marker>
          <c:cat>
            <c:numRef>
              <c:f>'Graf 10+11'!$R$22:$X$22</c:f>
              <c:numCache>
                <c:formatCode>General</c:formatCode>
                <c:ptCount val="7"/>
                <c:pt idx="0">
                  <c:v>2019</c:v>
                </c:pt>
                <c:pt idx="1">
                  <c:v>2020</c:v>
                </c:pt>
                <c:pt idx="2">
                  <c:v>2021</c:v>
                </c:pt>
                <c:pt idx="3">
                  <c:v>2022</c:v>
                </c:pt>
                <c:pt idx="4">
                  <c:v>2023</c:v>
                </c:pt>
                <c:pt idx="5">
                  <c:v>2024</c:v>
                </c:pt>
                <c:pt idx="6">
                  <c:v>2025</c:v>
                </c:pt>
              </c:numCache>
            </c:numRef>
          </c:cat>
          <c:val>
            <c:numRef>
              <c:f>'Graf 10+11'!$R$24:$X$24</c:f>
              <c:numCache>
                <c:formatCode>0.0</c:formatCode>
                <c:ptCount val="7"/>
                <c:pt idx="0">
                  <c:v>100</c:v>
                </c:pt>
                <c:pt idx="1">
                  <c:v>98.113848003631659</c:v>
                </c:pt>
                <c:pt idx="2">
                  <c:v>97.543258397097986</c:v>
                </c:pt>
                <c:pt idx="3">
                  <c:v>98.105806300788885</c:v>
                </c:pt>
                <c:pt idx="4">
                  <c:v>99.67685743259689</c:v>
                </c:pt>
                <c:pt idx="5">
                  <c:v>100.25859158654312</c:v>
                </c:pt>
                <c:pt idx="6">
                  <c:v>100.30413915449317</c:v>
                </c:pt>
              </c:numCache>
            </c:numRef>
          </c:val>
          <c:smooth val="0"/>
          <c:extLst>
            <c:ext xmlns:c16="http://schemas.microsoft.com/office/drawing/2014/chart" uri="{C3380CC4-5D6E-409C-BE32-E72D297353CC}">
              <c16:uniqueId val="{00000003-8FE6-4FA2-926A-3776529BDF7F}"/>
            </c:ext>
          </c:extLst>
        </c:ser>
        <c:dLbls>
          <c:showLegendKey val="0"/>
          <c:showVal val="0"/>
          <c:showCatName val="0"/>
          <c:showSerName val="0"/>
          <c:showPercent val="0"/>
          <c:showBubbleSize val="0"/>
        </c:dLbls>
        <c:smooth val="0"/>
        <c:axId val="309376792"/>
        <c:axId val="309377184"/>
      </c:lineChart>
      <c:catAx>
        <c:axId val="309376792"/>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7184"/>
        <c:crossesAt val="100"/>
        <c:auto val="1"/>
        <c:lblAlgn val="ctr"/>
        <c:lblOffset val="100"/>
        <c:noMultiLvlLbl val="0"/>
      </c:catAx>
      <c:valAx>
        <c:axId val="309377184"/>
        <c:scaling>
          <c:orientation val="minMax"/>
          <c:max val="102"/>
          <c:min val="96"/>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6792"/>
        <c:crossesAt val="1"/>
        <c:crossBetween val="between"/>
        <c:majorUnit val="1"/>
      </c:valAx>
      <c:spPr>
        <a:noFill/>
        <a:ln>
          <a:noFill/>
        </a:ln>
        <a:effectLst/>
      </c:spPr>
    </c:plotArea>
    <c:legend>
      <c:legendPos val="tr"/>
      <c:layout>
        <c:manualLayout>
          <c:xMode val="edge"/>
          <c:yMode val="edge"/>
          <c:x val="0.59682403981371734"/>
          <c:y val="0.54039560125678376"/>
          <c:w val="0.37393210719789155"/>
          <c:h val="0.27258147680245259"/>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782360815031478E-2"/>
          <c:y val="7.3875106928999165E-2"/>
          <c:w val="0.88681971843441276"/>
          <c:h val="0.78461999933342963"/>
        </c:manualLayout>
      </c:layout>
      <c:barChart>
        <c:barDir val="col"/>
        <c:grouping val="stacked"/>
        <c:varyColors val="0"/>
        <c:ser>
          <c:idx val="4"/>
          <c:order val="1"/>
          <c:tx>
            <c:strRef>
              <c:f>'Graf 12+13'!$B$11</c:f>
              <c:strCache>
                <c:ptCount val="1"/>
                <c:pt idx="0">
                  <c:v>Štrukturálne saldo</c:v>
                </c:pt>
              </c:strCache>
            </c:strRef>
          </c:tx>
          <c:spPr>
            <a:solidFill>
              <a:srgbClr val="2C9ADC"/>
            </a:solidFill>
            <a:ln>
              <a:noFill/>
            </a:ln>
            <a:effectLst/>
          </c:spPr>
          <c:invertIfNegative val="0"/>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12+13'!$D$11:$S$11</c:f>
              <c:numCache>
                <c:formatCode>#\ ##0.0</c:formatCode>
                <c:ptCount val="16"/>
                <c:pt idx="0">
                  <c:v>-3.2997394130984938</c:v>
                </c:pt>
                <c:pt idx="1">
                  <c:v>-6.019725333472727</c:v>
                </c:pt>
                <c:pt idx="2">
                  <c:v>-6.5810892214517906</c:v>
                </c:pt>
                <c:pt idx="3">
                  <c:v>-4.5315007868253421</c:v>
                </c:pt>
                <c:pt idx="4">
                  <c:v>-3.9349974281915805</c:v>
                </c:pt>
                <c:pt idx="5">
                  <c:v>-2.1727657056979139</c:v>
                </c:pt>
                <c:pt idx="6">
                  <c:v>-2.7976502475532872</c:v>
                </c:pt>
                <c:pt idx="7">
                  <c:v>-2.5494834820871213</c:v>
                </c:pt>
                <c:pt idx="8">
                  <c:v>-2.4773492534267474</c:v>
                </c:pt>
                <c:pt idx="9">
                  <c:v>-1.1622791341731096</c:v>
                </c:pt>
                <c:pt idx="10">
                  <c:v>-1.6133031812122431</c:v>
                </c:pt>
                <c:pt idx="11">
                  <c:v>-1.9218268507001128</c:v>
                </c:pt>
                <c:pt idx="12">
                  <c:v>-2.5227637368780638</c:v>
                </c:pt>
                <c:pt idx="13">
                  <c:v>0</c:v>
                </c:pt>
                <c:pt idx="14">
                  <c:v>0</c:v>
                </c:pt>
                <c:pt idx="15">
                  <c:v>0</c:v>
                </c:pt>
              </c:numCache>
            </c:numRef>
          </c:val>
          <c:extLst>
            <c:ext xmlns:c16="http://schemas.microsoft.com/office/drawing/2014/chart" uri="{C3380CC4-5D6E-409C-BE32-E72D297353CC}">
              <c16:uniqueId val="{00000005-A56F-40CE-8F99-23A9C5105EE3}"/>
            </c:ext>
          </c:extLst>
        </c:ser>
        <c:ser>
          <c:idx val="2"/>
          <c:order val="2"/>
          <c:tx>
            <c:strRef>
              <c:f>'Graf 12+13'!$B$9</c:f>
              <c:strCache>
                <c:ptCount val="1"/>
                <c:pt idx="0">
                  <c:v>Cyklická zložka</c:v>
                </c:pt>
              </c:strCache>
            </c:strRef>
          </c:tx>
          <c:spPr>
            <a:solidFill>
              <a:schemeClr val="accent3"/>
            </a:solidFill>
            <a:ln>
              <a:noFill/>
            </a:ln>
            <a:effectLst/>
          </c:spPr>
          <c:invertIfNegative val="0"/>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12+13'!$D$9:$S$9</c:f>
              <c:numCache>
                <c:formatCode>#\ ##0.0</c:formatCode>
                <c:ptCount val="16"/>
                <c:pt idx="0">
                  <c:v>1.1215322763768836</c:v>
                </c:pt>
                <c:pt idx="1">
                  <c:v>-1.8646745104539599</c:v>
                </c:pt>
                <c:pt idx="2">
                  <c:v>-0.37604132730798939</c:v>
                </c:pt>
                <c:pt idx="3">
                  <c:v>-0.25751466871737411</c:v>
                </c:pt>
                <c:pt idx="4">
                  <c:v>-0.48131839707946311</c:v>
                </c:pt>
                <c:pt idx="5">
                  <c:v>-0.6996093224525689</c:v>
                </c:pt>
                <c:pt idx="6">
                  <c:v>-0.58321534787061857</c:v>
                </c:pt>
                <c:pt idx="7">
                  <c:v>-0.12783377625914907</c:v>
                </c:pt>
                <c:pt idx="8">
                  <c:v>-6.0496468587597323E-2</c:v>
                </c:pt>
                <c:pt idx="9">
                  <c:v>0.18001260401688915</c:v>
                </c:pt>
                <c:pt idx="10">
                  <c:v>0.60238011747504783</c:v>
                </c:pt>
                <c:pt idx="11">
                  <c:v>0.70283417593770481</c:v>
                </c:pt>
                <c:pt idx="12">
                  <c:v>-1.0183740130843146</c:v>
                </c:pt>
                <c:pt idx="13">
                  <c:v>0</c:v>
                </c:pt>
                <c:pt idx="14">
                  <c:v>0</c:v>
                </c:pt>
                <c:pt idx="15">
                  <c:v>0</c:v>
                </c:pt>
              </c:numCache>
            </c:numRef>
          </c:val>
          <c:extLst>
            <c:ext xmlns:c16="http://schemas.microsoft.com/office/drawing/2014/chart" uri="{C3380CC4-5D6E-409C-BE32-E72D297353CC}">
              <c16:uniqueId val="{00000003-A56F-40CE-8F99-23A9C5105EE3}"/>
            </c:ext>
          </c:extLst>
        </c:ser>
        <c:ser>
          <c:idx val="3"/>
          <c:order val="3"/>
          <c:tx>
            <c:strRef>
              <c:f>'Graf 12+13'!$B$10</c:f>
              <c:strCache>
                <c:ptCount val="1"/>
                <c:pt idx="0">
                  <c:v>Jednorazové vplyvy</c:v>
                </c:pt>
              </c:strCache>
            </c:strRef>
          </c:tx>
          <c:spPr>
            <a:solidFill>
              <a:srgbClr val="2C9ADC">
                <a:lumMod val="20000"/>
                <a:lumOff val="80000"/>
              </a:srgbClr>
            </a:solidFill>
            <a:ln>
              <a:noFill/>
            </a:ln>
            <a:effectLst/>
          </c:spPr>
          <c:invertIfNegative val="0"/>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12+13'!$D$10:$S$10</c:f>
              <c:numCache>
                <c:formatCode>#\ ##0.0</c:formatCode>
                <c:ptCount val="16"/>
                <c:pt idx="0">
                  <c:v>-0.34521395225840129</c:v>
                </c:pt>
                <c:pt idx="1">
                  <c:v>-0.26493583740229953</c:v>
                </c:pt>
                <c:pt idx="2">
                  <c:v>-0.58945972743968078</c:v>
                </c:pt>
                <c:pt idx="3">
                  <c:v>0.45098611885825823</c:v>
                </c:pt>
                <c:pt idx="4">
                  <c:v>5.46578265893682E-2</c:v>
                </c:pt>
                <c:pt idx="5">
                  <c:v>-1.0866810360508451E-2</c:v>
                </c:pt>
                <c:pt idx="6">
                  <c:v>0.27281445768571533</c:v>
                </c:pt>
                <c:pt idx="7">
                  <c:v>0</c:v>
                </c:pt>
                <c:pt idx="8">
                  <c:v>-4.3379826941880494E-2</c:v>
                </c:pt>
                <c:pt idx="9">
                  <c:v>0</c:v>
                </c:pt>
                <c:pt idx="10">
                  <c:v>0</c:v>
                </c:pt>
                <c:pt idx="11">
                  <c:v>0</c:v>
                </c:pt>
                <c:pt idx="12">
                  <c:v>-1.8180311929928761</c:v>
                </c:pt>
                <c:pt idx="13">
                  <c:v>0</c:v>
                </c:pt>
                <c:pt idx="14">
                  <c:v>0</c:v>
                </c:pt>
                <c:pt idx="15">
                  <c:v>0</c:v>
                </c:pt>
              </c:numCache>
            </c:numRef>
          </c:val>
          <c:extLst>
            <c:ext xmlns:c16="http://schemas.microsoft.com/office/drawing/2014/chart" uri="{C3380CC4-5D6E-409C-BE32-E72D297353CC}">
              <c16:uniqueId val="{00000004-A56F-40CE-8F99-23A9C5105EE3}"/>
            </c:ext>
          </c:extLst>
        </c:ser>
        <c:dLbls>
          <c:showLegendKey val="0"/>
          <c:showVal val="0"/>
          <c:showCatName val="0"/>
          <c:showSerName val="0"/>
          <c:showPercent val="0"/>
          <c:showBubbleSize val="0"/>
        </c:dLbls>
        <c:gapWidth val="150"/>
        <c:overlap val="100"/>
        <c:axId val="557539920"/>
        <c:axId val="561011080"/>
      </c:barChart>
      <c:lineChart>
        <c:grouping val="standard"/>
        <c:varyColors val="0"/>
        <c:ser>
          <c:idx val="0"/>
          <c:order val="0"/>
          <c:tx>
            <c:strRef>
              <c:f>'Graf 12+13'!$B$8</c:f>
              <c:strCache>
                <c:ptCount val="1"/>
                <c:pt idx="0">
                  <c:v>Nominálne saldo</c:v>
                </c:pt>
              </c:strCache>
            </c:strRef>
          </c:tx>
          <c:spPr>
            <a:ln w="28575" cap="rnd">
              <a:noFill/>
              <a:round/>
            </a:ln>
            <a:effectLst/>
          </c:spPr>
          <c:marker>
            <c:symbol val="circle"/>
            <c:size val="5"/>
            <c:spPr>
              <a:solidFill>
                <a:sysClr val="windowText" lastClr="000000"/>
              </a:solidFill>
              <a:ln w="9525">
                <a:no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A5-4108-B771-1C93309B900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A5-4108-B771-1C93309B900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5-4108-B771-1C93309B9003}"/>
                </c:ext>
              </c:extLst>
            </c:dLbl>
            <c:dLbl>
              <c:idx val="1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A5-4108-B771-1C93309B9003}"/>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12+13'!$D$8:$S$8</c:f>
              <c:numCache>
                <c:formatCode>#\ ##0.0</c:formatCode>
                <c:ptCount val="16"/>
                <c:pt idx="0">
                  <c:v>-2.5234210889800117</c:v>
                </c:pt>
                <c:pt idx="1">
                  <c:v>-8.1493356813289886</c:v>
                </c:pt>
                <c:pt idx="2">
                  <c:v>-7.5026077807900462</c:v>
                </c:pt>
                <c:pt idx="3">
                  <c:v>-4.322085277808231</c:v>
                </c:pt>
                <c:pt idx="4">
                  <c:v>-4.3689696372631763</c:v>
                </c:pt>
                <c:pt idx="5">
                  <c:v>-2.8885857040668763</c:v>
                </c:pt>
                <c:pt idx="6">
                  <c:v>-3.1147163639601265</c:v>
                </c:pt>
                <c:pt idx="7">
                  <c:v>-2.6729622355616662</c:v>
                </c:pt>
                <c:pt idx="8">
                  <c:v>-2.582412289630224</c:v>
                </c:pt>
                <c:pt idx="9">
                  <c:v>-0.98226653015622056</c:v>
                </c:pt>
                <c:pt idx="10">
                  <c:v>-1.0109230637371953</c:v>
                </c:pt>
                <c:pt idx="11">
                  <c:v>-1.2069804952340768</c:v>
                </c:pt>
                <c:pt idx="12">
                  <c:v>-5.3503135907519042</c:v>
                </c:pt>
                <c:pt idx="13">
                  <c:v>-5.4305277949314545</c:v>
                </c:pt>
                <c:pt idx="14">
                  <c:v>-2.0373560448130417</c:v>
                </c:pt>
                <c:pt idx="15">
                  <c:v>-6.2971197561965244</c:v>
                </c:pt>
              </c:numCache>
            </c:numRef>
          </c:val>
          <c:smooth val="0"/>
          <c:extLst>
            <c:ext xmlns:c16="http://schemas.microsoft.com/office/drawing/2014/chart" uri="{C3380CC4-5D6E-409C-BE32-E72D297353CC}">
              <c16:uniqueId val="{00000001-A56F-40CE-8F99-23A9C5105EE3}"/>
            </c:ext>
          </c:extLst>
        </c:ser>
        <c:dLbls>
          <c:showLegendKey val="0"/>
          <c:showVal val="0"/>
          <c:showCatName val="0"/>
          <c:showSerName val="0"/>
          <c:showPercent val="0"/>
          <c:showBubbleSize val="0"/>
        </c:dLbls>
        <c:marker val="1"/>
        <c:smooth val="0"/>
        <c:axId val="557539920"/>
        <c:axId val="561011080"/>
      </c:lineChart>
      <c:catAx>
        <c:axId val="5575399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1011080"/>
        <c:crosses val="autoZero"/>
        <c:auto val="1"/>
        <c:lblAlgn val="ctr"/>
        <c:lblOffset val="100"/>
        <c:noMultiLvlLbl val="0"/>
      </c:catAx>
      <c:valAx>
        <c:axId val="561011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57539920"/>
        <c:crosses val="autoZero"/>
        <c:crossBetween val="between"/>
      </c:valAx>
      <c:spPr>
        <a:noFill/>
        <a:ln>
          <a:noFill/>
        </a:ln>
        <a:effectLst/>
      </c:spPr>
    </c:plotArea>
    <c:legend>
      <c:legendPos val="b"/>
      <c:layout>
        <c:manualLayout>
          <c:xMode val="edge"/>
          <c:yMode val="edge"/>
          <c:x val="0"/>
          <c:y val="1.5058395907621284E-3"/>
          <c:w val="0.87034462547000369"/>
          <c:h val="0.1024127154389227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782360815031478E-2"/>
          <c:y val="7.3875106928999165E-2"/>
          <c:w val="0.88681971843441276"/>
          <c:h val="0.78461999933342963"/>
        </c:manualLayout>
      </c:layout>
      <c:barChart>
        <c:barDir val="col"/>
        <c:grouping val="stacked"/>
        <c:varyColors val="0"/>
        <c:ser>
          <c:idx val="4"/>
          <c:order val="1"/>
          <c:tx>
            <c:strRef>
              <c:f>'Graf 12+13'!$C$11</c:f>
              <c:strCache>
                <c:ptCount val="1"/>
                <c:pt idx="0">
                  <c:v>Structural balance</c:v>
                </c:pt>
              </c:strCache>
            </c:strRef>
          </c:tx>
          <c:spPr>
            <a:solidFill>
              <a:srgbClr val="2C9ADC"/>
            </a:solidFill>
            <a:ln>
              <a:noFill/>
            </a:ln>
            <a:effectLst/>
          </c:spPr>
          <c:invertIfNegative val="0"/>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12+13'!$D$11:$S$11</c:f>
              <c:numCache>
                <c:formatCode>#\ ##0.0</c:formatCode>
                <c:ptCount val="16"/>
                <c:pt idx="0">
                  <c:v>-3.2997394130984938</c:v>
                </c:pt>
                <c:pt idx="1">
                  <c:v>-6.019725333472727</c:v>
                </c:pt>
                <c:pt idx="2">
                  <c:v>-6.5810892214517906</c:v>
                </c:pt>
                <c:pt idx="3">
                  <c:v>-4.5315007868253421</c:v>
                </c:pt>
                <c:pt idx="4">
                  <c:v>-3.9349974281915805</c:v>
                </c:pt>
                <c:pt idx="5">
                  <c:v>-2.1727657056979139</c:v>
                </c:pt>
                <c:pt idx="6">
                  <c:v>-2.7976502475532872</c:v>
                </c:pt>
                <c:pt idx="7">
                  <c:v>-2.5494834820871213</c:v>
                </c:pt>
                <c:pt idx="8">
                  <c:v>-2.4773492534267474</c:v>
                </c:pt>
                <c:pt idx="9">
                  <c:v>-1.1622791341731096</c:v>
                </c:pt>
                <c:pt idx="10">
                  <c:v>-1.6133031812122431</c:v>
                </c:pt>
                <c:pt idx="11">
                  <c:v>-1.9218268507001128</c:v>
                </c:pt>
                <c:pt idx="12">
                  <c:v>-2.5227637368780638</c:v>
                </c:pt>
                <c:pt idx="13">
                  <c:v>0</c:v>
                </c:pt>
                <c:pt idx="14">
                  <c:v>0</c:v>
                </c:pt>
                <c:pt idx="15">
                  <c:v>0</c:v>
                </c:pt>
              </c:numCache>
            </c:numRef>
          </c:val>
          <c:extLst>
            <c:ext xmlns:c16="http://schemas.microsoft.com/office/drawing/2014/chart" uri="{C3380CC4-5D6E-409C-BE32-E72D297353CC}">
              <c16:uniqueId val="{00000000-9B05-4992-B33C-AEE2CD48CD2E}"/>
            </c:ext>
          </c:extLst>
        </c:ser>
        <c:ser>
          <c:idx val="2"/>
          <c:order val="2"/>
          <c:tx>
            <c:strRef>
              <c:f>'Graf 12+13'!$C$9</c:f>
              <c:strCache>
                <c:ptCount val="1"/>
                <c:pt idx="0">
                  <c:v>Cyclical component</c:v>
                </c:pt>
              </c:strCache>
            </c:strRef>
          </c:tx>
          <c:spPr>
            <a:solidFill>
              <a:schemeClr val="accent3"/>
            </a:solidFill>
            <a:ln>
              <a:noFill/>
            </a:ln>
            <a:effectLst/>
          </c:spPr>
          <c:invertIfNegative val="0"/>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12+13'!$D$9:$S$9</c:f>
              <c:numCache>
                <c:formatCode>#\ ##0.0</c:formatCode>
                <c:ptCount val="16"/>
                <c:pt idx="0">
                  <c:v>1.1215322763768836</c:v>
                </c:pt>
                <c:pt idx="1">
                  <c:v>-1.8646745104539599</c:v>
                </c:pt>
                <c:pt idx="2">
                  <c:v>-0.37604132730798939</c:v>
                </c:pt>
                <c:pt idx="3">
                  <c:v>-0.25751466871737411</c:v>
                </c:pt>
                <c:pt idx="4">
                  <c:v>-0.48131839707946311</c:v>
                </c:pt>
                <c:pt idx="5">
                  <c:v>-0.6996093224525689</c:v>
                </c:pt>
                <c:pt idx="6">
                  <c:v>-0.58321534787061857</c:v>
                </c:pt>
                <c:pt idx="7">
                  <c:v>-0.12783377625914907</c:v>
                </c:pt>
                <c:pt idx="8">
                  <c:v>-6.0496468587597323E-2</c:v>
                </c:pt>
                <c:pt idx="9">
                  <c:v>0.18001260401688915</c:v>
                </c:pt>
                <c:pt idx="10">
                  <c:v>0.60238011747504783</c:v>
                </c:pt>
                <c:pt idx="11">
                  <c:v>0.70283417593770481</c:v>
                </c:pt>
                <c:pt idx="12">
                  <c:v>-1.0183740130843146</c:v>
                </c:pt>
                <c:pt idx="13">
                  <c:v>0</c:v>
                </c:pt>
                <c:pt idx="14">
                  <c:v>0</c:v>
                </c:pt>
                <c:pt idx="15">
                  <c:v>0</c:v>
                </c:pt>
              </c:numCache>
            </c:numRef>
          </c:val>
          <c:extLst>
            <c:ext xmlns:c16="http://schemas.microsoft.com/office/drawing/2014/chart" uri="{C3380CC4-5D6E-409C-BE32-E72D297353CC}">
              <c16:uniqueId val="{00000001-9B05-4992-B33C-AEE2CD48CD2E}"/>
            </c:ext>
          </c:extLst>
        </c:ser>
        <c:ser>
          <c:idx val="3"/>
          <c:order val="3"/>
          <c:tx>
            <c:strRef>
              <c:f>'Graf 12+13'!$C$10</c:f>
              <c:strCache>
                <c:ptCount val="1"/>
                <c:pt idx="0">
                  <c:v>One-offs</c:v>
                </c:pt>
              </c:strCache>
            </c:strRef>
          </c:tx>
          <c:spPr>
            <a:solidFill>
              <a:srgbClr val="2C9ADC">
                <a:lumMod val="20000"/>
                <a:lumOff val="80000"/>
              </a:srgbClr>
            </a:solidFill>
            <a:ln>
              <a:noFill/>
            </a:ln>
            <a:effectLst/>
          </c:spPr>
          <c:invertIfNegative val="0"/>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12+13'!$D$10:$S$10</c:f>
              <c:numCache>
                <c:formatCode>#\ ##0.0</c:formatCode>
                <c:ptCount val="16"/>
                <c:pt idx="0">
                  <c:v>-0.34521395225840129</c:v>
                </c:pt>
                <c:pt idx="1">
                  <c:v>-0.26493583740229953</c:v>
                </c:pt>
                <c:pt idx="2">
                  <c:v>-0.58945972743968078</c:v>
                </c:pt>
                <c:pt idx="3">
                  <c:v>0.45098611885825823</c:v>
                </c:pt>
                <c:pt idx="4">
                  <c:v>5.46578265893682E-2</c:v>
                </c:pt>
                <c:pt idx="5">
                  <c:v>-1.0866810360508451E-2</c:v>
                </c:pt>
                <c:pt idx="6">
                  <c:v>0.27281445768571533</c:v>
                </c:pt>
                <c:pt idx="7">
                  <c:v>0</c:v>
                </c:pt>
                <c:pt idx="8">
                  <c:v>-4.3379826941880494E-2</c:v>
                </c:pt>
                <c:pt idx="9">
                  <c:v>0</c:v>
                </c:pt>
                <c:pt idx="10">
                  <c:v>0</c:v>
                </c:pt>
                <c:pt idx="11">
                  <c:v>0</c:v>
                </c:pt>
                <c:pt idx="12">
                  <c:v>-1.8180311929928761</c:v>
                </c:pt>
                <c:pt idx="13">
                  <c:v>0</c:v>
                </c:pt>
                <c:pt idx="14">
                  <c:v>0</c:v>
                </c:pt>
                <c:pt idx="15">
                  <c:v>0</c:v>
                </c:pt>
              </c:numCache>
            </c:numRef>
          </c:val>
          <c:extLst>
            <c:ext xmlns:c16="http://schemas.microsoft.com/office/drawing/2014/chart" uri="{C3380CC4-5D6E-409C-BE32-E72D297353CC}">
              <c16:uniqueId val="{00000002-9B05-4992-B33C-AEE2CD48CD2E}"/>
            </c:ext>
          </c:extLst>
        </c:ser>
        <c:dLbls>
          <c:showLegendKey val="0"/>
          <c:showVal val="0"/>
          <c:showCatName val="0"/>
          <c:showSerName val="0"/>
          <c:showPercent val="0"/>
          <c:showBubbleSize val="0"/>
        </c:dLbls>
        <c:gapWidth val="150"/>
        <c:overlap val="100"/>
        <c:axId val="557539920"/>
        <c:axId val="561011080"/>
      </c:barChart>
      <c:lineChart>
        <c:grouping val="standard"/>
        <c:varyColors val="0"/>
        <c:ser>
          <c:idx val="0"/>
          <c:order val="0"/>
          <c:tx>
            <c:strRef>
              <c:f>'Graf 12+13'!$C$8</c:f>
              <c:strCache>
                <c:ptCount val="1"/>
                <c:pt idx="0">
                  <c:v>Nominal balance</c:v>
                </c:pt>
              </c:strCache>
            </c:strRef>
          </c:tx>
          <c:spPr>
            <a:ln w="28575" cap="rnd">
              <a:noFill/>
              <a:round/>
            </a:ln>
            <a:effectLst/>
          </c:spPr>
          <c:marker>
            <c:symbol val="circle"/>
            <c:size val="5"/>
            <c:spPr>
              <a:solidFill>
                <a:sysClr val="windowText" lastClr="000000"/>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12+13'!$D$7:$S$7</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'Graf 12+13'!$D$8:$S$8</c:f>
              <c:numCache>
                <c:formatCode>#\ ##0.0</c:formatCode>
                <c:ptCount val="16"/>
                <c:pt idx="0">
                  <c:v>-2.5234210889800117</c:v>
                </c:pt>
                <c:pt idx="1">
                  <c:v>-8.1493356813289886</c:v>
                </c:pt>
                <c:pt idx="2">
                  <c:v>-7.5026077807900462</c:v>
                </c:pt>
                <c:pt idx="3">
                  <c:v>-4.322085277808231</c:v>
                </c:pt>
                <c:pt idx="4">
                  <c:v>-4.3689696372631763</c:v>
                </c:pt>
                <c:pt idx="5">
                  <c:v>-2.8885857040668763</c:v>
                </c:pt>
                <c:pt idx="6">
                  <c:v>-3.1147163639601265</c:v>
                </c:pt>
                <c:pt idx="7">
                  <c:v>-2.6729622355616662</c:v>
                </c:pt>
                <c:pt idx="8">
                  <c:v>-2.582412289630224</c:v>
                </c:pt>
                <c:pt idx="9">
                  <c:v>-0.98226653015622056</c:v>
                </c:pt>
                <c:pt idx="10">
                  <c:v>-1.0109230637371953</c:v>
                </c:pt>
                <c:pt idx="11">
                  <c:v>-1.2069804952340768</c:v>
                </c:pt>
                <c:pt idx="12">
                  <c:v>-5.3503135907519042</c:v>
                </c:pt>
                <c:pt idx="13">
                  <c:v>-5.4305277949314545</c:v>
                </c:pt>
                <c:pt idx="14">
                  <c:v>-2.0373560448130417</c:v>
                </c:pt>
                <c:pt idx="15">
                  <c:v>-6.2971197561965244</c:v>
                </c:pt>
              </c:numCache>
            </c:numRef>
          </c:val>
          <c:smooth val="0"/>
          <c:extLst>
            <c:ext xmlns:c16="http://schemas.microsoft.com/office/drawing/2014/chart" uri="{C3380CC4-5D6E-409C-BE32-E72D297353CC}">
              <c16:uniqueId val="{00000004-9B05-4992-B33C-AEE2CD48CD2E}"/>
            </c:ext>
          </c:extLst>
        </c:ser>
        <c:dLbls>
          <c:showLegendKey val="0"/>
          <c:showVal val="0"/>
          <c:showCatName val="0"/>
          <c:showSerName val="0"/>
          <c:showPercent val="0"/>
          <c:showBubbleSize val="0"/>
        </c:dLbls>
        <c:marker val="1"/>
        <c:smooth val="0"/>
        <c:axId val="557539920"/>
        <c:axId val="561011080"/>
      </c:lineChart>
      <c:catAx>
        <c:axId val="5575399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1011080"/>
        <c:crosses val="autoZero"/>
        <c:auto val="1"/>
        <c:lblAlgn val="ctr"/>
        <c:lblOffset val="100"/>
        <c:noMultiLvlLbl val="0"/>
      </c:catAx>
      <c:valAx>
        <c:axId val="561011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57539920"/>
        <c:crosses val="autoZero"/>
        <c:crossBetween val="between"/>
      </c:valAx>
      <c:spPr>
        <a:noFill/>
        <a:ln>
          <a:noFill/>
        </a:ln>
        <a:effectLst/>
      </c:spPr>
    </c:plotArea>
    <c:legend>
      <c:legendPos val="b"/>
      <c:layout>
        <c:manualLayout>
          <c:xMode val="edge"/>
          <c:yMode val="edge"/>
          <c:x val="0"/>
          <c:y val="1.5058395907621284E-3"/>
          <c:w val="0.72858400251822641"/>
          <c:h val="0.102412715438922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'Graf 12+13'!$B$28</c:f>
              <c:strCache>
                <c:ptCount val="1"/>
                <c:pt idx="0">
                  <c:v>Výdavky bez EÚ fondov</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12+13'!$D$26:$E$26</c:f>
              <c:numCache>
                <c:formatCode>General</c:formatCode>
                <c:ptCount val="2"/>
                <c:pt idx="0">
                  <c:v>2023</c:v>
                </c:pt>
                <c:pt idx="1">
                  <c:v>2022</c:v>
                </c:pt>
              </c:numCache>
            </c:numRef>
          </c:cat>
          <c:val>
            <c:numRef>
              <c:f>'Graf 12+13'!$D$28:$E$28</c:f>
              <c:numCache>
                <c:formatCode>0.0</c:formatCode>
                <c:ptCount val="2"/>
                <c:pt idx="0">
                  <c:v>21.01328149802557</c:v>
                </c:pt>
                <c:pt idx="1">
                  <c:v>0.8099563401474219</c:v>
                </c:pt>
              </c:numCache>
            </c:numRef>
          </c:val>
          <c:extLst>
            <c:ext xmlns:c16="http://schemas.microsoft.com/office/drawing/2014/chart" uri="{C3380CC4-5D6E-409C-BE32-E72D297353CC}">
              <c16:uniqueId val="{00000001-E365-4371-B9E0-E21FBC99D14F}"/>
            </c:ext>
          </c:extLst>
        </c:ser>
        <c:ser>
          <c:idx val="0"/>
          <c:order val="1"/>
          <c:tx>
            <c:strRef>
              <c:f>'Graf 12+13'!$B$27</c:f>
              <c:strCache>
                <c:ptCount val="1"/>
                <c:pt idx="0">
                  <c:v>Daňovo odvodové príjmy (VpDP)</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12+13'!$D$26:$E$26</c:f>
              <c:numCache>
                <c:formatCode>General</c:formatCode>
                <c:ptCount val="2"/>
                <c:pt idx="0">
                  <c:v>2023</c:v>
                </c:pt>
                <c:pt idx="1">
                  <c:v>2022</c:v>
                </c:pt>
              </c:numCache>
            </c:numRef>
          </c:cat>
          <c:val>
            <c:numRef>
              <c:f>'Graf 12+13'!$D$27:$E$27</c:f>
              <c:numCache>
                <c:formatCode>0.0</c:formatCode>
                <c:ptCount val="2"/>
                <c:pt idx="0">
                  <c:v>8.9859801471579743</c:v>
                </c:pt>
                <c:pt idx="1">
                  <c:v>10.429424965350151</c:v>
                </c:pt>
              </c:numCache>
            </c:numRef>
          </c:val>
          <c:extLst>
            <c:ext xmlns:c16="http://schemas.microsoft.com/office/drawing/2014/chart" uri="{C3380CC4-5D6E-409C-BE32-E72D297353CC}">
              <c16:uniqueId val="{00000000-E365-4371-B9E0-E21FBC99D14F}"/>
            </c:ext>
          </c:extLst>
        </c:ser>
        <c:dLbls>
          <c:showLegendKey val="0"/>
          <c:showVal val="0"/>
          <c:showCatName val="0"/>
          <c:showSerName val="0"/>
          <c:showPercent val="0"/>
          <c:showBubbleSize val="0"/>
        </c:dLbls>
        <c:gapWidth val="182"/>
        <c:axId val="733941200"/>
        <c:axId val="733937920"/>
      </c:barChart>
      <c:catAx>
        <c:axId val="733941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733937920"/>
        <c:crosses val="autoZero"/>
        <c:auto val="1"/>
        <c:lblAlgn val="ctr"/>
        <c:lblOffset val="100"/>
        <c:noMultiLvlLbl val="0"/>
      </c:catAx>
      <c:valAx>
        <c:axId val="73393792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733941200"/>
        <c:crosses val="autoZero"/>
        <c:crossBetween val="between"/>
      </c:valAx>
      <c:spPr>
        <a:noFill/>
        <a:ln>
          <a:noFill/>
        </a:ln>
        <a:effectLst/>
      </c:spPr>
    </c:plotArea>
    <c:legend>
      <c:legendPos val="b"/>
      <c:layout>
        <c:manualLayout>
          <c:xMode val="edge"/>
          <c:yMode val="edge"/>
          <c:x val="0.49442231645643153"/>
          <c:y val="0.17717979928816982"/>
          <c:w val="0.49646566054243219"/>
          <c:h val="0.1938662875473898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16885685654145E-2"/>
          <c:y val="5.0004026809603495E-2"/>
          <c:w val="0.87456622862869171"/>
          <c:h val="0.82173832896349919"/>
        </c:manualLayout>
      </c:layout>
      <c:areaChart>
        <c:grouping val="stacked"/>
        <c:varyColors val="0"/>
        <c:ser>
          <c:idx val="5"/>
          <c:order val="0"/>
          <c:spPr>
            <a:solidFill>
              <a:schemeClr val="accent1">
                <a:lumMod val="75000"/>
              </a:schemeClr>
            </a:solidFill>
            <a:ln>
              <a:noFill/>
            </a:ln>
            <a:effectLst/>
          </c:spPr>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'!$S$5:$S$24</c:f>
              <c:numCache>
                <c:formatCode>0.0</c:formatCode>
                <c:ptCount val="20"/>
                <c:pt idx="15">
                  <c:v>57.799975210648157</c:v>
                </c:pt>
                <c:pt idx="16">
                  <c:v>58.682087539426611</c:v>
                </c:pt>
                <c:pt idx="17">
                  <c:v>58.47969387213621</c:v>
                </c:pt>
                <c:pt idx="18">
                  <c:v>57.079889756430177</c:v>
                </c:pt>
                <c:pt idx="19">
                  <c:v>57.717827104995592</c:v>
                </c:pt>
              </c:numCache>
            </c:numRef>
          </c:val>
          <c:extLst>
            <c:ext xmlns:c16="http://schemas.microsoft.com/office/drawing/2014/chart" uri="{C3380CC4-5D6E-409C-BE32-E72D297353CC}">
              <c16:uniqueId val="{00000000-63B9-4D70-A89B-2B4BCBFE1C2E}"/>
            </c:ext>
          </c:extLst>
        </c:ser>
        <c:ser>
          <c:idx val="2"/>
          <c:order val="2"/>
          <c:tx>
            <c:strRef>
              <c:f>'Zhrnutie '!$Q$4</c:f>
              <c:strCache>
                <c:ptCount val="1"/>
                <c:pt idx="0">
                  <c:v>Hrubý dlh po splnení cieľov rozpočtu</c:v>
                </c:pt>
              </c:strCache>
            </c:strRef>
          </c:tx>
          <c:spPr>
            <a:solidFill>
              <a:schemeClr val="accent1">
                <a:lumMod val="75000"/>
              </a:schemeClr>
            </a:solidFill>
            <a:ln>
              <a:noFill/>
            </a:ln>
            <a:effectLst/>
          </c:spPr>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'!$Q$5:$Q$24</c:f>
              <c:numCache>
                <c:formatCode>0.0</c:formatCode>
                <c:ptCount val="20"/>
                <c:pt idx="0">
                  <c:v>28.598844266178187</c:v>
                </c:pt>
                <c:pt idx="1">
                  <c:v>36.360888192511553</c:v>
                </c:pt>
                <c:pt idx="2">
                  <c:v>40.614878973148919</c:v>
                </c:pt>
                <c:pt idx="3">
                  <c:v>43.156000418244005</c:v>
                </c:pt>
                <c:pt idx="4">
                  <c:v>51.72910298334714</c:v>
                </c:pt>
                <c:pt idx="5">
                  <c:v>54.692539182951563</c:v>
                </c:pt>
                <c:pt idx="6">
                  <c:v>53.492573668588385</c:v>
                </c:pt>
                <c:pt idx="7">
                  <c:v>51.685314618287428</c:v>
                </c:pt>
                <c:pt idx="8">
                  <c:v>52.274899425888307</c:v>
                </c:pt>
                <c:pt idx="9">
                  <c:v>51.46157115593779</c:v>
                </c:pt>
                <c:pt idx="10">
                  <c:v>49.408050829169454</c:v>
                </c:pt>
                <c:pt idx="11">
                  <c:v>47.97929497392095</c:v>
                </c:pt>
                <c:pt idx="12">
                  <c:v>58.852541981992012</c:v>
                </c:pt>
                <c:pt idx="13">
                  <c:v>61.0399275232283</c:v>
                </c:pt>
                <c:pt idx="14">
                  <c:v>57.799975210648157</c:v>
                </c:pt>
              </c:numCache>
            </c:numRef>
          </c:val>
          <c:extLst>
            <c:ext xmlns:c16="http://schemas.microsoft.com/office/drawing/2014/chart" uri="{C3380CC4-5D6E-409C-BE32-E72D297353CC}">
              <c16:uniqueId val="{00000001-63B9-4D70-A89B-2B4BCBFE1C2E}"/>
            </c:ext>
          </c:extLst>
        </c:ser>
        <c:dLbls>
          <c:showLegendKey val="0"/>
          <c:showVal val="0"/>
          <c:showCatName val="0"/>
          <c:showSerName val="0"/>
          <c:showPercent val="0"/>
          <c:showBubbleSize val="0"/>
        </c:dLbls>
        <c:axId val="813065688"/>
        <c:axId val="813060440"/>
      </c:areaChart>
      <c:lineChart>
        <c:grouping val="standard"/>
        <c:varyColors val="0"/>
        <c:ser>
          <c:idx val="3"/>
          <c:order val="1"/>
          <c:tx>
            <c:strRef>
              <c:f>'Zhrnutie '!$U$4</c:f>
              <c:strCache>
                <c:ptCount val="1"/>
                <c:pt idx="0">
                  <c:v>Hrubý dlh (aktuálny rozpočet verejnej správy)</c:v>
                </c:pt>
              </c:strCache>
            </c:strRef>
          </c:tx>
          <c:spPr>
            <a:ln w="19050" cap="rnd">
              <a:solidFill>
                <a:schemeClr val="tx1"/>
              </a:solidFill>
              <a:prstDash val="sysDash"/>
              <a:round/>
            </a:ln>
            <a:effectLst/>
          </c:spPr>
          <c:marker>
            <c:symbol val="none"/>
          </c:marker>
          <c:dPt>
            <c:idx val="19"/>
            <c:marker>
              <c:symbol val="none"/>
            </c:marker>
            <c:bubble3D val="0"/>
            <c:spPr>
              <a:ln w="19050" cap="sq">
                <a:solidFill>
                  <a:schemeClr val="tx1"/>
                </a:solidFill>
                <a:prstDash val="sysDash"/>
                <a:round/>
              </a:ln>
              <a:effectLst/>
            </c:spPr>
            <c:extLst>
              <c:ext xmlns:c16="http://schemas.microsoft.com/office/drawing/2014/chart" uri="{C3380CC4-5D6E-409C-BE32-E72D297353CC}">
                <c16:uniqueId val="{00000003-63B9-4D70-A89B-2B4BCBFE1C2E}"/>
              </c:ext>
            </c:extLst>
          </c:dPt>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'!$U$5:$U$24</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57.799975210648157</c:v>
                </c:pt>
                <c:pt idx="15">
                  <c:v>57.799975210648157</c:v>
                </c:pt>
                <c:pt idx="16">
                  <c:v>58.682776090972986</c:v>
                </c:pt>
                <c:pt idx="17">
                  <c:v>59.315642795902157</c:v>
                </c:pt>
                <c:pt idx="18">
                  <c:v>59.81314553881969</c:v>
                </c:pt>
                <c:pt idx="19">
                  <c:v>63.068300765132378</c:v>
                </c:pt>
              </c:numCache>
            </c:numRef>
          </c:val>
          <c:smooth val="0"/>
          <c:extLst>
            <c:ext xmlns:c16="http://schemas.microsoft.com/office/drawing/2014/chart" uri="{C3380CC4-5D6E-409C-BE32-E72D297353CC}">
              <c16:uniqueId val="{00000004-63B9-4D70-A89B-2B4BCBFE1C2E}"/>
            </c:ext>
          </c:extLst>
        </c:ser>
        <c:ser>
          <c:idx val="4"/>
          <c:order val="5"/>
          <c:tx>
            <c:strRef>
              <c:f>'Zhrnutie '!$T$4</c:f>
              <c:strCache>
                <c:ptCount val="1"/>
                <c:pt idx="0">
                  <c:v>Hrubý dlh po splnení cieľov rozpočtu</c:v>
                </c:pt>
              </c:strCache>
            </c:strRef>
          </c:tx>
          <c:spPr>
            <a:ln w="28575" cap="rnd">
              <a:noFill/>
              <a:round/>
            </a:ln>
            <a:effectLst/>
          </c:spPr>
          <c:marker>
            <c:symbol val="circle"/>
            <c:size val="5"/>
            <c:spPr>
              <a:solidFill>
                <a:schemeClr val="accent1">
                  <a:lumMod val="60000"/>
                  <a:lumOff val="40000"/>
                </a:schemeClr>
              </a:solidFill>
              <a:ln w="3175">
                <a:solidFill>
                  <a:schemeClr val="tx1"/>
                </a:solid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5-63B9-4D70-A89B-2B4BCBFE1C2E}"/>
                </c:ext>
              </c:extLst>
            </c:dLbl>
            <c:dLbl>
              <c:idx val="2"/>
              <c:delete val="1"/>
              <c:extLst>
                <c:ext xmlns:c15="http://schemas.microsoft.com/office/drawing/2012/chart" uri="{CE6537A1-D6FC-4f65-9D91-7224C49458BB}"/>
                <c:ext xmlns:c16="http://schemas.microsoft.com/office/drawing/2014/chart" uri="{C3380CC4-5D6E-409C-BE32-E72D297353CC}">
                  <c16:uniqueId val="{00000006-63B9-4D70-A89B-2B4BCBFE1C2E}"/>
                </c:ext>
              </c:extLst>
            </c:dLbl>
            <c:dLbl>
              <c:idx val="3"/>
              <c:delete val="1"/>
              <c:extLst>
                <c:ext xmlns:c15="http://schemas.microsoft.com/office/drawing/2012/chart" uri="{CE6537A1-D6FC-4f65-9D91-7224C49458BB}"/>
                <c:ext xmlns:c16="http://schemas.microsoft.com/office/drawing/2014/chart" uri="{C3380CC4-5D6E-409C-BE32-E72D297353CC}">
                  <c16:uniqueId val="{00000007-63B9-4D70-A89B-2B4BCBFE1C2E}"/>
                </c:ext>
              </c:extLst>
            </c:dLbl>
            <c:dLbl>
              <c:idx val="4"/>
              <c:delete val="1"/>
              <c:extLst>
                <c:ext xmlns:c15="http://schemas.microsoft.com/office/drawing/2012/chart" uri="{CE6537A1-D6FC-4f65-9D91-7224C49458BB}"/>
                <c:ext xmlns:c16="http://schemas.microsoft.com/office/drawing/2014/chart" uri="{C3380CC4-5D6E-409C-BE32-E72D297353CC}">
                  <c16:uniqueId val="{00000008-63B9-4D70-A89B-2B4BCBFE1C2E}"/>
                </c:ext>
              </c:extLst>
            </c:dLbl>
            <c:dLbl>
              <c:idx val="6"/>
              <c:delete val="1"/>
              <c:extLst>
                <c:ext xmlns:c15="http://schemas.microsoft.com/office/drawing/2012/chart" uri="{CE6537A1-D6FC-4f65-9D91-7224C49458BB}"/>
                <c:ext xmlns:c16="http://schemas.microsoft.com/office/drawing/2014/chart" uri="{C3380CC4-5D6E-409C-BE32-E72D297353CC}">
                  <c16:uniqueId val="{00000009-63B9-4D70-A89B-2B4BCBFE1C2E}"/>
                </c:ext>
              </c:extLst>
            </c:dLbl>
            <c:dLbl>
              <c:idx val="7"/>
              <c:delete val="1"/>
              <c:extLst>
                <c:ext xmlns:c15="http://schemas.microsoft.com/office/drawing/2012/chart" uri="{CE6537A1-D6FC-4f65-9D91-7224C49458BB}"/>
                <c:ext xmlns:c16="http://schemas.microsoft.com/office/drawing/2014/chart" uri="{C3380CC4-5D6E-409C-BE32-E72D297353CC}">
                  <c16:uniqueId val="{0000000A-63B9-4D70-A89B-2B4BCBFE1C2E}"/>
                </c:ext>
              </c:extLst>
            </c:dLbl>
            <c:dLbl>
              <c:idx val="8"/>
              <c:delete val="1"/>
              <c:extLst>
                <c:ext xmlns:c15="http://schemas.microsoft.com/office/drawing/2012/chart" uri="{CE6537A1-D6FC-4f65-9D91-7224C49458BB}"/>
                <c:ext xmlns:c16="http://schemas.microsoft.com/office/drawing/2014/chart" uri="{C3380CC4-5D6E-409C-BE32-E72D297353CC}">
                  <c16:uniqueId val="{0000000B-63B9-4D70-A89B-2B4BCBFE1C2E}"/>
                </c:ext>
              </c:extLst>
            </c:dLbl>
            <c:dLbl>
              <c:idx val="9"/>
              <c:delete val="1"/>
              <c:extLst>
                <c:ext xmlns:c15="http://schemas.microsoft.com/office/drawing/2012/chart" uri="{CE6537A1-D6FC-4f65-9D91-7224C49458BB}"/>
                <c:ext xmlns:c16="http://schemas.microsoft.com/office/drawing/2014/chart" uri="{C3380CC4-5D6E-409C-BE32-E72D297353CC}">
                  <c16:uniqueId val="{0000000C-63B9-4D70-A89B-2B4BCBFE1C2E}"/>
                </c:ext>
              </c:extLst>
            </c:dLbl>
            <c:dLbl>
              <c:idx val="10"/>
              <c:delete val="1"/>
              <c:extLst>
                <c:ext xmlns:c15="http://schemas.microsoft.com/office/drawing/2012/chart" uri="{CE6537A1-D6FC-4f65-9D91-7224C49458BB}"/>
                <c:ext xmlns:c16="http://schemas.microsoft.com/office/drawing/2014/chart" uri="{C3380CC4-5D6E-409C-BE32-E72D297353CC}">
                  <c16:uniqueId val="{0000000D-63B9-4D70-A89B-2B4BCBFE1C2E}"/>
                </c:ext>
              </c:extLst>
            </c:dLbl>
            <c:dLbl>
              <c:idx val="12"/>
              <c:layout>
                <c:manualLayout>
                  <c:x val="-4.5580749017522112E-2"/>
                  <c:y val="-3.5299877253602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3B9-4D70-A89B-2B4BCBFE1C2E}"/>
                </c:ext>
              </c:extLst>
            </c:dLbl>
            <c:dLbl>
              <c:idx val="13"/>
              <c:layout>
                <c:manualLayout>
                  <c:x val="-4.5580749017522112E-2"/>
                  <c:y val="-3.5299877253602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3B9-4D70-A89B-2B4BCBFE1C2E}"/>
                </c:ext>
              </c:extLst>
            </c:dLbl>
            <c:dLbl>
              <c:idx val="14"/>
              <c:delete val="1"/>
              <c:extLst>
                <c:ext xmlns:c15="http://schemas.microsoft.com/office/drawing/2012/chart" uri="{CE6537A1-D6FC-4f65-9D91-7224C49458BB}"/>
                <c:ext xmlns:c16="http://schemas.microsoft.com/office/drawing/2014/chart" uri="{C3380CC4-5D6E-409C-BE32-E72D297353CC}">
                  <c16:uniqueId val="{00000016-63B9-4D70-A89B-2B4BCBFE1C2E}"/>
                </c:ext>
              </c:extLst>
            </c:dLbl>
            <c:dLbl>
              <c:idx val="15"/>
              <c:layout>
                <c:manualLayout>
                  <c:x val="-4.5580749017522224E-2"/>
                  <c:y val="-3.98053086043096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3B9-4D70-A89B-2B4BCBFE1C2E}"/>
                </c:ext>
              </c:extLst>
            </c:dLbl>
            <c:dLbl>
              <c:idx val="17"/>
              <c:layout>
                <c:manualLayout>
                  <c:x val="-4.5580749017522112E-2"/>
                  <c:y val="-4.4310739955016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3B9-4D70-A89B-2B4BCBFE1C2E}"/>
                </c:ext>
              </c:extLst>
            </c:dLbl>
            <c:dLbl>
              <c:idx val="19"/>
              <c:layout>
                <c:manualLayout>
                  <c:x val="-4.5580749017522112E-2"/>
                  <c:y val="-3.98053086043095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3B9-4D70-A89B-2B4BCBFE1C2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'!$T$5:$T$24</c:f>
              <c:numCache>
                <c:formatCode>0.0</c:formatCode>
                <c:ptCount val="20"/>
                <c:pt idx="0">
                  <c:v>28.598844266178187</c:v>
                </c:pt>
                <c:pt idx="1">
                  <c:v>36.360888192511553</c:v>
                </c:pt>
                <c:pt idx="2">
                  <c:v>40.614878973148919</c:v>
                </c:pt>
                <c:pt idx="3">
                  <c:v>43.156000418244005</c:v>
                </c:pt>
                <c:pt idx="4">
                  <c:v>51.72910298334714</c:v>
                </c:pt>
                <c:pt idx="5">
                  <c:v>54.692539182951563</c:v>
                </c:pt>
                <c:pt idx="6">
                  <c:v>53.492573668588385</c:v>
                </c:pt>
                <c:pt idx="7">
                  <c:v>51.685314618287428</c:v>
                </c:pt>
                <c:pt idx="8">
                  <c:v>52.274899425888307</c:v>
                </c:pt>
                <c:pt idx="9">
                  <c:v>51.46157115593779</c:v>
                </c:pt>
                <c:pt idx="10">
                  <c:v>49.408050829169454</c:v>
                </c:pt>
                <c:pt idx="11">
                  <c:v>47.97929497392095</c:v>
                </c:pt>
                <c:pt idx="12">
                  <c:v>58.852541981992012</c:v>
                </c:pt>
                <c:pt idx="13">
                  <c:v>61.0399275232283</c:v>
                </c:pt>
                <c:pt idx="14">
                  <c:v>57.799975210648157</c:v>
                </c:pt>
                <c:pt idx="15">
                  <c:v>57.799975210648157</c:v>
                </c:pt>
                <c:pt idx="16">
                  <c:v>58.682087539426611</c:v>
                </c:pt>
                <c:pt idx="17">
                  <c:v>58.47969387213621</c:v>
                </c:pt>
                <c:pt idx="18">
                  <c:v>57.079889756430177</c:v>
                </c:pt>
                <c:pt idx="19">
                  <c:v>57.717827104995592</c:v>
                </c:pt>
              </c:numCache>
            </c:numRef>
          </c:val>
          <c:smooth val="0"/>
          <c:extLst>
            <c:ext xmlns:c16="http://schemas.microsoft.com/office/drawing/2014/chart" uri="{C3380CC4-5D6E-409C-BE32-E72D297353CC}">
              <c16:uniqueId val="{0000000E-63B9-4D70-A89B-2B4BCBFE1C2E}"/>
            </c:ext>
          </c:extLst>
        </c:ser>
        <c:dLbls>
          <c:showLegendKey val="0"/>
          <c:showVal val="0"/>
          <c:showCatName val="0"/>
          <c:showSerName val="0"/>
          <c:showPercent val="0"/>
          <c:showBubbleSize val="0"/>
        </c:dLbls>
        <c:marker val="1"/>
        <c:smooth val="0"/>
        <c:axId val="813065688"/>
        <c:axId val="813060440"/>
      </c:lineChart>
      <c:lineChart>
        <c:grouping val="standard"/>
        <c:varyColors val="0"/>
        <c:ser>
          <c:idx val="0"/>
          <c:order val="3"/>
          <c:tx>
            <c:strRef>
              <c:f>'Zhrnutie '!$V$4</c:f>
              <c:strCache>
                <c:ptCount val="1"/>
                <c:pt idx="0">
                  <c:v>Horné a spodné sankčné pásma</c:v>
                </c:pt>
              </c:strCache>
            </c:strRef>
          </c:tx>
          <c:spPr>
            <a:ln w="19050" cap="rnd">
              <a:solidFill>
                <a:srgbClr val="FF0000"/>
              </a:solidFill>
              <a:prstDash val="sysDot"/>
              <a:round/>
            </a:ln>
            <a:effectLst/>
          </c:spPr>
          <c:marker>
            <c:symbol val="none"/>
          </c:marker>
          <c:val>
            <c:numRef>
              <c:f>'Zhrnutie '!$V$5:$V$24</c:f>
              <c:numCache>
                <c:formatCode>0.0</c:formatCode>
                <c:ptCount val="20"/>
                <c:pt idx="0">
                  <c:v>#N/A</c:v>
                </c:pt>
                <c:pt idx="1">
                  <c:v>#N/A</c:v>
                </c:pt>
                <c:pt idx="2">
                  <c:v>#N/A</c:v>
                </c:pt>
                <c:pt idx="3">
                  <c:v>#N/A</c:v>
                </c:pt>
                <c:pt idx="4">
                  <c:v>60</c:v>
                </c:pt>
                <c:pt idx="5">
                  <c:v>60</c:v>
                </c:pt>
                <c:pt idx="6">
                  <c:v>60</c:v>
                </c:pt>
                <c:pt idx="7">
                  <c:v>60</c:v>
                </c:pt>
                <c:pt idx="8">
                  <c:v>60</c:v>
                </c:pt>
                <c:pt idx="9">
                  <c:v>60</c:v>
                </c:pt>
                <c:pt idx="10">
                  <c:v>59</c:v>
                </c:pt>
                <c:pt idx="11">
                  <c:v>58</c:v>
                </c:pt>
                <c:pt idx="12">
                  <c:v>57</c:v>
                </c:pt>
                <c:pt idx="13">
                  <c:v>56</c:v>
                </c:pt>
                <c:pt idx="14">
                  <c:v>55</c:v>
                </c:pt>
                <c:pt idx="15">
                  <c:v>55</c:v>
                </c:pt>
                <c:pt idx="16">
                  <c:v>54</c:v>
                </c:pt>
                <c:pt idx="17">
                  <c:v>53</c:v>
                </c:pt>
                <c:pt idx="18">
                  <c:v>52</c:v>
                </c:pt>
                <c:pt idx="19">
                  <c:v>51</c:v>
                </c:pt>
              </c:numCache>
            </c:numRef>
          </c:val>
          <c:smooth val="0"/>
          <c:extLst>
            <c:ext xmlns:c16="http://schemas.microsoft.com/office/drawing/2014/chart" uri="{C3380CC4-5D6E-409C-BE32-E72D297353CC}">
              <c16:uniqueId val="{0000000F-63B9-4D70-A89B-2B4BCBFE1C2E}"/>
            </c:ext>
          </c:extLst>
        </c:ser>
        <c:ser>
          <c:idx val="1"/>
          <c:order val="4"/>
          <c:spPr>
            <a:ln w="19050" cap="rnd">
              <a:solidFill>
                <a:srgbClr val="FF0000"/>
              </a:solidFill>
              <a:prstDash val="sysDot"/>
              <a:round/>
            </a:ln>
            <a:effectLst/>
          </c:spPr>
          <c:marker>
            <c:symbol val="none"/>
          </c:marker>
          <c:val>
            <c:numRef>
              <c:f>'Zhrnutie '!$W$5:$W$24</c:f>
              <c:numCache>
                <c:formatCode>0.0</c:formatCode>
                <c:ptCount val="20"/>
                <c:pt idx="0">
                  <c:v>#N/A</c:v>
                </c:pt>
                <c:pt idx="1">
                  <c:v>#N/A</c:v>
                </c:pt>
                <c:pt idx="2">
                  <c:v>#N/A</c:v>
                </c:pt>
                <c:pt idx="3">
                  <c:v>#N/A</c:v>
                </c:pt>
                <c:pt idx="4">
                  <c:v>50</c:v>
                </c:pt>
                <c:pt idx="5">
                  <c:v>50</c:v>
                </c:pt>
                <c:pt idx="6">
                  <c:v>50</c:v>
                </c:pt>
                <c:pt idx="7">
                  <c:v>50</c:v>
                </c:pt>
                <c:pt idx="8">
                  <c:v>50</c:v>
                </c:pt>
                <c:pt idx="9">
                  <c:v>50</c:v>
                </c:pt>
                <c:pt idx="10">
                  <c:v>49</c:v>
                </c:pt>
                <c:pt idx="11">
                  <c:v>48</c:v>
                </c:pt>
                <c:pt idx="12">
                  <c:v>47</c:v>
                </c:pt>
                <c:pt idx="13">
                  <c:v>46</c:v>
                </c:pt>
                <c:pt idx="14">
                  <c:v>45</c:v>
                </c:pt>
                <c:pt idx="15">
                  <c:v>45</c:v>
                </c:pt>
                <c:pt idx="16">
                  <c:v>44</c:v>
                </c:pt>
                <c:pt idx="17">
                  <c:v>43</c:v>
                </c:pt>
                <c:pt idx="18">
                  <c:v>42</c:v>
                </c:pt>
                <c:pt idx="19">
                  <c:v>41</c:v>
                </c:pt>
              </c:numCache>
            </c:numRef>
          </c:val>
          <c:smooth val="0"/>
          <c:extLst>
            <c:ext xmlns:c16="http://schemas.microsoft.com/office/drawing/2014/chart" uri="{C3380CC4-5D6E-409C-BE32-E72D297353CC}">
              <c16:uniqueId val="{00000010-63B9-4D70-A89B-2B4BCBFE1C2E}"/>
            </c:ext>
          </c:extLst>
        </c:ser>
        <c:dLbls>
          <c:showLegendKey val="0"/>
          <c:showVal val="0"/>
          <c:showCatName val="0"/>
          <c:showSerName val="0"/>
          <c:showPercent val="0"/>
          <c:showBubbleSize val="0"/>
        </c:dLbls>
        <c:marker val="1"/>
        <c:smooth val="0"/>
        <c:axId val="848583664"/>
        <c:axId val="848580056"/>
      </c:lineChart>
      <c:dateAx>
        <c:axId val="813065688"/>
        <c:scaling>
          <c:orientation val="minMax"/>
        </c:scaling>
        <c:delete val="0"/>
        <c:axPos val="b"/>
        <c:numFmt formatCode="General" sourceLinked="1"/>
        <c:majorTickMark val="out"/>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13060440"/>
        <c:crosses val="autoZero"/>
        <c:auto val="0"/>
        <c:lblOffset val="100"/>
        <c:baseTimeUnit val="days"/>
      </c:dateAx>
      <c:valAx>
        <c:axId val="813060440"/>
        <c:scaling>
          <c:orientation val="minMax"/>
          <c:max val="70"/>
          <c:min val="20"/>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13065688"/>
        <c:crosses val="autoZero"/>
        <c:crossBetween val="midCat"/>
      </c:valAx>
      <c:valAx>
        <c:axId val="848580056"/>
        <c:scaling>
          <c:orientation val="minMax"/>
          <c:max val="70"/>
          <c:min val="20"/>
        </c:scaling>
        <c:delete val="1"/>
        <c:axPos val="r"/>
        <c:numFmt formatCode="0.0" sourceLinked="1"/>
        <c:majorTickMark val="out"/>
        <c:minorTickMark val="none"/>
        <c:tickLblPos val="nextTo"/>
        <c:crossAx val="848583664"/>
        <c:crosses val="max"/>
        <c:crossBetween val="between"/>
      </c:valAx>
      <c:dateAx>
        <c:axId val="848583664"/>
        <c:scaling>
          <c:orientation val="minMax"/>
        </c:scaling>
        <c:delete val="1"/>
        <c:axPos val="b"/>
        <c:majorTickMark val="out"/>
        <c:minorTickMark val="none"/>
        <c:tickLblPos val="nextTo"/>
        <c:crossAx val="848580056"/>
        <c:crosses val="autoZero"/>
        <c:auto val="0"/>
        <c:lblOffset val="100"/>
        <c:baseTimeUnit val="days"/>
      </c:dateAx>
      <c:spPr>
        <a:noFill/>
        <a:ln>
          <a:noFill/>
        </a:ln>
        <a:effectLst/>
      </c:spPr>
    </c:plotArea>
    <c:legend>
      <c:legendPos val="t"/>
      <c:legendEntry>
        <c:idx val="0"/>
        <c:delete val="1"/>
      </c:legendEntry>
      <c:legendEntry>
        <c:idx val="3"/>
        <c:delete val="1"/>
      </c:legendEntry>
      <c:legendEntry>
        <c:idx val="5"/>
        <c:delete val="1"/>
      </c:legendEntry>
      <c:layout>
        <c:manualLayout>
          <c:xMode val="edge"/>
          <c:yMode val="edge"/>
          <c:x val="7.0293849222613849E-2"/>
          <c:y val="2.6940236161928498E-2"/>
          <c:w val="0.42355122004535894"/>
          <c:h val="0.17854341001872737"/>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'Graf 12+13'!$C$28</c:f>
              <c:strCache>
                <c:ptCount val="1"/>
                <c:pt idx="0">
                  <c:v>Expenditures without EU funds</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12+13'!$D$26:$E$26</c:f>
              <c:numCache>
                <c:formatCode>General</c:formatCode>
                <c:ptCount val="2"/>
                <c:pt idx="0">
                  <c:v>2023</c:v>
                </c:pt>
                <c:pt idx="1">
                  <c:v>2022</c:v>
                </c:pt>
              </c:numCache>
            </c:numRef>
          </c:cat>
          <c:val>
            <c:numRef>
              <c:f>'Graf 12+13'!$D$28:$E$28</c:f>
              <c:numCache>
                <c:formatCode>0.0</c:formatCode>
                <c:ptCount val="2"/>
                <c:pt idx="0">
                  <c:v>21.01328149802557</c:v>
                </c:pt>
                <c:pt idx="1">
                  <c:v>0.8099563401474219</c:v>
                </c:pt>
              </c:numCache>
            </c:numRef>
          </c:val>
          <c:extLst>
            <c:ext xmlns:c16="http://schemas.microsoft.com/office/drawing/2014/chart" uri="{C3380CC4-5D6E-409C-BE32-E72D297353CC}">
              <c16:uniqueId val="{00000000-CBBF-4904-B4B0-846909CD3E24}"/>
            </c:ext>
          </c:extLst>
        </c:ser>
        <c:ser>
          <c:idx val="0"/>
          <c:order val="1"/>
          <c:tx>
            <c:strRef>
              <c:f>'Graf 12+13'!$C$27</c:f>
              <c:strCache>
                <c:ptCount val="1"/>
                <c:pt idx="0">
                  <c:v>Tax revenues forecasted by the Comittee</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12+13'!$D$26:$E$26</c:f>
              <c:numCache>
                <c:formatCode>General</c:formatCode>
                <c:ptCount val="2"/>
                <c:pt idx="0">
                  <c:v>2023</c:v>
                </c:pt>
                <c:pt idx="1">
                  <c:v>2022</c:v>
                </c:pt>
              </c:numCache>
            </c:numRef>
          </c:cat>
          <c:val>
            <c:numRef>
              <c:f>'Graf 12+13'!$D$27:$E$27</c:f>
              <c:numCache>
                <c:formatCode>0.0</c:formatCode>
                <c:ptCount val="2"/>
                <c:pt idx="0">
                  <c:v>8.9859801471579743</c:v>
                </c:pt>
                <c:pt idx="1">
                  <c:v>10.429424965350151</c:v>
                </c:pt>
              </c:numCache>
            </c:numRef>
          </c:val>
          <c:extLst>
            <c:ext xmlns:c16="http://schemas.microsoft.com/office/drawing/2014/chart" uri="{C3380CC4-5D6E-409C-BE32-E72D297353CC}">
              <c16:uniqueId val="{00000001-CBBF-4904-B4B0-846909CD3E24}"/>
            </c:ext>
          </c:extLst>
        </c:ser>
        <c:dLbls>
          <c:showLegendKey val="0"/>
          <c:showVal val="0"/>
          <c:showCatName val="0"/>
          <c:showSerName val="0"/>
          <c:showPercent val="0"/>
          <c:showBubbleSize val="0"/>
        </c:dLbls>
        <c:gapWidth val="182"/>
        <c:axId val="733941200"/>
        <c:axId val="733937920"/>
      </c:barChart>
      <c:catAx>
        <c:axId val="733941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733937920"/>
        <c:crosses val="autoZero"/>
        <c:auto val="1"/>
        <c:lblAlgn val="ctr"/>
        <c:lblOffset val="100"/>
        <c:noMultiLvlLbl val="0"/>
      </c:catAx>
      <c:valAx>
        <c:axId val="73393792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733941200"/>
        <c:crosses val="autoZero"/>
        <c:crossBetween val="between"/>
      </c:valAx>
      <c:spPr>
        <a:noFill/>
        <a:ln>
          <a:noFill/>
        </a:ln>
        <a:effectLst/>
      </c:spPr>
    </c:plotArea>
    <c:legend>
      <c:legendPos val="b"/>
      <c:layout>
        <c:manualLayout>
          <c:xMode val="edge"/>
          <c:yMode val="edge"/>
          <c:x val="0.49442231645643153"/>
          <c:y val="0.17717979928816982"/>
          <c:w val="0.49646566054243219"/>
          <c:h val="0.1938662875473898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98583032852126E-2"/>
          <c:y val="4.4301248489730168E-2"/>
          <c:w val="0.89947602893511824"/>
          <c:h val="0.74599464454576947"/>
        </c:manualLayout>
      </c:layout>
      <c:lineChart>
        <c:grouping val="standard"/>
        <c:varyColors val="0"/>
        <c:ser>
          <c:idx val="1"/>
          <c:order val="0"/>
          <c:tx>
            <c:strRef>
              <c:f>'Graf 14'!$F$3</c:f>
              <c:strCache>
                <c:ptCount val="1"/>
                <c:pt idx="0">
                  <c:v>Efektívna daňová sadzba na DPH (ročne)</c:v>
                </c:pt>
              </c:strCache>
            </c:strRef>
          </c:tx>
          <c:spPr>
            <a:ln w="28575" cap="rnd">
              <a:solidFill>
                <a:schemeClr val="accent1"/>
              </a:solidFill>
              <a:round/>
            </a:ln>
            <a:effectLst/>
          </c:spPr>
          <c:marker>
            <c:symbol val="none"/>
          </c:marker>
          <c:cat>
            <c:numRef>
              <c:f>'Graf 14'!$C$3:$C$20</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'Graf 14'!$D$3:$D$20</c:f>
              <c:numCache>
                <c:formatCode>0.0</c:formatCode>
                <c:ptCount val="18"/>
                <c:pt idx="0">
                  <c:v>16.858354088851453</c:v>
                </c:pt>
                <c:pt idx="1">
                  <c:v>16.160100595456857</c:v>
                </c:pt>
                <c:pt idx="2">
                  <c:v>15.592265420090662</c:v>
                </c:pt>
                <c:pt idx="3">
                  <c:v>15.246794797071828</c:v>
                </c:pt>
                <c:pt idx="4">
                  <c:v>14.038900589461493</c:v>
                </c:pt>
                <c:pt idx="5">
                  <c:v>13.805143320403069</c:v>
                </c:pt>
                <c:pt idx="6">
                  <c:v>13.465130763685313</c:v>
                </c:pt>
                <c:pt idx="7">
                  <c:v>12.681000605846855</c:v>
                </c:pt>
                <c:pt idx="8">
                  <c:v>13.38954181766978</c:v>
                </c:pt>
                <c:pt idx="9">
                  <c:v>14.448473817587246</c:v>
                </c:pt>
                <c:pt idx="10">
                  <c:v>14.629275373632836</c:v>
                </c:pt>
                <c:pt idx="11">
                  <c:v>15.20453821351459</c:v>
                </c:pt>
                <c:pt idx="12">
                  <c:v>15.460660428385554</c:v>
                </c:pt>
                <c:pt idx="13">
                  <c:v>15.426991122071232</c:v>
                </c:pt>
                <c:pt idx="14">
                  <c:v>15.854640683588192</c:v>
                </c:pt>
                <c:pt idx="15">
                  <c:v>15.694918020300694</c:v>
                </c:pt>
                <c:pt idx="16">
                  <c:v>16.467776335963556</c:v>
                </c:pt>
                <c:pt idx="17">
                  <c:v>16.305549020074551</c:v>
                </c:pt>
              </c:numCache>
            </c:numRef>
          </c:val>
          <c:smooth val="0"/>
          <c:extLst>
            <c:ext xmlns:c16="http://schemas.microsoft.com/office/drawing/2014/chart" uri="{C3380CC4-5D6E-409C-BE32-E72D297353CC}">
              <c16:uniqueId val="{00000001-CD94-454B-85B6-0035E0F7BB83}"/>
            </c:ext>
          </c:extLst>
        </c:ser>
        <c:dLbls>
          <c:showLegendKey val="0"/>
          <c:showVal val="0"/>
          <c:showCatName val="0"/>
          <c:showSerName val="0"/>
          <c:showPercent val="0"/>
          <c:showBubbleSize val="0"/>
        </c:dLbls>
        <c:smooth val="0"/>
        <c:axId val="750668760"/>
        <c:axId val="750673680"/>
      </c:lineChart>
      <c:catAx>
        <c:axId val="750668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85000"/>
                    <a:lumOff val="15000"/>
                  </a:schemeClr>
                </a:solidFill>
                <a:latin typeface="Arial Narrow" panose="020B0606020202030204" pitchFamily="34" charset="0"/>
                <a:ea typeface="+mn-ea"/>
                <a:cs typeface="+mn-cs"/>
              </a:defRPr>
            </a:pPr>
            <a:endParaRPr lang="en-US"/>
          </a:p>
        </c:txPr>
        <c:crossAx val="750673680"/>
        <c:crosses val="autoZero"/>
        <c:auto val="1"/>
        <c:lblAlgn val="ctr"/>
        <c:lblOffset val="100"/>
        <c:noMultiLvlLbl val="0"/>
      </c:catAx>
      <c:valAx>
        <c:axId val="750673680"/>
        <c:scaling>
          <c:orientation val="minMax"/>
          <c:min val="1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85000"/>
                    <a:lumOff val="15000"/>
                  </a:schemeClr>
                </a:solidFill>
                <a:latin typeface="Arial Narrow" panose="020B0606020202030204" pitchFamily="34" charset="0"/>
                <a:ea typeface="+mn-ea"/>
                <a:cs typeface="+mn-cs"/>
              </a:defRPr>
            </a:pPr>
            <a:endParaRPr lang="en-US"/>
          </a:p>
        </c:txPr>
        <c:crossAx val="750668760"/>
        <c:crosses val="autoZero"/>
        <c:crossBetween val="between"/>
      </c:valAx>
      <c:spPr>
        <a:noFill/>
        <a:ln>
          <a:noFill/>
        </a:ln>
        <a:effectLst/>
      </c:spPr>
    </c:plotArea>
    <c:legend>
      <c:legendPos val="r"/>
      <c:layout>
        <c:manualLayout>
          <c:xMode val="edge"/>
          <c:yMode val="edge"/>
          <c:x val="0.24934931552528267"/>
          <c:y val="0.22578288265718702"/>
          <c:w val="0.31806935601472908"/>
          <c:h val="0.155625567612609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85000"/>
                  <a:lumOff val="1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chemeClr val="tx1">
              <a:lumMod val="85000"/>
              <a:lumOff val="15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98583032852126E-2"/>
          <c:y val="4.4301248489730168E-2"/>
          <c:w val="0.89947602893511824"/>
          <c:h val="0.74599464454576947"/>
        </c:manualLayout>
      </c:layout>
      <c:lineChart>
        <c:grouping val="standard"/>
        <c:varyColors val="0"/>
        <c:ser>
          <c:idx val="1"/>
          <c:order val="0"/>
          <c:tx>
            <c:strRef>
              <c:f>'Graf 14'!$M$3</c:f>
              <c:strCache>
                <c:ptCount val="1"/>
                <c:pt idx="0">
                  <c:v>Average effective tax rate on VAT (annual)</c:v>
                </c:pt>
              </c:strCache>
            </c:strRef>
          </c:tx>
          <c:spPr>
            <a:ln w="28575" cap="rnd">
              <a:solidFill>
                <a:schemeClr val="accent1"/>
              </a:solidFill>
              <a:round/>
            </a:ln>
            <a:effectLst/>
          </c:spPr>
          <c:marker>
            <c:symbol val="none"/>
          </c:marker>
          <c:cat>
            <c:numRef>
              <c:f>'Graf 14'!$C$3:$C$20</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f>'Graf 14'!$D$3:$D$20</c:f>
              <c:numCache>
                <c:formatCode>0.0</c:formatCode>
                <c:ptCount val="18"/>
                <c:pt idx="0">
                  <c:v>16.858354088851453</c:v>
                </c:pt>
                <c:pt idx="1">
                  <c:v>16.160100595456857</c:v>
                </c:pt>
                <c:pt idx="2">
                  <c:v>15.592265420090662</c:v>
                </c:pt>
                <c:pt idx="3">
                  <c:v>15.246794797071828</c:v>
                </c:pt>
                <c:pt idx="4">
                  <c:v>14.038900589461493</c:v>
                </c:pt>
                <c:pt idx="5">
                  <c:v>13.805143320403069</c:v>
                </c:pt>
                <c:pt idx="6">
                  <c:v>13.465130763685313</c:v>
                </c:pt>
                <c:pt idx="7">
                  <c:v>12.681000605846855</c:v>
                </c:pt>
                <c:pt idx="8">
                  <c:v>13.38954181766978</c:v>
                </c:pt>
                <c:pt idx="9">
                  <c:v>14.448473817587246</c:v>
                </c:pt>
                <c:pt idx="10">
                  <c:v>14.629275373632836</c:v>
                </c:pt>
                <c:pt idx="11">
                  <c:v>15.20453821351459</c:v>
                </c:pt>
                <c:pt idx="12">
                  <c:v>15.460660428385554</c:v>
                </c:pt>
                <c:pt idx="13">
                  <c:v>15.426991122071232</c:v>
                </c:pt>
                <c:pt idx="14">
                  <c:v>15.854640683588192</c:v>
                </c:pt>
                <c:pt idx="15">
                  <c:v>15.694918020300694</c:v>
                </c:pt>
                <c:pt idx="16">
                  <c:v>16.467776335963556</c:v>
                </c:pt>
                <c:pt idx="17">
                  <c:v>16.305549020074551</c:v>
                </c:pt>
              </c:numCache>
            </c:numRef>
          </c:val>
          <c:smooth val="0"/>
          <c:extLst>
            <c:ext xmlns:c16="http://schemas.microsoft.com/office/drawing/2014/chart" uri="{C3380CC4-5D6E-409C-BE32-E72D297353CC}">
              <c16:uniqueId val="{00000000-9FC0-42CC-9297-07D00B9E7835}"/>
            </c:ext>
          </c:extLst>
        </c:ser>
        <c:dLbls>
          <c:showLegendKey val="0"/>
          <c:showVal val="0"/>
          <c:showCatName val="0"/>
          <c:showSerName val="0"/>
          <c:showPercent val="0"/>
          <c:showBubbleSize val="0"/>
        </c:dLbls>
        <c:smooth val="0"/>
        <c:axId val="750668760"/>
        <c:axId val="750673680"/>
      </c:lineChart>
      <c:catAx>
        <c:axId val="750668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85000"/>
                    <a:lumOff val="15000"/>
                  </a:schemeClr>
                </a:solidFill>
                <a:latin typeface="Arial Narrow" panose="020B0606020202030204" pitchFamily="34" charset="0"/>
                <a:ea typeface="+mn-ea"/>
                <a:cs typeface="+mn-cs"/>
              </a:defRPr>
            </a:pPr>
            <a:endParaRPr lang="en-US"/>
          </a:p>
        </c:txPr>
        <c:crossAx val="750673680"/>
        <c:crosses val="autoZero"/>
        <c:auto val="1"/>
        <c:lblAlgn val="ctr"/>
        <c:lblOffset val="100"/>
        <c:noMultiLvlLbl val="0"/>
      </c:catAx>
      <c:valAx>
        <c:axId val="750673680"/>
        <c:scaling>
          <c:orientation val="minMax"/>
          <c:min val="1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85000"/>
                    <a:lumOff val="15000"/>
                  </a:schemeClr>
                </a:solidFill>
                <a:latin typeface="Arial Narrow" panose="020B0606020202030204" pitchFamily="34" charset="0"/>
                <a:ea typeface="+mn-ea"/>
                <a:cs typeface="+mn-cs"/>
              </a:defRPr>
            </a:pPr>
            <a:endParaRPr lang="en-US"/>
          </a:p>
        </c:txPr>
        <c:crossAx val="750668760"/>
        <c:crosses val="autoZero"/>
        <c:crossBetween val="between"/>
      </c:valAx>
      <c:spPr>
        <a:noFill/>
        <a:ln>
          <a:noFill/>
        </a:ln>
        <a:effectLst/>
      </c:spPr>
    </c:plotArea>
    <c:legend>
      <c:legendPos val="r"/>
      <c:layout>
        <c:manualLayout>
          <c:xMode val="edge"/>
          <c:yMode val="edge"/>
          <c:x val="0.24934931552528267"/>
          <c:y val="0.22578288265718702"/>
          <c:w val="0.31806935601472908"/>
          <c:h val="0.155625567612609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85000"/>
                  <a:lumOff val="1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chemeClr val="tx1">
              <a:lumMod val="85000"/>
              <a:lumOff val="15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solidFill>
                <a:sysClr val="window" lastClr="FFFFFF"/>
              </a:solidFill>
              <a:ln>
                <a:solidFill>
                  <a:sysClr val="window" lastClr="FFFFFF">
                    <a:lumMod val="50000"/>
                  </a:sys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15'!$C$6:$C$11</c:f>
              <c:strCache>
                <c:ptCount val="6"/>
                <c:pt idx="0">
                  <c:v>DPFO zč</c:v>
                </c:pt>
                <c:pt idx="1">
                  <c:v>DPPO</c:v>
                </c:pt>
                <c:pt idx="2">
                  <c:v>DPH</c:v>
                </c:pt>
                <c:pt idx="3">
                  <c:v>Spotrebné dane</c:v>
                </c:pt>
                <c:pt idx="4">
                  <c:v>Sociálne odvody</c:v>
                </c:pt>
                <c:pt idx="5">
                  <c:v>Zdravotné ovody</c:v>
                </c:pt>
              </c:strCache>
            </c:strRef>
          </c:cat>
          <c:val>
            <c:numRef>
              <c:f>'Graf 15'!$D$6:$D$11</c:f>
              <c:numCache>
                <c:formatCode>0.0</c:formatCode>
                <c:ptCount val="6"/>
                <c:pt idx="0">
                  <c:v>10.736675403565357</c:v>
                </c:pt>
                <c:pt idx="1">
                  <c:v>1.6286698547597069</c:v>
                </c:pt>
                <c:pt idx="2">
                  <c:v>13.215553130877595</c:v>
                </c:pt>
                <c:pt idx="3">
                  <c:v>5.4944738993121689</c:v>
                </c:pt>
                <c:pt idx="4">
                  <c:v>9.3745407139920189</c:v>
                </c:pt>
                <c:pt idx="5">
                  <c:v>7.4964629206664313</c:v>
                </c:pt>
              </c:numCache>
            </c:numRef>
          </c:val>
          <c:extLst>
            <c:ext xmlns:c16="http://schemas.microsoft.com/office/drawing/2014/chart" uri="{C3380CC4-5D6E-409C-BE32-E72D297353CC}">
              <c16:uniqueId val="{00000000-1106-4E92-A6FA-288FA277E891}"/>
            </c:ext>
          </c:extLst>
        </c:ser>
        <c:dLbls>
          <c:showLegendKey val="0"/>
          <c:showVal val="0"/>
          <c:showCatName val="0"/>
          <c:showSerName val="0"/>
          <c:showPercent val="0"/>
          <c:showBubbleSize val="0"/>
        </c:dLbls>
        <c:gapWidth val="219"/>
        <c:overlap val="-27"/>
        <c:axId val="845943144"/>
        <c:axId val="845945112"/>
      </c:barChart>
      <c:catAx>
        <c:axId val="84594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5112"/>
        <c:crosses val="autoZero"/>
        <c:auto val="1"/>
        <c:lblAlgn val="ctr"/>
        <c:lblOffset val="100"/>
        <c:noMultiLvlLbl val="0"/>
      </c:catAx>
      <c:valAx>
        <c:axId val="8459451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Narrow" panose="020B060602020203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solidFill>
                <a:sysClr val="window" lastClr="FFFFFF"/>
              </a:solidFill>
              <a:ln>
                <a:solidFill>
                  <a:sysClr val="window" lastClr="FFFFFF">
                    <a:lumMod val="50000"/>
                  </a:sys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15'!$L$6:$L$11</c:f>
              <c:strCache>
                <c:ptCount val="6"/>
                <c:pt idx="0">
                  <c:v>PIT from dependend activity</c:v>
                </c:pt>
                <c:pt idx="1">
                  <c:v>CIT</c:v>
                </c:pt>
                <c:pt idx="2">
                  <c:v>VAT</c:v>
                </c:pt>
                <c:pt idx="3">
                  <c:v>Excises</c:v>
                </c:pt>
                <c:pt idx="4">
                  <c:v>Social Insurance</c:v>
                </c:pt>
                <c:pt idx="5">
                  <c:v>Health insurance</c:v>
                </c:pt>
              </c:strCache>
            </c:strRef>
          </c:cat>
          <c:val>
            <c:numRef>
              <c:f>'Graf 15'!$M$6:$M$11</c:f>
              <c:numCache>
                <c:formatCode>0.0</c:formatCode>
                <c:ptCount val="6"/>
                <c:pt idx="0">
                  <c:v>10.736675403565357</c:v>
                </c:pt>
                <c:pt idx="1">
                  <c:v>1.6286698547597069</c:v>
                </c:pt>
                <c:pt idx="2">
                  <c:v>13.215553130877595</c:v>
                </c:pt>
                <c:pt idx="3">
                  <c:v>5.4944738993121689</c:v>
                </c:pt>
                <c:pt idx="4">
                  <c:v>9.3745407139920189</c:v>
                </c:pt>
                <c:pt idx="5">
                  <c:v>7.4964629206664313</c:v>
                </c:pt>
              </c:numCache>
            </c:numRef>
          </c:val>
          <c:extLst>
            <c:ext xmlns:c16="http://schemas.microsoft.com/office/drawing/2014/chart" uri="{C3380CC4-5D6E-409C-BE32-E72D297353CC}">
              <c16:uniqueId val="{00000000-DA71-4DA5-A38F-FD0E38087538}"/>
            </c:ext>
          </c:extLst>
        </c:ser>
        <c:dLbls>
          <c:showLegendKey val="0"/>
          <c:showVal val="0"/>
          <c:showCatName val="0"/>
          <c:showSerName val="0"/>
          <c:showPercent val="0"/>
          <c:showBubbleSize val="0"/>
        </c:dLbls>
        <c:gapWidth val="219"/>
        <c:overlap val="-27"/>
        <c:axId val="845943144"/>
        <c:axId val="845945112"/>
      </c:barChart>
      <c:catAx>
        <c:axId val="84594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5112"/>
        <c:crosses val="autoZero"/>
        <c:auto val="1"/>
        <c:lblAlgn val="ctr"/>
        <c:lblOffset val="100"/>
        <c:noMultiLvlLbl val="0"/>
      </c:catAx>
      <c:valAx>
        <c:axId val="8459451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Narrow" panose="020B060602020203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16'!$C$6</c:f>
              <c:strCache>
                <c:ptCount val="1"/>
                <c:pt idx="0">
                  <c:v>vplyv  makroeokonomických ukazovateľov</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16'!$D$5</c:f>
              <c:numCache>
                <c:formatCode>General</c:formatCode>
                <c:ptCount val="1"/>
                <c:pt idx="0">
                  <c:v>2023</c:v>
                </c:pt>
              </c:numCache>
            </c:numRef>
          </c:cat>
          <c:val>
            <c:numRef>
              <c:f>'Graf 16'!$D$6</c:f>
              <c:numCache>
                <c:formatCode>0.0</c:formatCode>
                <c:ptCount val="1"/>
                <c:pt idx="0">
                  <c:v>9.7725013280042798</c:v>
                </c:pt>
              </c:numCache>
            </c:numRef>
          </c:val>
          <c:extLst>
            <c:ext xmlns:c16="http://schemas.microsoft.com/office/drawing/2014/chart" uri="{C3380CC4-5D6E-409C-BE32-E72D297353CC}">
              <c16:uniqueId val="{00000000-7D3A-458E-8D97-6D7CF4B632A2}"/>
            </c:ext>
          </c:extLst>
        </c:ser>
        <c:ser>
          <c:idx val="1"/>
          <c:order val="1"/>
          <c:tx>
            <c:strRef>
              <c:f>'Graf 16'!$C$7</c:f>
              <c:strCache>
                <c:ptCount val="1"/>
                <c:pt idx="0">
                  <c:v>zmena efektívnosti výberu daní</c:v>
                </c:pt>
              </c:strCache>
            </c:strRef>
          </c:tx>
          <c:spPr>
            <a:solidFill>
              <a:srgbClr val="5B9BD5"/>
            </a:solidFill>
          </c:spPr>
          <c:invertIfNegative val="0"/>
          <c:cat>
            <c:numRef>
              <c:f>'Graf 16'!$D$5</c:f>
              <c:numCache>
                <c:formatCode>General</c:formatCode>
                <c:ptCount val="1"/>
                <c:pt idx="0">
                  <c:v>2023</c:v>
                </c:pt>
              </c:numCache>
            </c:numRef>
          </c:cat>
          <c:val>
            <c:numRef>
              <c:f>'Graf 16'!$D$7</c:f>
              <c:numCache>
                <c:formatCode>0.0</c:formatCode>
                <c:ptCount val="1"/>
                <c:pt idx="0">
                  <c:v>8.9753959805452366E-2</c:v>
                </c:pt>
              </c:numCache>
            </c:numRef>
          </c:val>
          <c:extLst>
            <c:ext xmlns:c16="http://schemas.microsoft.com/office/drawing/2014/chart" uri="{C3380CC4-5D6E-409C-BE32-E72D297353CC}">
              <c16:uniqueId val="{00000002-7D3A-458E-8D97-6D7CF4B632A2}"/>
            </c:ext>
          </c:extLst>
        </c:ser>
        <c:ser>
          <c:idx val="8"/>
          <c:order val="2"/>
          <c:tx>
            <c:strRef>
              <c:f>'Graf 16'!$C$8</c:f>
              <c:strCache>
                <c:ptCount val="1"/>
                <c:pt idx="0">
                  <c:v>vplyv legislatívnych zmien</c:v>
                </c:pt>
              </c:strCache>
            </c:strRef>
          </c:tx>
          <c:spPr>
            <a:solidFill>
              <a:sysClr val="window" lastClr="FFFFFF">
                <a:lumMod val="50000"/>
              </a:sysClr>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16'!$D$5</c:f>
              <c:numCache>
                <c:formatCode>General</c:formatCode>
                <c:ptCount val="1"/>
                <c:pt idx="0">
                  <c:v>2023</c:v>
                </c:pt>
              </c:numCache>
            </c:numRef>
          </c:cat>
          <c:val>
            <c:numRef>
              <c:f>'Graf 16'!$D$8</c:f>
              <c:numCache>
                <c:formatCode>0.0</c:formatCode>
                <c:ptCount val="1"/>
                <c:pt idx="0">
                  <c:v>-0.77254175370365108</c:v>
                </c:pt>
              </c:numCache>
            </c:numRef>
          </c:val>
          <c:extLst>
            <c:ext xmlns:c16="http://schemas.microsoft.com/office/drawing/2014/chart" uri="{C3380CC4-5D6E-409C-BE32-E72D297353CC}">
              <c16:uniqueId val="{00000003-7D3A-458E-8D97-6D7CF4B632A2}"/>
            </c:ext>
          </c:extLst>
        </c:ser>
        <c:ser>
          <c:idx val="3"/>
          <c:order val="3"/>
          <c:tx>
            <c:strRef>
              <c:f>'Graf 16'!$C$10</c:f>
              <c:strCache>
                <c:ptCount val="1"/>
                <c:pt idx="0">
                  <c:v>ostatné vplyvy</c:v>
                </c:pt>
              </c:strCache>
            </c:strRef>
          </c:tx>
          <c:spPr>
            <a:solidFill>
              <a:sysClr val="window" lastClr="FFFFFF">
                <a:lumMod val="85000"/>
              </a:sysClr>
            </a:solidFill>
          </c:spPr>
          <c:invertIfNegative val="0"/>
          <c:cat>
            <c:numRef>
              <c:f>'Graf 16'!$D$5</c:f>
              <c:numCache>
                <c:formatCode>General</c:formatCode>
                <c:ptCount val="1"/>
                <c:pt idx="0">
                  <c:v>2023</c:v>
                </c:pt>
              </c:numCache>
            </c:numRef>
          </c:cat>
          <c:val>
            <c:numRef>
              <c:f>'Graf 16'!$D$10</c:f>
              <c:numCache>
                <c:formatCode>0.0</c:formatCode>
                <c:ptCount val="1"/>
                <c:pt idx="0">
                  <c:v>0.37088311286889025</c:v>
                </c:pt>
              </c:numCache>
            </c:numRef>
          </c:val>
          <c:extLst>
            <c:ext xmlns:c16="http://schemas.microsoft.com/office/drawing/2014/chart" uri="{C3380CC4-5D6E-409C-BE32-E72D297353CC}">
              <c16:uniqueId val="{00000004-7D3A-458E-8D97-6D7CF4B632A2}"/>
            </c:ext>
          </c:extLst>
        </c:ser>
        <c:ser>
          <c:idx val="4"/>
          <c:order val="5"/>
          <c:tx>
            <c:strRef>
              <c:f>'Graf 16'!$C$9</c:f>
              <c:strCache>
                <c:ptCount val="1"/>
                <c:pt idx="0">
                  <c:v>jednorazové vplyvy</c:v>
                </c:pt>
              </c:strCache>
            </c:strRef>
          </c:tx>
          <c:spPr>
            <a:solidFill>
              <a:srgbClr val="AAD3F2"/>
            </a:solidFill>
          </c:spPr>
          <c:invertIfNegative val="0"/>
          <c:val>
            <c:numRef>
              <c:f>'Graf 16'!$D$9</c:f>
              <c:numCache>
                <c:formatCode>0.0</c:formatCode>
                <c:ptCount val="1"/>
                <c:pt idx="0">
                  <c:v>-0.47461649981699683</c:v>
                </c:pt>
              </c:numCache>
            </c:numRef>
          </c:val>
          <c:extLst>
            <c:ext xmlns:c16="http://schemas.microsoft.com/office/drawing/2014/chart" uri="{C3380CC4-5D6E-409C-BE32-E72D297353CC}">
              <c16:uniqueId val="{00000000-F477-4187-8CE9-74FF3FB07FD7}"/>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4"/>
          <c:tx>
            <c:strRef>
              <c:f>'Graf 16'!$C$11</c:f>
              <c:strCache>
                <c:ptCount val="1"/>
                <c:pt idx="0">
                  <c:v>celkový rozdiel oproti rozpčtu</c:v>
                </c:pt>
              </c:strCache>
            </c:strRef>
          </c:tx>
          <c:marker>
            <c:symbol val="square"/>
            <c:size val="6"/>
            <c:spPr>
              <a:solidFill>
                <a:srgbClr val="FFFFFF"/>
              </a:solidFill>
              <a:ln>
                <a:solidFill>
                  <a:sysClr val="windowText" lastClr="000000"/>
                </a:solidFill>
              </a:ln>
            </c:spPr>
          </c:marker>
          <c:dLbls>
            <c:spPr>
              <a:solidFill>
                <a:sysClr val="window" lastClr="FFFFFF"/>
              </a:solidFill>
              <a:ln>
                <a:solidFill>
                  <a:sysClr val="window" lastClr="FFFFFF">
                    <a:lumMod val="50000"/>
                  </a:sysClr>
                </a:solid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16'!$D$5</c:f>
              <c:numCache>
                <c:formatCode>General</c:formatCode>
                <c:ptCount val="1"/>
                <c:pt idx="0">
                  <c:v>2023</c:v>
                </c:pt>
              </c:numCache>
            </c:numRef>
          </c:cat>
          <c:val>
            <c:numRef>
              <c:f>'Graf 16'!$D$11</c:f>
              <c:numCache>
                <c:formatCode>0.0</c:formatCode>
                <c:ptCount val="1"/>
                <c:pt idx="0">
                  <c:v>8.9859801471579743</c:v>
                </c:pt>
              </c:numCache>
            </c:numRef>
          </c:val>
          <c:smooth val="0"/>
          <c:extLst>
            <c:ext xmlns:c16="http://schemas.microsoft.com/office/drawing/2014/chart" uri="{C3380CC4-5D6E-409C-BE32-E72D297353CC}">
              <c16:uniqueId val="{00000005-7D3A-458E-8D97-6D7CF4B632A2}"/>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out"/>
        <c:minorTickMark val="none"/>
        <c:tickLblPos val="low"/>
        <c:crossAx val="489686984"/>
        <c:crosses val="autoZero"/>
        <c:auto val="1"/>
        <c:lblAlgn val="ctr"/>
        <c:lblOffset val="100"/>
        <c:noMultiLvlLbl val="0"/>
      </c:catAx>
      <c:valAx>
        <c:axId val="489686984"/>
        <c:scaling>
          <c:orientation val="minMax"/>
        </c:scaling>
        <c:delete val="0"/>
        <c:axPos val="l"/>
        <c:majorGridlines>
          <c:spPr>
            <a:ln>
              <a:solidFill>
                <a:srgbClr val="868585">
                  <a:lumMod val="40000"/>
                  <a:lumOff val="60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30366739583955304"/>
          <c:h val="0.757068811601596"/>
        </c:manualLayout>
      </c:layout>
      <c:overlay val="1"/>
      <c:txPr>
        <a:bodyPr/>
        <a:lstStyle/>
        <a:p>
          <a:pPr>
            <a:defRPr>
              <a:solidFill>
                <a:schemeClr val="tx1">
                  <a:lumMod val="50000"/>
                </a:schemeClr>
              </a:solidFill>
            </a:defRPr>
          </a:pPr>
          <a:endParaRPr lang="en-US"/>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en-US"/>
    </a:p>
  </c:txPr>
  <c:printSettings>
    <c:headerFooter/>
    <c:pageMargins b="0.75" l="0.7" r="0.7" t="0.75" header="0.3" footer="0.3"/>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16'!$L$6</c:f>
              <c:strCache>
                <c:ptCount val="1"/>
                <c:pt idx="0">
                  <c:v>impact of macroeconomic changes in 2022</c:v>
                </c:pt>
              </c:strCache>
            </c:strRef>
          </c:tx>
          <c:spPr>
            <a:solidFill>
              <a:srgbClr val="1F497D"/>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16'!$M$5</c:f>
              <c:numCache>
                <c:formatCode>General</c:formatCode>
                <c:ptCount val="1"/>
                <c:pt idx="0">
                  <c:v>2023</c:v>
                </c:pt>
              </c:numCache>
            </c:numRef>
          </c:cat>
          <c:val>
            <c:numRef>
              <c:f>'Graf 16'!$M$6</c:f>
              <c:numCache>
                <c:formatCode>0.0</c:formatCode>
                <c:ptCount val="1"/>
                <c:pt idx="0">
                  <c:v>9.7725013280042798</c:v>
                </c:pt>
              </c:numCache>
            </c:numRef>
          </c:val>
          <c:extLst>
            <c:ext xmlns:c16="http://schemas.microsoft.com/office/drawing/2014/chart" uri="{C3380CC4-5D6E-409C-BE32-E72D297353CC}">
              <c16:uniqueId val="{00000000-4F05-47F1-8FEF-CCDE06B3B952}"/>
            </c:ext>
          </c:extLst>
        </c:ser>
        <c:ser>
          <c:idx val="1"/>
          <c:order val="1"/>
          <c:tx>
            <c:strRef>
              <c:f>'Graf 16'!$L$7</c:f>
              <c:strCache>
                <c:ptCount val="1"/>
                <c:pt idx="0">
                  <c:v>changes in the efficiency of tax collection</c:v>
                </c:pt>
              </c:strCache>
            </c:strRef>
          </c:tx>
          <c:spPr>
            <a:solidFill>
              <a:srgbClr val="5B9BD5"/>
            </a:solidFill>
          </c:spPr>
          <c:invertIfNegative val="0"/>
          <c:cat>
            <c:numRef>
              <c:f>'Graf 16'!$M$5</c:f>
              <c:numCache>
                <c:formatCode>General</c:formatCode>
                <c:ptCount val="1"/>
                <c:pt idx="0">
                  <c:v>2023</c:v>
                </c:pt>
              </c:numCache>
            </c:numRef>
          </c:cat>
          <c:val>
            <c:numRef>
              <c:f>'Graf 16'!$M$7</c:f>
              <c:numCache>
                <c:formatCode>0.0</c:formatCode>
                <c:ptCount val="1"/>
                <c:pt idx="0">
                  <c:v>8.9753959805452366E-2</c:v>
                </c:pt>
              </c:numCache>
            </c:numRef>
          </c:val>
          <c:extLst>
            <c:ext xmlns:c16="http://schemas.microsoft.com/office/drawing/2014/chart" uri="{C3380CC4-5D6E-409C-BE32-E72D297353CC}">
              <c16:uniqueId val="{00000001-4F05-47F1-8FEF-CCDE06B3B952}"/>
            </c:ext>
          </c:extLst>
        </c:ser>
        <c:ser>
          <c:idx val="8"/>
          <c:order val="2"/>
          <c:tx>
            <c:strRef>
              <c:f>'Graf 16'!$L$8</c:f>
              <c:strCache>
                <c:ptCount val="1"/>
                <c:pt idx="0">
                  <c:v>impact of legislative changes</c:v>
                </c:pt>
              </c:strCache>
            </c:strRef>
          </c:tx>
          <c:spPr>
            <a:solidFill>
              <a:sysClr val="window" lastClr="FFFFFF">
                <a:lumMod val="50000"/>
              </a:sysClr>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16'!$M$5</c:f>
              <c:numCache>
                <c:formatCode>General</c:formatCode>
                <c:ptCount val="1"/>
                <c:pt idx="0">
                  <c:v>2023</c:v>
                </c:pt>
              </c:numCache>
            </c:numRef>
          </c:cat>
          <c:val>
            <c:numRef>
              <c:f>'Graf 16'!$M$8</c:f>
              <c:numCache>
                <c:formatCode>0.0</c:formatCode>
                <c:ptCount val="1"/>
                <c:pt idx="0">
                  <c:v>-0.77254175370365108</c:v>
                </c:pt>
              </c:numCache>
            </c:numRef>
          </c:val>
          <c:extLst>
            <c:ext xmlns:c16="http://schemas.microsoft.com/office/drawing/2014/chart" uri="{C3380CC4-5D6E-409C-BE32-E72D297353CC}">
              <c16:uniqueId val="{00000002-4F05-47F1-8FEF-CCDE06B3B952}"/>
            </c:ext>
          </c:extLst>
        </c:ser>
        <c:ser>
          <c:idx val="3"/>
          <c:order val="3"/>
          <c:tx>
            <c:strRef>
              <c:f>'Graf 16'!$L$10</c:f>
              <c:strCache>
                <c:ptCount val="1"/>
                <c:pt idx="0">
                  <c:v>other impacts</c:v>
                </c:pt>
              </c:strCache>
            </c:strRef>
          </c:tx>
          <c:spPr>
            <a:solidFill>
              <a:sysClr val="window" lastClr="FFFFFF">
                <a:lumMod val="85000"/>
              </a:sysClr>
            </a:solidFill>
          </c:spPr>
          <c:invertIfNegative val="0"/>
          <c:cat>
            <c:numRef>
              <c:f>'Graf 16'!$M$5</c:f>
              <c:numCache>
                <c:formatCode>General</c:formatCode>
                <c:ptCount val="1"/>
                <c:pt idx="0">
                  <c:v>2023</c:v>
                </c:pt>
              </c:numCache>
            </c:numRef>
          </c:cat>
          <c:val>
            <c:numRef>
              <c:f>'Graf 16'!$M$10</c:f>
              <c:numCache>
                <c:formatCode>0.0</c:formatCode>
                <c:ptCount val="1"/>
                <c:pt idx="0">
                  <c:v>0.37088311286889025</c:v>
                </c:pt>
              </c:numCache>
            </c:numRef>
          </c:val>
          <c:extLst>
            <c:ext xmlns:c16="http://schemas.microsoft.com/office/drawing/2014/chart" uri="{C3380CC4-5D6E-409C-BE32-E72D297353CC}">
              <c16:uniqueId val="{00000003-4F05-47F1-8FEF-CCDE06B3B952}"/>
            </c:ext>
          </c:extLst>
        </c:ser>
        <c:ser>
          <c:idx val="4"/>
          <c:order val="5"/>
          <c:tx>
            <c:strRef>
              <c:f>'Graf 16'!$L$9</c:f>
              <c:strCache>
                <c:ptCount val="1"/>
                <c:pt idx="0">
                  <c:v>one-offs</c:v>
                </c:pt>
              </c:strCache>
            </c:strRef>
          </c:tx>
          <c:spPr>
            <a:solidFill>
              <a:srgbClr val="AAD3F2"/>
            </a:solidFill>
          </c:spPr>
          <c:invertIfNegative val="0"/>
          <c:cat>
            <c:numRef>
              <c:f>'Graf 16'!$M$5</c:f>
              <c:numCache>
                <c:formatCode>General</c:formatCode>
                <c:ptCount val="1"/>
                <c:pt idx="0">
                  <c:v>2023</c:v>
                </c:pt>
              </c:numCache>
            </c:numRef>
          </c:cat>
          <c:val>
            <c:numRef>
              <c:f>'Graf 16'!$M$9</c:f>
              <c:numCache>
                <c:formatCode>0.0</c:formatCode>
                <c:ptCount val="1"/>
                <c:pt idx="0">
                  <c:v>-0.47461649981699683</c:v>
                </c:pt>
              </c:numCache>
            </c:numRef>
          </c:val>
          <c:extLst>
            <c:ext xmlns:c16="http://schemas.microsoft.com/office/drawing/2014/chart" uri="{C3380CC4-5D6E-409C-BE32-E72D297353CC}">
              <c16:uniqueId val="{00000004-4F05-47F1-8FEF-CCDE06B3B952}"/>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4"/>
          <c:tx>
            <c:strRef>
              <c:f>'Graf 16'!$L$11</c:f>
              <c:strCache>
                <c:ptCount val="1"/>
                <c:pt idx="0">
                  <c:v>total change</c:v>
                </c:pt>
              </c:strCache>
            </c:strRef>
          </c:tx>
          <c:marker>
            <c:symbol val="square"/>
            <c:size val="6"/>
            <c:spPr>
              <a:solidFill>
                <a:srgbClr val="FFFFFF"/>
              </a:solidFill>
              <a:ln>
                <a:solidFill>
                  <a:sysClr val="windowText" lastClr="000000"/>
                </a:solidFill>
              </a:ln>
            </c:spPr>
          </c:marker>
          <c:dLbls>
            <c:spPr>
              <a:solidFill>
                <a:sysClr val="window" lastClr="FFFFFF"/>
              </a:solidFill>
              <a:ln>
                <a:solidFill>
                  <a:sysClr val="window" lastClr="FFFFFF">
                    <a:lumMod val="50000"/>
                  </a:sysClr>
                </a:solid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16'!$M$5</c:f>
              <c:numCache>
                <c:formatCode>General</c:formatCode>
                <c:ptCount val="1"/>
                <c:pt idx="0">
                  <c:v>2023</c:v>
                </c:pt>
              </c:numCache>
            </c:numRef>
          </c:cat>
          <c:val>
            <c:numRef>
              <c:f>'Graf 16'!$M$11</c:f>
              <c:numCache>
                <c:formatCode>0.0</c:formatCode>
                <c:ptCount val="1"/>
                <c:pt idx="0">
                  <c:v>8.9859801471579743</c:v>
                </c:pt>
              </c:numCache>
            </c:numRef>
          </c:val>
          <c:smooth val="0"/>
          <c:extLst>
            <c:ext xmlns:c16="http://schemas.microsoft.com/office/drawing/2014/chart" uri="{C3380CC4-5D6E-409C-BE32-E72D297353CC}">
              <c16:uniqueId val="{00000005-4F05-47F1-8FEF-CCDE06B3B952}"/>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out"/>
        <c:minorTickMark val="none"/>
        <c:tickLblPos val="low"/>
        <c:crossAx val="489686984"/>
        <c:crosses val="autoZero"/>
        <c:auto val="1"/>
        <c:lblAlgn val="ctr"/>
        <c:lblOffset val="100"/>
        <c:noMultiLvlLbl val="0"/>
      </c:catAx>
      <c:valAx>
        <c:axId val="489686984"/>
        <c:scaling>
          <c:orientation val="minMax"/>
        </c:scaling>
        <c:delete val="0"/>
        <c:axPos val="l"/>
        <c:majorGridlines>
          <c:spPr>
            <a:ln>
              <a:solidFill>
                <a:srgbClr val="868585">
                  <a:lumMod val="40000"/>
                  <a:lumOff val="60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30366739583955304"/>
          <c:h val="0.757068811601596"/>
        </c:manualLayout>
      </c:layout>
      <c:overlay val="1"/>
      <c:txPr>
        <a:bodyPr/>
        <a:lstStyle/>
        <a:p>
          <a:pPr>
            <a:defRPr>
              <a:solidFill>
                <a:schemeClr val="tx1">
                  <a:lumMod val="50000"/>
                </a:schemeClr>
              </a:solidFill>
            </a:defRPr>
          </a:pPr>
          <a:endParaRPr lang="en-US"/>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en-US"/>
    </a:p>
  </c:txPr>
  <c:printSettings>
    <c:headerFooter/>
    <c:pageMargins b="0.75" l="0.7" r="0.7" t="0.75" header="0.3" footer="0.3"/>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solidFill>
                <a:sysClr val="window" lastClr="FFFFFF"/>
              </a:solidFill>
              <a:ln>
                <a:solidFill>
                  <a:sysClr val="window" lastClr="FFFFFF">
                    <a:lumMod val="50000"/>
                  </a:sys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17'!$C$6:$C$11</c:f>
              <c:strCache>
                <c:ptCount val="6"/>
                <c:pt idx="0">
                  <c:v>DPFO zč</c:v>
                </c:pt>
                <c:pt idx="1">
                  <c:v>DPPO</c:v>
                </c:pt>
                <c:pt idx="2">
                  <c:v>DPH</c:v>
                </c:pt>
                <c:pt idx="3">
                  <c:v>Spotrebné dane</c:v>
                </c:pt>
                <c:pt idx="4">
                  <c:v>Sociálne odvody</c:v>
                </c:pt>
                <c:pt idx="5">
                  <c:v>Zdravotné ovody</c:v>
                </c:pt>
              </c:strCache>
            </c:strRef>
          </c:cat>
          <c:val>
            <c:numRef>
              <c:f>'Graf 17'!$D$6:$D$11</c:f>
              <c:numCache>
                <c:formatCode>0.0</c:formatCode>
                <c:ptCount val="6"/>
                <c:pt idx="0">
                  <c:v>12.624840467371158</c:v>
                </c:pt>
                <c:pt idx="1">
                  <c:v>6.8398662156656371</c:v>
                </c:pt>
                <c:pt idx="2">
                  <c:v>11.909292882862175</c:v>
                </c:pt>
                <c:pt idx="3">
                  <c:v>3.1485468239896619</c:v>
                </c:pt>
                <c:pt idx="4">
                  <c:v>8.3216720623831435</c:v>
                </c:pt>
                <c:pt idx="5">
                  <c:v>10.386631097516897</c:v>
                </c:pt>
              </c:numCache>
            </c:numRef>
          </c:val>
          <c:extLst>
            <c:ext xmlns:c16="http://schemas.microsoft.com/office/drawing/2014/chart" uri="{C3380CC4-5D6E-409C-BE32-E72D297353CC}">
              <c16:uniqueId val="{00000000-BF7E-455C-B4CE-422F45F63C4E}"/>
            </c:ext>
          </c:extLst>
        </c:ser>
        <c:dLbls>
          <c:showLegendKey val="0"/>
          <c:showVal val="0"/>
          <c:showCatName val="0"/>
          <c:showSerName val="0"/>
          <c:showPercent val="0"/>
          <c:showBubbleSize val="0"/>
        </c:dLbls>
        <c:gapWidth val="219"/>
        <c:overlap val="-27"/>
        <c:axId val="845943144"/>
        <c:axId val="845945112"/>
      </c:barChart>
      <c:catAx>
        <c:axId val="84594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5112"/>
        <c:crosses val="autoZero"/>
        <c:auto val="1"/>
        <c:lblAlgn val="ctr"/>
        <c:lblOffset val="100"/>
        <c:noMultiLvlLbl val="0"/>
      </c:catAx>
      <c:valAx>
        <c:axId val="8459451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Narrow" panose="020B060602020203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solidFill>
                <a:sysClr val="window" lastClr="FFFFFF"/>
              </a:solidFill>
              <a:ln>
                <a:solidFill>
                  <a:sysClr val="window" lastClr="FFFFFF">
                    <a:lumMod val="50000"/>
                  </a:sys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17'!$L$6:$L$11</c:f>
              <c:strCache>
                <c:ptCount val="6"/>
                <c:pt idx="0">
                  <c:v>PIT from dependend activity</c:v>
                </c:pt>
                <c:pt idx="1">
                  <c:v>CIT</c:v>
                </c:pt>
                <c:pt idx="2">
                  <c:v>VAT</c:v>
                </c:pt>
                <c:pt idx="3">
                  <c:v>Excises</c:v>
                </c:pt>
                <c:pt idx="4">
                  <c:v>Social Insurance</c:v>
                </c:pt>
                <c:pt idx="5">
                  <c:v>Health insurance</c:v>
                </c:pt>
              </c:strCache>
            </c:strRef>
          </c:cat>
          <c:val>
            <c:numRef>
              <c:f>'Graf 17'!$M$6:$M$11</c:f>
              <c:numCache>
                <c:formatCode>0.0</c:formatCode>
                <c:ptCount val="6"/>
                <c:pt idx="0">
                  <c:v>12.624840467371158</c:v>
                </c:pt>
                <c:pt idx="1">
                  <c:v>6.8398662156656371</c:v>
                </c:pt>
                <c:pt idx="2">
                  <c:v>11.909292882862175</c:v>
                </c:pt>
                <c:pt idx="3">
                  <c:v>3.1485468239896619</c:v>
                </c:pt>
                <c:pt idx="4">
                  <c:v>8.3216720623831435</c:v>
                </c:pt>
                <c:pt idx="5">
                  <c:v>10.386631097516897</c:v>
                </c:pt>
              </c:numCache>
            </c:numRef>
          </c:val>
          <c:extLst>
            <c:ext xmlns:c16="http://schemas.microsoft.com/office/drawing/2014/chart" uri="{C3380CC4-5D6E-409C-BE32-E72D297353CC}">
              <c16:uniqueId val="{00000000-C833-46D3-8A03-F00618BB93A6}"/>
            </c:ext>
          </c:extLst>
        </c:ser>
        <c:dLbls>
          <c:showLegendKey val="0"/>
          <c:showVal val="0"/>
          <c:showCatName val="0"/>
          <c:showSerName val="0"/>
          <c:showPercent val="0"/>
          <c:showBubbleSize val="0"/>
        </c:dLbls>
        <c:gapWidth val="219"/>
        <c:overlap val="-27"/>
        <c:axId val="845943144"/>
        <c:axId val="845945112"/>
      </c:barChart>
      <c:catAx>
        <c:axId val="84594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5112"/>
        <c:crosses val="autoZero"/>
        <c:auto val="1"/>
        <c:lblAlgn val="ctr"/>
        <c:lblOffset val="100"/>
        <c:noMultiLvlLbl val="0"/>
      </c:catAx>
      <c:valAx>
        <c:axId val="8459451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4594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Narrow" panose="020B060602020203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854156197276588E-2"/>
          <c:y val="2.3255547602004295E-2"/>
          <c:w val="0.91930056488508927"/>
          <c:h val="0.76893588301462312"/>
        </c:manualLayout>
      </c:layout>
      <c:lineChart>
        <c:grouping val="standard"/>
        <c:varyColors val="0"/>
        <c:ser>
          <c:idx val="0"/>
          <c:order val="0"/>
          <c:tx>
            <c:strRef>
              <c:f>'Graf 18'!$A$3</c:f>
              <c:strCache>
                <c:ptCount val="1"/>
                <c:pt idx="0">
                  <c:v>Ciele deficitov podľa aktualizovaných výdavkových limitov</c:v>
                </c:pt>
              </c:strCache>
            </c:strRef>
          </c:tx>
          <c:spPr>
            <a:ln w="28575" cap="rnd">
              <a:solidFill>
                <a:schemeClr val="accent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76C-424D-A665-A6A56761ED13}"/>
                </c:ext>
              </c:extLst>
            </c:dLbl>
            <c:dLbl>
              <c:idx val="1"/>
              <c:delete val="1"/>
              <c:extLst>
                <c:ext xmlns:c15="http://schemas.microsoft.com/office/drawing/2012/chart" uri="{CE6537A1-D6FC-4f65-9D91-7224C49458BB}"/>
                <c:ext xmlns:c16="http://schemas.microsoft.com/office/drawing/2014/chart" uri="{C3380CC4-5D6E-409C-BE32-E72D297353CC}">
                  <c16:uniqueId val="{00000001-576C-424D-A665-A6A56761ED13}"/>
                </c:ext>
              </c:extLst>
            </c:dLbl>
            <c:dLbl>
              <c:idx val="2"/>
              <c:numFmt formatCode="#,##0.0" sourceLinked="0"/>
              <c:spPr>
                <a:noFill/>
                <a:ln>
                  <a:noFill/>
                </a:ln>
                <a:effectLst/>
              </c:spPr>
              <c:txPr>
                <a:bodyPr rot="0" spcFirstLastPara="1" vertOverflow="ellipsis" vert="horz" wrap="square" anchor="ctr" anchorCtr="1"/>
                <a:lstStyle/>
                <a:p>
                  <a:pPr>
                    <a:defRPr sz="1100" b="1"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2-576C-424D-A665-A6A56761ED13}"/>
                </c:ext>
              </c:extLst>
            </c:dLbl>
            <c:dLbl>
              <c:idx val="3"/>
              <c:numFmt formatCode="#,##0.0" sourceLinked="0"/>
              <c:spPr>
                <a:noFill/>
                <a:ln>
                  <a:noFill/>
                </a:ln>
                <a:effectLst/>
              </c:spPr>
              <c:txPr>
                <a:bodyPr rot="0" spcFirstLastPara="1" vertOverflow="ellipsis" vert="horz" wrap="square" anchor="ctr" anchorCtr="1"/>
                <a:lstStyle/>
                <a:p>
                  <a:pPr>
                    <a:defRPr sz="1100" b="1"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3-576C-424D-A665-A6A56761ED13}"/>
                </c:ext>
              </c:extLst>
            </c:dLbl>
            <c:dLbl>
              <c:idx val="4"/>
              <c:numFmt formatCode="#,##0.0" sourceLinked="0"/>
              <c:spPr>
                <a:noFill/>
                <a:ln>
                  <a:noFill/>
                </a:ln>
                <a:effectLst/>
              </c:spPr>
              <c:txPr>
                <a:bodyPr rot="0" spcFirstLastPara="1" vertOverflow="ellipsis" vert="horz" wrap="square" anchor="ctr" anchorCtr="1"/>
                <a:lstStyle/>
                <a:p>
                  <a:pPr>
                    <a:defRPr sz="1100" b="1"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4-576C-424D-A665-A6A56761ED13}"/>
                </c:ext>
              </c:extLst>
            </c:dLbl>
            <c:numFmt formatCode="#,##0.0" sourceLinked="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18'!$B$2:$F$2</c:f>
              <c:numCache>
                <c:formatCode>General</c:formatCode>
                <c:ptCount val="5"/>
                <c:pt idx="0">
                  <c:v>2022</c:v>
                </c:pt>
                <c:pt idx="1">
                  <c:v>2023</c:v>
                </c:pt>
                <c:pt idx="2">
                  <c:v>2024</c:v>
                </c:pt>
                <c:pt idx="3">
                  <c:v>2025</c:v>
                </c:pt>
                <c:pt idx="4">
                  <c:v>2026</c:v>
                </c:pt>
              </c:numCache>
            </c:numRef>
          </c:cat>
          <c:val>
            <c:numRef>
              <c:f>'Graf 18'!$B$3:$F$3</c:f>
              <c:numCache>
                <c:formatCode>0.0</c:formatCode>
                <c:ptCount val="5"/>
                <c:pt idx="0">
                  <c:v>57.79922354515228</c:v>
                </c:pt>
                <c:pt idx="1">
                  <c:v>58.682087539426611</c:v>
                </c:pt>
                <c:pt idx="2">
                  <c:v>58.788780433710222</c:v>
                </c:pt>
                <c:pt idx="3">
                  <c:v>57.842231649755384</c:v>
                </c:pt>
                <c:pt idx="4">
                  <c:v>59.854647269694929</c:v>
                </c:pt>
              </c:numCache>
            </c:numRef>
          </c:val>
          <c:smooth val="0"/>
          <c:extLst>
            <c:ext xmlns:c16="http://schemas.microsoft.com/office/drawing/2014/chart" uri="{C3380CC4-5D6E-409C-BE32-E72D297353CC}">
              <c16:uniqueId val="{00000005-576C-424D-A665-A6A56761ED13}"/>
            </c:ext>
          </c:extLst>
        </c:ser>
        <c:ser>
          <c:idx val="2"/>
          <c:order val="1"/>
          <c:tx>
            <c:strRef>
              <c:f>'Graf 18'!$A$4</c:f>
              <c:strCache>
                <c:ptCount val="1"/>
                <c:pt idx="0">
                  <c:v>Ciele deficitov približne stabilizujúce dlh</c:v>
                </c:pt>
              </c:strCache>
            </c:strRef>
          </c:tx>
          <c:spPr>
            <a:ln w="28575" cap="rnd">
              <a:solidFill>
                <a:srgbClr val="002060"/>
              </a:solidFill>
              <a:prstDash val="solid"/>
              <a:round/>
            </a:ln>
            <a:effectLst/>
          </c:spPr>
          <c:marker>
            <c:symbol val="none"/>
          </c:marker>
          <c:dLbls>
            <c:dLbl>
              <c:idx val="4"/>
              <c:layout>
                <c:manualLayout>
                  <c:x val="-4.5384918370313613E-3"/>
                  <c:y val="-1.37009098356817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6C-424D-A665-A6A56761ED1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00206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18'!$B$2:$F$2</c:f>
              <c:numCache>
                <c:formatCode>General</c:formatCode>
                <c:ptCount val="5"/>
                <c:pt idx="0">
                  <c:v>2022</c:v>
                </c:pt>
                <c:pt idx="1">
                  <c:v>2023</c:v>
                </c:pt>
                <c:pt idx="2">
                  <c:v>2024</c:v>
                </c:pt>
                <c:pt idx="3">
                  <c:v>2025</c:v>
                </c:pt>
                <c:pt idx="4">
                  <c:v>2026</c:v>
                </c:pt>
              </c:numCache>
            </c:numRef>
          </c:cat>
          <c:val>
            <c:numRef>
              <c:f>'Graf 18'!$B$4:$F$4</c:f>
              <c:numCache>
                <c:formatCode>0.0</c:formatCode>
                <c:ptCount val="5"/>
                <c:pt idx="0">
                  <c:v>57.79922354515228</c:v>
                </c:pt>
                <c:pt idx="1">
                  <c:v>58.682087539426611</c:v>
                </c:pt>
                <c:pt idx="2">
                  <c:v>58.47969387213621</c:v>
                </c:pt>
                <c:pt idx="3">
                  <c:v>57.079889756430177</c:v>
                </c:pt>
                <c:pt idx="4">
                  <c:v>57.717827104995592</c:v>
                </c:pt>
              </c:numCache>
            </c:numRef>
          </c:val>
          <c:smooth val="0"/>
          <c:extLst>
            <c:ext xmlns:c16="http://schemas.microsoft.com/office/drawing/2014/chart" uri="{C3380CC4-5D6E-409C-BE32-E72D297353CC}">
              <c16:uniqueId val="{00000007-576C-424D-A665-A6A56761ED13}"/>
            </c:ext>
          </c:extLst>
        </c:ser>
        <c:dLbls>
          <c:showLegendKey val="0"/>
          <c:showVal val="0"/>
          <c:showCatName val="0"/>
          <c:showSerName val="0"/>
          <c:showPercent val="0"/>
          <c:showBubbleSize val="0"/>
        </c:dLbls>
        <c:smooth val="0"/>
        <c:axId val="1069249088"/>
        <c:axId val="1069248760"/>
      </c:lineChart>
      <c:catAx>
        <c:axId val="1069249088"/>
        <c:scaling>
          <c:orientation val="minMax"/>
        </c:scaling>
        <c:delete val="0"/>
        <c:axPos val="b"/>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069248760"/>
        <c:crosses val="autoZero"/>
        <c:auto val="1"/>
        <c:lblAlgn val="ctr"/>
        <c:lblOffset val="100"/>
        <c:noMultiLvlLbl val="0"/>
      </c:catAx>
      <c:valAx>
        <c:axId val="1069248760"/>
        <c:scaling>
          <c:orientation val="minMax"/>
          <c:max val="62"/>
          <c:min val="55"/>
        </c:scaling>
        <c:delete val="0"/>
        <c:axPos val="l"/>
        <c:numFmt formatCode="0" sourceLinked="0"/>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069249088"/>
        <c:crosses val="autoZero"/>
        <c:crossBetween val="between"/>
      </c:valAx>
      <c:spPr>
        <a:noFill/>
        <a:ln>
          <a:noFill/>
        </a:ln>
        <a:effectLst/>
      </c:spPr>
    </c:plotArea>
    <c:legend>
      <c:legendPos val="b"/>
      <c:layout>
        <c:manualLayout>
          <c:xMode val="edge"/>
          <c:yMode val="edge"/>
          <c:x val="2.0093280771926059E-2"/>
          <c:y val="0.86221797687066681"/>
          <c:w val="0.95981328171862068"/>
          <c:h val="0.1185973756812186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1100">
          <a:solidFill>
            <a:schemeClr val="tx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16885685654145E-2"/>
          <c:y val="5.0004026809603495E-2"/>
          <c:w val="0.87456622862869171"/>
          <c:h val="0.82173832896349919"/>
        </c:manualLayout>
      </c:layout>
      <c:areaChart>
        <c:grouping val="stacked"/>
        <c:varyColors val="0"/>
        <c:ser>
          <c:idx val="5"/>
          <c:order val="0"/>
          <c:spPr>
            <a:solidFill>
              <a:schemeClr val="accent1">
                <a:lumMod val="75000"/>
              </a:schemeClr>
            </a:solidFill>
            <a:ln>
              <a:noFill/>
            </a:ln>
            <a:effectLst/>
          </c:spPr>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'!$S$5:$S$24</c:f>
              <c:numCache>
                <c:formatCode>0.0</c:formatCode>
                <c:ptCount val="20"/>
                <c:pt idx="15">
                  <c:v>57.799975210648157</c:v>
                </c:pt>
                <c:pt idx="16">
                  <c:v>58.682087539426611</c:v>
                </c:pt>
                <c:pt idx="17">
                  <c:v>58.47969387213621</c:v>
                </c:pt>
                <c:pt idx="18">
                  <c:v>57.079889756430177</c:v>
                </c:pt>
                <c:pt idx="19">
                  <c:v>57.717827104995592</c:v>
                </c:pt>
              </c:numCache>
            </c:numRef>
          </c:val>
          <c:extLst>
            <c:ext xmlns:c16="http://schemas.microsoft.com/office/drawing/2014/chart" uri="{C3380CC4-5D6E-409C-BE32-E72D297353CC}">
              <c16:uniqueId val="{00000000-71F2-49FE-9CF8-0FE1846DC0D4}"/>
            </c:ext>
          </c:extLst>
        </c:ser>
        <c:ser>
          <c:idx val="2"/>
          <c:order val="2"/>
          <c:tx>
            <c:strRef>
              <c:f>'Zhrnutie '!$Q$3</c:f>
              <c:strCache>
                <c:ptCount val="1"/>
                <c:pt idx="0">
                  <c:v>Gross debt with achieved budgetary targets</c:v>
                </c:pt>
              </c:strCache>
            </c:strRef>
          </c:tx>
          <c:spPr>
            <a:solidFill>
              <a:schemeClr val="accent1">
                <a:lumMod val="75000"/>
              </a:schemeClr>
            </a:solidFill>
            <a:ln>
              <a:noFill/>
            </a:ln>
            <a:effectLst/>
          </c:spPr>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'!$Q$5:$Q$24</c:f>
              <c:numCache>
                <c:formatCode>0.0</c:formatCode>
                <c:ptCount val="20"/>
                <c:pt idx="0">
                  <c:v>28.598844266178187</c:v>
                </c:pt>
                <c:pt idx="1">
                  <c:v>36.360888192511553</c:v>
                </c:pt>
                <c:pt idx="2">
                  <c:v>40.614878973148919</c:v>
                </c:pt>
                <c:pt idx="3">
                  <c:v>43.156000418244005</c:v>
                </c:pt>
                <c:pt idx="4">
                  <c:v>51.72910298334714</c:v>
                </c:pt>
                <c:pt idx="5">
                  <c:v>54.692539182951563</c:v>
                </c:pt>
                <c:pt idx="6">
                  <c:v>53.492573668588385</c:v>
                </c:pt>
                <c:pt idx="7">
                  <c:v>51.685314618287428</c:v>
                </c:pt>
                <c:pt idx="8">
                  <c:v>52.274899425888307</c:v>
                </c:pt>
                <c:pt idx="9">
                  <c:v>51.46157115593779</c:v>
                </c:pt>
                <c:pt idx="10">
                  <c:v>49.408050829169454</c:v>
                </c:pt>
                <c:pt idx="11">
                  <c:v>47.97929497392095</c:v>
                </c:pt>
                <c:pt idx="12">
                  <c:v>58.852541981992012</c:v>
                </c:pt>
                <c:pt idx="13">
                  <c:v>61.0399275232283</c:v>
                </c:pt>
                <c:pt idx="14">
                  <c:v>57.799975210648157</c:v>
                </c:pt>
              </c:numCache>
            </c:numRef>
          </c:val>
          <c:extLst>
            <c:ext xmlns:c16="http://schemas.microsoft.com/office/drawing/2014/chart" uri="{C3380CC4-5D6E-409C-BE32-E72D297353CC}">
              <c16:uniqueId val="{00000001-71F2-49FE-9CF8-0FE1846DC0D4}"/>
            </c:ext>
          </c:extLst>
        </c:ser>
        <c:dLbls>
          <c:showLegendKey val="0"/>
          <c:showVal val="0"/>
          <c:showCatName val="0"/>
          <c:showSerName val="0"/>
          <c:showPercent val="0"/>
          <c:showBubbleSize val="0"/>
        </c:dLbls>
        <c:axId val="813065688"/>
        <c:axId val="813060440"/>
      </c:areaChart>
      <c:lineChart>
        <c:grouping val="standard"/>
        <c:varyColors val="0"/>
        <c:ser>
          <c:idx val="3"/>
          <c:order val="1"/>
          <c:tx>
            <c:strRef>
              <c:f>'Zhrnutie '!$U$3</c:f>
              <c:strCache>
                <c:ptCount val="1"/>
                <c:pt idx="0">
                  <c:v>Gross debt (general government budget)</c:v>
                </c:pt>
              </c:strCache>
            </c:strRef>
          </c:tx>
          <c:spPr>
            <a:ln w="19050" cap="rnd">
              <a:solidFill>
                <a:schemeClr val="tx1"/>
              </a:solidFill>
              <a:prstDash val="sysDash"/>
              <a:round/>
            </a:ln>
            <a:effectLst/>
          </c:spPr>
          <c:marker>
            <c:symbol val="none"/>
          </c:marker>
          <c:dPt>
            <c:idx val="19"/>
            <c:marker>
              <c:symbol val="none"/>
            </c:marker>
            <c:bubble3D val="0"/>
            <c:spPr>
              <a:ln w="19050" cap="sq">
                <a:solidFill>
                  <a:schemeClr val="tx1"/>
                </a:solidFill>
                <a:prstDash val="sysDash"/>
                <a:round/>
              </a:ln>
              <a:effectLst/>
            </c:spPr>
            <c:extLst>
              <c:ext xmlns:c16="http://schemas.microsoft.com/office/drawing/2014/chart" uri="{C3380CC4-5D6E-409C-BE32-E72D297353CC}">
                <c16:uniqueId val="{00000003-71F2-49FE-9CF8-0FE1846DC0D4}"/>
              </c:ext>
            </c:extLst>
          </c:dPt>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'!$U$5:$U$24</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57.799975210648157</c:v>
                </c:pt>
                <c:pt idx="15">
                  <c:v>57.799975210648157</c:v>
                </c:pt>
                <c:pt idx="16">
                  <c:v>58.682776090972986</c:v>
                </c:pt>
                <c:pt idx="17">
                  <c:v>59.315642795902157</c:v>
                </c:pt>
                <c:pt idx="18">
                  <c:v>59.81314553881969</c:v>
                </c:pt>
                <c:pt idx="19">
                  <c:v>63.068300765132378</c:v>
                </c:pt>
              </c:numCache>
            </c:numRef>
          </c:val>
          <c:smooth val="0"/>
          <c:extLst>
            <c:ext xmlns:c16="http://schemas.microsoft.com/office/drawing/2014/chart" uri="{C3380CC4-5D6E-409C-BE32-E72D297353CC}">
              <c16:uniqueId val="{00000004-71F2-49FE-9CF8-0FE1846DC0D4}"/>
            </c:ext>
          </c:extLst>
        </c:ser>
        <c:ser>
          <c:idx val="4"/>
          <c:order val="5"/>
          <c:tx>
            <c:strRef>
              <c:f>'Zhrnutie '!$T$3</c:f>
              <c:strCache>
                <c:ptCount val="1"/>
                <c:pt idx="0">
                  <c:v>Gross debt with achieved budgetary targets</c:v>
                </c:pt>
              </c:strCache>
            </c:strRef>
          </c:tx>
          <c:spPr>
            <a:ln w="28575" cap="rnd">
              <a:noFill/>
              <a:round/>
            </a:ln>
            <a:effectLst/>
          </c:spPr>
          <c:marker>
            <c:symbol val="circle"/>
            <c:size val="5"/>
            <c:spPr>
              <a:solidFill>
                <a:schemeClr val="accent1">
                  <a:lumMod val="60000"/>
                  <a:lumOff val="40000"/>
                </a:schemeClr>
              </a:solidFill>
              <a:ln w="3175">
                <a:solidFill>
                  <a:schemeClr val="tx1"/>
                </a:solid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5-71F2-49FE-9CF8-0FE1846DC0D4}"/>
                </c:ext>
              </c:extLst>
            </c:dLbl>
            <c:dLbl>
              <c:idx val="2"/>
              <c:delete val="1"/>
              <c:extLst>
                <c:ext xmlns:c15="http://schemas.microsoft.com/office/drawing/2012/chart" uri="{CE6537A1-D6FC-4f65-9D91-7224C49458BB}"/>
                <c:ext xmlns:c16="http://schemas.microsoft.com/office/drawing/2014/chart" uri="{C3380CC4-5D6E-409C-BE32-E72D297353CC}">
                  <c16:uniqueId val="{00000006-71F2-49FE-9CF8-0FE1846DC0D4}"/>
                </c:ext>
              </c:extLst>
            </c:dLbl>
            <c:dLbl>
              <c:idx val="3"/>
              <c:delete val="1"/>
              <c:extLst>
                <c:ext xmlns:c15="http://schemas.microsoft.com/office/drawing/2012/chart" uri="{CE6537A1-D6FC-4f65-9D91-7224C49458BB}"/>
                <c:ext xmlns:c16="http://schemas.microsoft.com/office/drawing/2014/chart" uri="{C3380CC4-5D6E-409C-BE32-E72D297353CC}">
                  <c16:uniqueId val="{00000007-71F2-49FE-9CF8-0FE1846DC0D4}"/>
                </c:ext>
              </c:extLst>
            </c:dLbl>
            <c:dLbl>
              <c:idx val="4"/>
              <c:delete val="1"/>
              <c:extLst>
                <c:ext xmlns:c15="http://schemas.microsoft.com/office/drawing/2012/chart" uri="{CE6537A1-D6FC-4f65-9D91-7224C49458BB}"/>
                <c:ext xmlns:c16="http://schemas.microsoft.com/office/drawing/2014/chart" uri="{C3380CC4-5D6E-409C-BE32-E72D297353CC}">
                  <c16:uniqueId val="{00000008-71F2-49FE-9CF8-0FE1846DC0D4}"/>
                </c:ext>
              </c:extLst>
            </c:dLbl>
            <c:dLbl>
              <c:idx val="6"/>
              <c:delete val="1"/>
              <c:extLst>
                <c:ext xmlns:c15="http://schemas.microsoft.com/office/drawing/2012/chart" uri="{CE6537A1-D6FC-4f65-9D91-7224C49458BB}"/>
                <c:ext xmlns:c16="http://schemas.microsoft.com/office/drawing/2014/chart" uri="{C3380CC4-5D6E-409C-BE32-E72D297353CC}">
                  <c16:uniqueId val="{00000009-71F2-49FE-9CF8-0FE1846DC0D4}"/>
                </c:ext>
              </c:extLst>
            </c:dLbl>
            <c:dLbl>
              <c:idx val="7"/>
              <c:delete val="1"/>
              <c:extLst>
                <c:ext xmlns:c15="http://schemas.microsoft.com/office/drawing/2012/chart" uri="{CE6537A1-D6FC-4f65-9D91-7224C49458BB}"/>
                <c:ext xmlns:c16="http://schemas.microsoft.com/office/drawing/2014/chart" uri="{C3380CC4-5D6E-409C-BE32-E72D297353CC}">
                  <c16:uniqueId val="{0000000A-71F2-49FE-9CF8-0FE1846DC0D4}"/>
                </c:ext>
              </c:extLst>
            </c:dLbl>
            <c:dLbl>
              <c:idx val="8"/>
              <c:delete val="1"/>
              <c:extLst>
                <c:ext xmlns:c15="http://schemas.microsoft.com/office/drawing/2012/chart" uri="{CE6537A1-D6FC-4f65-9D91-7224C49458BB}"/>
                <c:ext xmlns:c16="http://schemas.microsoft.com/office/drawing/2014/chart" uri="{C3380CC4-5D6E-409C-BE32-E72D297353CC}">
                  <c16:uniqueId val="{0000000B-71F2-49FE-9CF8-0FE1846DC0D4}"/>
                </c:ext>
              </c:extLst>
            </c:dLbl>
            <c:dLbl>
              <c:idx val="9"/>
              <c:delete val="1"/>
              <c:extLst>
                <c:ext xmlns:c15="http://schemas.microsoft.com/office/drawing/2012/chart" uri="{CE6537A1-D6FC-4f65-9D91-7224C49458BB}"/>
                <c:ext xmlns:c16="http://schemas.microsoft.com/office/drawing/2014/chart" uri="{C3380CC4-5D6E-409C-BE32-E72D297353CC}">
                  <c16:uniqueId val="{0000000C-71F2-49FE-9CF8-0FE1846DC0D4}"/>
                </c:ext>
              </c:extLst>
            </c:dLbl>
            <c:dLbl>
              <c:idx val="10"/>
              <c:delete val="1"/>
              <c:extLst>
                <c:ext xmlns:c15="http://schemas.microsoft.com/office/drawing/2012/chart" uri="{CE6537A1-D6FC-4f65-9D91-7224C49458BB}"/>
                <c:ext xmlns:c16="http://schemas.microsoft.com/office/drawing/2014/chart" uri="{C3380CC4-5D6E-409C-BE32-E72D297353CC}">
                  <c16:uniqueId val="{0000000D-71F2-49FE-9CF8-0FE1846DC0D4}"/>
                </c:ext>
              </c:extLst>
            </c:dLbl>
            <c:dLbl>
              <c:idx val="12"/>
              <c:layout>
                <c:manualLayout>
                  <c:x val="-4.5580749017522112E-2"/>
                  <c:y val="-3.98053086043096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1F2-49FE-9CF8-0FE1846DC0D4}"/>
                </c:ext>
              </c:extLst>
            </c:dLbl>
            <c:dLbl>
              <c:idx val="13"/>
              <c:layout>
                <c:manualLayout>
                  <c:x val="-4.5580749017522112E-2"/>
                  <c:y val="-3.5299877253602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1F2-49FE-9CF8-0FE1846DC0D4}"/>
                </c:ext>
              </c:extLst>
            </c:dLbl>
            <c:dLbl>
              <c:idx val="14"/>
              <c:delete val="1"/>
              <c:extLst>
                <c:ext xmlns:c15="http://schemas.microsoft.com/office/drawing/2012/chart" uri="{CE6537A1-D6FC-4f65-9D91-7224C49458BB}"/>
                <c:ext xmlns:c16="http://schemas.microsoft.com/office/drawing/2014/chart" uri="{C3380CC4-5D6E-409C-BE32-E72D297353CC}">
                  <c16:uniqueId val="{00000015-71F2-49FE-9CF8-0FE1846DC0D4}"/>
                </c:ext>
              </c:extLst>
            </c:dLbl>
            <c:dLbl>
              <c:idx val="15"/>
              <c:layout>
                <c:manualLayout>
                  <c:x val="-4.5580749017522224E-2"/>
                  <c:y val="-4.88161713057236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1F2-49FE-9CF8-0FE1846DC0D4}"/>
                </c:ext>
              </c:extLst>
            </c:dLbl>
            <c:dLbl>
              <c:idx val="17"/>
              <c:layout>
                <c:manualLayout>
                  <c:x val="-4.5580749017522112E-2"/>
                  <c:y val="-3.98053086043096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1F2-49FE-9CF8-0FE1846DC0D4}"/>
                </c:ext>
              </c:extLst>
            </c:dLbl>
            <c:dLbl>
              <c:idx val="19"/>
              <c:layout>
                <c:manualLayout>
                  <c:x val="-4.5580749017522112E-2"/>
                  <c:y val="-3.07944459028955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1F2-49FE-9CF8-0FE1846DC0D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'!$P$5:$P$24</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'Zhrnutie '!$T$5:$T$24</c:f>
              <c:numCache>
                <c:formatCode>0.0</c:formatCode>
                <c:ptCount val="20"/>
                <c:pt idx="0">
                  <c:v>28.598844266178187</c:v>
                </c:pt>
                <c:pt idx="1">
                  <c:v>36.360888192511553</c:v>
                </c:pt>
                <c:pt idx="2">
                  <c:v>40.614878973148919</c:v>
                </c:pt>
                <c:pt idx="3">
                  <c:v>43.156000418244005</c:v>
                </c:pt>
                <c:pt idx="4">
                  <c:v>51.72910298334714</c:v>
                </c:pt>
                <c:pt idx="5">
                  <c:v>54.692539182951563</c:v>
                </c:pt>
                <c:pt idx="6">
                  <c:v>53.492573668588385</c:v>
                </c:pt>
                <c:pt idx="7">
                  <c:v>51.685314618287428</c:v>
                </c:pt>
                <c:pt idx="8">
                  <c:v>52.274899425888307</c:v>
                </c:pt>
                <c:pt idx="9">
                  <c:v>51.46157115593779</c:v>
                </c:pt>
                <c:pt idx="10">
                  <c:v>49.408050829169454</c:v>
                </c:pt>
                <c:pt idx="11">
                  <c:v>47.97929497392095</c:v>
                </c:pt>
                <c:pt idx="12">
                  <c:v>58.852541981992012</c:v>
                </c:pt>
                <c:pt idx="13">
                  <c:v>61.0399275232283</c:v>
                </c:pt>
                <c:pt idx="14">
                  <c:v>57.799975210648157</c:v>
                </c:pt>
                <c:pt idx="15">
                  <c:v>57.799975210648157</c:v>
                </c:pt>
                <c:pt idx="16">
                  <c:v>58.682087539426611</c:v>
                </c:pt>
                <c:pt idx="17">
                  <c:v>58.47969387213621</c:v>
                </c:pt>
                <c:pt idx="18">
                  <c:v>57.079889756430177</c:v>
                </c:pt>
                <c:pt idx="19">
                  <c:v>57.717827104995592</c:v>
                </c:pt>
              </c:numCache>
            </c:numRef>
          </c:val>
          <c:smooth val="0"/>
          <c:extLst>
            <c:ext xmlns:c16="http://schemas.microsoft.com/office/drawing/2014/chart" uri="{C3380CC4-5D6E-409C-BE32-E72D297353CC}">
              <c16:uniqueId val="{0000000E-71F2-49FE-9CF8-0FE1846DC0D4}"/>
            </c:ext>
          </c:extLst>
        </c:ser>
        <c:dLbls>
          <c:showLegendKey val="0"/>
          <c:showVal val="0"/>
          <c:showCatName val="0"/>
          <c:showSerName val="0"/>
          <c:showPercent val="0"/>
          <c:showBubbleSize val="0"/>
        </c:dLbls>
        <c:marker val="1"/>
        <c:smooth val="0"/>
        <c:axId val="813065688"/>
        <c:axId val="813060440"/>
      </c:lineChart>
      <c:lineChart>
        <c:grouping val="standard"/>
        <c:varyColors val="0"/>
        <c:ser>
          <c:idx val="0"/>
          <c:order val="3"/>
          <c:tx>
            <c:strRef>
              <c:f>'Zhrnutie '!$V$3</c:f>
              <c:strCache>
                <c:ptCount val="1"/>
                <c:pt idx="0">
                  <c:v>Upper and lower sanction bands</c:v>
                </c:pt>
              </c:strCache>
            </c:strRef>
          </c:tx>
          <c:spPr>
            <a:ln w="19050" cap="rnd">
              <a:solidFill>
                <a:srgbClr val="FF0000"/>
              </a:solidFill>
              <a:prstDash val="sysDot"/>
              <a:round/>
            </a:ln>
            <a:effectLst/>
          </c:spPr>
          <c:marker>
            <c:symbol val="none"/>
          </c:marker>
          <c:val>
            <c:numRef>
              <c:f>'Zhrnutie '!$V$5:$V$24</c:f>
              <c:numCache>
                <c:formatCode>0.0</c:formatCode>
                <c:ptCount val="20"/>
                <c:pt idx="0">
                  <c:v>#N/A</c:v>
                </c:pt>
                <c:pt idx="1">
                  <c:v>#N/A</c:v>
                </c:pt>
                <c:pt idx="2">
                  <c:v>#N/A</c:v>
                </c:pt>
                <c:pt idx="3">
                  <c:v>#N/A</c:v>
                </c:pt>
                <c:pt idx="4">
                  <c:v>60</c:v>
                </c:pt>
                <c:pt idx="5">
                  <c:v>60</c:v>
                </c:pt>
                <c:pt idx="6">
                  <c:v>60</c:v>
                </c:pt>
                <c:pt idx="7">
                  <c:v>60</c:v>
                </c:pt>
                <c:pt idx="8">
                  <c:v>60</c:v>
                </c:pt>
                <c:pt idx="9">
                  <c:v>60</c:v>
                </c:pt>
                <c:pt idx="10">
                  <c:v>59</c:v>
                </c:pt>
                <c:pt idx="11">
                  <c:v>58</c:v>
                </c:pt>
                <c:pt idx="12">
                  <c:v>57</c:v>
                </c:pt>
                <c:pt idx="13">
                  <c:v>56</c:v>
                </c:pt>
                <c:pt idx="14">
                  <c:v>55</c:v>
                </c:pt>
                <c:pt idx="15">
                  <c:v>55</c:v>
                </c:pt>
                <c:pt idx="16">
                  <c:v>54</c:v>
                </c:pt>
                <c:pt idx="17">
                  <c:v>53</c:v>
                </c:pt>
                <c:pt idx="18">
                  <c:v>52</c:v>
                </c:pt>
                <c:pt idx="19">
                  <c:v>51</c:v>
                </c:pt>
              </c:numCache>
            </c:numRef>
          </c:val>
          <c:smooth val="0"/>
          <c:extLst>
            <c:ext xmlns:c16="http://schemas.microsoft.com/office/drawing/2014/chart" uri="{C3380CC4-5D6E-409C-BE32-E72D297353CC}">
              <c16:uniqueId val="{0000000F-71F2-49FE-9CF8-0FE1846DC0D4}"/>
            </c:ext>
          </c:extLst>
        </c:ser>
        <c:ser>
          <c:idx val="1"/>
          <c:order val="4"/>
          <c:spPr>
            <a:ln w="19050" cap="rnd">
              <a:solidFill>
                <a:srgbClr val="FF0000"/>
              </a:solidFill>
              <a:prstDash val="sysDot"/>
              <a:round/>
            </a:ln>
            <a:effectLst/>
          </c:spPr>
          <c:marker>
            <c:symbol val="none"/>
          </c:marker>
          <c:val>
            <c:numRef>
              <c:f>'Zhrnutie '!$W$5:$W$24</c:f>
              <c:numCache>
                <c:formatCode>0.0</c:formatCode>
                <c:ptCount val="20"/>
                <c:pt idx="0">
                  <c:v>#N/A</c:v>
                </c:pt>
                <c:pt idx="1">
                  <c:v>#N/A</c:v>
                </c:pt>
                <c:pt idx="2">
                  <c:v>#N/A</c:v>
                </c:pt>
                <c:pt idx="3">
                  <c:v>#N/A</c:v>
                </c:pt>
                <c:pt idx="4">
                  <c:v>50</c:v>
                </c:pt>
                <c:pt idx="5">
                  <c:v>50</c:v>
                </c:pt>
                <c:pt idx="6">
                  <c:v>50</c:v>
                </c:pt>
                <c:pt idx="7">
                  <c:v>50</c:v>
                </c:pt>
                <c:pt idx="8">
                  <c:v>50</c:v>
                </c:pt>
                <c:pt idx="9">
                  <c:v>50</c:v>
                </c:pt>
                <c:pt idx="10">
                  <c:v>49</c:v>
                </c:pt>
                <c:pt idx="11">
                  <c:v>48</c:v>
                </c:pt>
                <c:pt idx="12">
                  <c:v>47</c:v>
                </c:pt>
                <c:pt idx="13">
                  <c:v>46</c:v>
                </c:pt>
                <c:pt idx="14">
                  <c:v>45</c:v>
                </c:pt>
                <c:pt idx="15">
                  <c:v>45</c:v>
                </c:pt>
                <c:pt idx="16">
                  <c:v>44</c:v>
                </c:pt>
                <c:pt idx="17">
                  <c:v>43</c:v>
                </c:pt>
                <c:pt idx="18">
                  <c:v>42</c:v>
                </c:pt>
                <c:pt idx="19">
                  <c:v>41</c:v>
                </c:pt>
              </c:numCache>
            </c:numRef>
          </c:val>
          <c:smooth val="0"/>
          <c:extLst>
            <c:ext xmlns:c16="http://schemas.microsoft.com/office/drawing/2014/chart" uri="{C3380CC4-5D6E-409C-BE32-E72D297353CC}">
              <c16:uniqueId val="{00000010-71F2-49FE-9CF8-0FE1846DC0D4}"/>
            </c:ext>
          </c:extLst>
        </c:ser>
        <c:dLbls>
          <c:showLegendKey val="0"/>
          <c:showVal val="0"/>
          <c:showCatName val="0"/>
          <c:showSerName val="0"/>
          <c:showPercent val="0"/>
          <c:showBubbleSize val="0"/>
        </c:dLbls>
        <c:marker val="1"/>
        <c:smooth val="0"/>
        <c:axId val="848583664"/>
        <c:axId val="848580056"/>
      </c:lineChart>
      <c:dateAx>
        <c:axId val="813065688"/>
        <c:scaling>
          <c:orientation val="minMax"/>
        </c:scaling>
        <c:delete val="0"/>
        <c:axPos val="b"/>
        <c:numFmt formatCode="General" sourceLinked="1"/>
        <c:majorTickMark val="out"/>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13060440"/>
        <c:crosses val="autoZero"/>
        <c:auto val="0"/>
        <c:lblOffset val="100"/>
        <c:baseTimeUnit val="days"/>
      </c:dateAx>
      <c:valAx>
        <c:axId val="813060440"/>
        <c:scaling>
          <c:orientation val="minMax"/>
          <c:max val="70"/>
          <c:min val="20"/>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13065688"/>
        <c:crosses val="autoZero"/>
        <c:crossBetween val="midCat"/>
      </c:valAx>
      <c:valAx>
        <c:axId val="848580056"/>
        <c:scaling>
          <c:orientation val="minMax"/>
          <c:max val="70"/>
          <c:min val="20"/>
        </c:scaling>
        <c:delete val="1"/>
        <c:axPos val="r"/>
        <c:numFmt formatCode="0.0" sourceLinked="1"/>
        <c:majorTickMark val="out"/>
        <c:minorTickMark val="none"/>
        <c:tickLblPos val="nextTo"/>
        <c:crossAx val="848583664"/>
        <c:crosses val="max"/>
        <c:crossBetween val="between"/>
      </c:valAx>
      <c:dateAx>
        <c:axId val="848583664"/>
        <c:scaling>
          <c:orientation val="minMax"/>
        </c:scaling>
        <c:delete val="1"/>
        <c:axPos val="b"/>
        <c:majorTickMark val="out"/>
        <c:minorTickMark val="none"/>
        <c:tickLblPos val="nextTo"/>
        <c:crossAx val="848580056"/>
        <c:crosses val="autoZero"/>
        <c:auto val="0"/>
        <c:lblOffset val="100"/>
        <c:baseTimeUnit val="days"/>
      </c:dateAx>
      <c:spPr>
        <a:noFill/>
        <a:ln>
          <a:noFill/>
        </a:ln>
        <a:effectLst/>
      </c:spPr>
    </c:plotArea>
    <c:legend>
      <c:legendPos val="t"/>
      <c:legendEntry>
        <c:idx val="0"/>
        <c:delete val="1"/>
      </c:legendEntry>
      <c:legendEntry>
        <c:idx val="3"/>
        <c:delete val="1"/>
      </c:legendEntry>
      <c:legendEntry>
        <c:idx val="5"/>
        <c:delete val="1"/>
      </c:legendEntry>
      <c:layout>
        <c:manualLayout>
          <c:xMode val="edge"/>
          <c:yMode val="edge"/>
          <c:x val="7.0293849222613849E-2"/>
          <c:y val="2.6940236161928498E-2"/>
          <c:w val="0.42355122004535894"/>
          <c:h val="0.17854341001872737"/>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854156197276588E-2"/>
          <c:y val="2.3255547602004295E-2"/>
          <c:w val="0.91930056488508927"/>
          <c:h val="0.76893588301462312"/>
        </c:manualLayout>
      </c:layout>
      <c:lineChart>
        <c:grouping val="standard"/>
        <c:varyColors val="0"/>
        <c:ser>
          <c:idx val="0"/>
          <c:order val="0"/>
          <c:tx>
            <c:strRef>
              <c:f>'Graf 18'!$G$3</c:f>
              <c:strCache>
                <c:ptCount val="1"/>
                <c:pt idx="0">
                  <c:v>Budgetary targets in updated expenditure ceilings</c:v>
                </c:pt>
              </c:strCache>
            </c:strRef>
          </c:tx>
          <c:spPr>
            <a:ln w="28575" cap="rnd">
              <a:solidFill>
                <a:schemeClr val="accent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04E6-444C-90DB-D339860CA6A3}"/>
                </c:ext>
              </c:extLst>
            </c:dLbl>
            <c:dLbl>
              <c:idx val="1"/>
              <c:delete val="1"/>
              <c:extLst>
                <c:ext xmlns:c15="http://schemas.microsoft.com/office/drawing/2012/chart" uri="{CE6537A1-D6FC-4f65-9D91-7224C49458BB}"/>
                <c:ext xmlns:c16="http://schemas.microsoft.com/office/drawing/2014/chart" uri="{C3380CC4-5D6E-409C-BE32-E72D297353CC}">
                  <c16:uniqueId val="{00000001-04E6-444C-90DB-D339860CA6A3}"/>
                </c:ext>
              </c:extLst>
            </c:dLbl>
            <c:dLbl>
              <c:idx val="2"/>
              <c:numFmt formatCode="#,##0.0" sourceLinked="0"/>
              <c:spPr>
                <a:noFill/>
                <a:ln>
                  <a:noFill/>
                </a:ln>
                <a:effectLst/>
              </c:spPr>
              <c:txPr>
                <a:bodyPr rot="0" spcFirstLastPara="1" vertOverflow="ellipsis" vert="horz" wrap="square" anchor="ctr" anchorCtr="1"/>
                <a:lstStyle/>
                <a:p>
                  <a:pPr>
                    <a:defRPr sz="1100" b="1"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2-04E6-444C-90DB-D339860CA6A3}"/>
                </c:ext>
              </c:extLst>
            </c:dLbl>
            <c:dLbl>
              <c:idx val="3"/>
              <c:numFmt formatCode="#,##0.0" sourceLinked="0"/>
              <c:spPr>
                <a:noFill/>
                <a:ln>
                  <a:noFill/>
                </a:ln>
                <a:effectLst/>
              </c:spPr>
              <c:txPr>
                <a:bodyPr rot="0" spcFirstLastPara="1" vertOverflow="ellipsis" vert="horz" wrap="square" anchor="ctr" anchorCtr="1"/>
                <a:lstStyle/>
                <a:p>
                  <a:pPr>
                    <a:defRPr sz="1100" b="1"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3-04E6-444C-90DB-D339860CA6A3}"/>
                </c:ext>
              </c:extLst>
            </c:dLbl>
            <c:dLbl>
              <c:idx val="4"/>
              <c:numFmt formatCode="#,##0.0" sourceLinked="0"/>
              <c:spPr>
                <a:noFill/>
                <a:ln>
                  <a:noFill/>
                </a:ln>
                <a:effectLst/>
              </c:spPr>
              <c:txPr>
                <a:bodyPr rot="0" spcFirstLastPara="1" vertOverflow="ellipsis" vert="horz" wrap="square" anchor="ctr" anchorCtr="1"/>
                <a:lstStyle/>
                <a:p>
                  <a:pPr>
                    <a:defRPr sz="1100" b="1" i="0" u="none" strike="noStrike" kern="1200" baseline="0">
                      <a:solidFill>
                        <a:srgbClr val="00B0F0"/>
                      </a:solidFill>
                      <a:latin typeface="+mn-lt"/>
                      <a:ea typeface="+mn-ea"/>
                      <a:cs typeface="+mn-cs"/>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4-04E6-444C-90DB-D339860CA6A3}"/>
                </c:ext>
              </c:extLst>
            </c:dLbl>
            <c:numFmt formatCode="#,##0.0" sourceLinked="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18'!$B$2:$F$2</c:f>
              <c:numCache>
                <c:formatCode>General</c:formatCode>
                <c:ptCount val="5"/>
                <c:pt idx="0">
                  <c:v>2022</c:v>
                </c:pt>
                <c:pt idx="1">
                  <c:v>2023</c:v>
                </c:pt>
                <c:pt idx="2">
                  <c:v>2024</c:v>
                </c:pt>
                <c:pt idx="3">
                  <c:v>2025</c:v>
                </c:pt>
                <c:pt idx="4">
                  <c:v>2026</c:v>
                </c:pt>
              </c:numCache>
            </c:numRef>
          </c:cat>
          <c:val>
            <c:numRef>
              <c:f>'Graf 18'!$B$3:$F$3</c:f>
              <c:numCache>
                <c:formatCode>0.0</c:formatCode>
                <c:ptCount val="5"/>
                <c:pt idx="0">
                  <c:v>57.79922354515228</c:v>
                </c:pt>
                <c:pt idx="1">
                  <c:v>58.682087539426611</c:v>
                </c:pt>
                <c:pt idx="2">
                  <c:v>58.788780433710222</c:v>
                </c:pt>
                <c:pt idx="3">
                  <c:v>57.842231649755384</c:v>
                </c:pt>
                <c:pt idx="4">
                  <c:v>59.854647269694929</c:v>
                </c:pt>
              </c:numCache>
            </c:numRef>
          </c:val>
          <c:smooth val="0"/>
          <c:extLst>
            <c:ext xmlns:c16="http://schemas.microsoft.com/office/drawing/2014/chart" uri="{C3380CC4-5D6E-409C-BE32-E72D297353CC}">
              <c16:uniqueId val="{00000005-04E6-444C-90DB-D339860CA6A3}"/>
            </c:ext>
          </c:extLst>
        </c:ser>
        <c:ser>
          <c:idx val="2"/>
          <c:order val="1"/>
          <c:tx>
            <c:strRef>
              <c:f>'Graf 18'!$G$4</c:f>
              <c:strCache>
                <c:ptCount val="1"/>
                <c:pt idx="0">
                  <c:v>Debt stabilizing budgetary targets</c:v>
                </c:pt>
              </c:strCache>
            </c:strRef>
          </c:tx>
          <c:spPr>
            <a:ln w="28575" cap="rnd">
              <a:solidFill>
                <a:srgbClr val="002060"/>
              </a:solidFill>
              <a:prstDash val="solid"/>
              <a:round/>
            </a:ln>
            <a:effectLst/>
          </c:spPr>
          <c:marker>
            <c:symbol val="none"/>
          </c:marker>
          <c:dLbls>
            <c:dLbl>
              <c:idx val="4"/>
              <c:layout>
                <c:manualLayout>
                  <c:x val="-4.5384918370313613E-3"/>
                  <c:y val="-1.37009098356817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E6-444C-90DB-D339860CA6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002060"/>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18'!$B$2:$F$2</c:f>
              <c:numCache>
                <c:formatCode>General</c:formatCode>
                <c:ptCount val="5"/>
                <c:pt idx="0">
                  <c:v>2022</c:v>
                </c:pt>
                <c:pt idx="1">
                  <c:v>2023</c:v>
                </c:pt>
                <c:pt idx="2">
                  <c:v>2024</c:v>
                </c:pt>
                <c:pt idx="3">
                  <c:v>2025</c:v>
                </c:pt>
                <c:pt idx="4">
                  <c:v>2026</c:v>
                </c:pt>
              </c:numCache>
            </c:numRef>
          </c:cat>
          <c:val>
            <c:numRef>
              <c:f>'Graf 18'!$B$4:$F$4</c:f>
              <c:numCache>
                <c:formatCode>0.0</c:formatCode>
                <c:ptCount val="5"/>
                <c:pt idx="0">
                  <c:v>57.79922354515228</c:v>
                </c:pt>
                <c:pt idx="1">
                  <c:v>58.682087539426611</c:v>
                </c:pt>
                <c:pt idx="2">
                  <c:v>58.47969387213621</c:v>
                </c:pt>
                <c:pt idx="3">
                  <c:v>57.079889756430177</c:v>
                </c:pt>
                <c:pt idx="4">
                  <c:v>57.717827104995592</c:v>
                </c:pt>
              </c:numCache>
            </c:numRef>
          </c:val>
          <c:smooth val="0"/>
          <c:extLst>
            <c:ext xmlns:c16="http://schemas.microsoft.com/office/drawing/2014/chart" uri="{C3380CC4-5D6E-409C-BE32-E72D297353CC}">
              <c16:uniqueId val="{00000007-04E6-444C-90DB-D339860CA6A3}"/>
            </c:ext>
          </c:extLst>
        </c:ser>
        <c:dLbls>
          <c:showLegendKey val="0"/>
          <c:showVal val="0"/>
          <c:showCatName val="0"/>
          <c:showSerName val="0"/>
          <c:showPercent val="0"/>
          <c:showBubbleSize val="0"/>
        </c:dLbls>
        <c:smooth val="0"/>
        <c:axId val="1069249088"/>
        <c:axId val="1069248760"/>
      </c:lineChart>
      <c:catAx>
        <c:axId val="1069249088"/>
        <c:scaling>
          <c:orientation val="minMax"/>
        </c:scaling>
        <c:delete val="0"/>
        <c:axPos val="b"/>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069248760"/>
        <c:crosses val="autoZero"/>
        <c:auto val="1"/>
        <c:lblAlgn val="ctr"/>
        <c:lblOffset val="100"/>
        <c:noMultiLvlLbl val="0"/>
      </c:catAx>
      <c:valAx>
        <c:axId val="1069248760"/>
        <c:scaling>
          <c:orientation val="minMax"/>
          <c:max val="62"/>
          <c:min val="55"/>
        </c:scaling>
        <c:delete val="0"/>
        <c:axPos val="l"/>
        <c:numFmt formatCode="0" sourceLinked="0"/>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069249088"/>
        <c:crosses val="autoZero"/>
        <c:crossBetween val="between"/>
      </c:valAx>
      <c:spPr>
        <a:noFill/>
        <a:ln>
          <a:noFill/>
        </a:ln>
        <a:effectLst/>
      </c:spPr>
    </c:plotArea>
    <c:legend>
      <c:legendPos val="b"/>
      <c:layout>
        <c:manualLayout>
          <c:xMode val="edge"/>
          <c:yMode val="edge"/>
          <c:x val="2.0093280771926059E-2"/>
          <c:y val="0.86221797687066681"/>
          <c:w val="0.95981328171862068"/>
          <c:h val="0.1185973756812186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1100">
          <a:solidFill>
            <a:schemeClr val="tx1"/>
          </a:solidFill>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'Graf 19'!$L$1</c:f>
              <c:strCache>
                <c:ptCount val="1"/>
                <c:pt idx="0">
                  <c:v>Čistý dlh (ciele rozpočtu)</c:v>
                </c:pt>
              </c:strCache>
            </c:strRef>
          </c:tx>
          <c:spPr>
            <a:solidFill>
              <a:schemeClr val="accent1">
                <a:lumMod val="75000"/>
              </a:schemeClr>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19'!$L$2:$L$21</c:f>
              <c:numCache>
                <c:formatCode>0.0</c:formatCode>
                <c:ptCount val="20"/>
                <c:pt idx="0">
                  <c:v>22.598307807313471</c:v>
                </c:pt>
                <c:pt idx="1">
                  <c:v>31.683494130065476</c:v>
                </c:pt>
                <c:pt idx="2">
                  <c:v>36.706492335404548</c:v>
                </c:pt>
                <c:pt idx="3">
                  <c:v>40.601875751384192</c:v>
                </c:pt>
                <c:pt idx="4">
                  <c:v>45.035349100670494</c:v>
                </c:pt>
                <c:pt idx="5">
                  <c:v>47.792677071458442</c:v>
                </c:pt>
                <c:pt idx="6">
                  <c:v>49.479844835389187</c:v>
                </c:pt>
                <c:pt idx="7">
                  <c:v>47.266027646839639</c:v>
                </c:pt>
                <c:pt idx="8">
                  <c:v>46.928453271330902</c:v>
                </c:pt>
                <c:pt idx="9">
                  <c:v>45.741709297628958</c:v>
                </c:pt>
                <c:pt idx="10">
                  <c:v>43.330589179314366</c:v>
                </c:pt>
                <c:pt idx="11">
                  <c:v>43.085527979541723</c:v>
                </c:pt>
                <c:pt idx="12">
                  <c:v>48.883775310527348</c:v>
                </c:pt>
                <c:pt idx="13">
                  <c:v>49.607107323150053</c:v>
                </c:pt>
                <c:pt idx="14">
                  <c:v>47.680681265596462</c:v>
                </c:pt>
              </c:numCache>
            </c:numRef>
          </c:val>
          <c:extLst>
            <c:ext xmlns:c16="http://schemas.microsoft.com/office/drawing/2014/chart" uri="{C3380CC4-5D6E-409C-BE32-E72D297353CC}">
              <c16:uniqueId val="{00000000-6E5F-4A13-8061-C06B4D8EC954}"/>
            </c:ext>
          </c:extLst>
        </c:ser>
        <c:ser>
          <c:idx val="1"/>
          <c:order val="1"/>
          <c:tx>
            <c:strRef>
              <c:f>'Graf 19'!$M$1</c:f>
              <c:strCache>
                <c:ptCount val="1"/>
                <c:pt idx="0">
                  <c:v>Likvidné finančné aktíva</c:v>
                </c:pt>
              </c:strCache>
            </c:strRef>
          </c:tx>
          <c:spPr>
            <a:solidFill>
              <a:schemeClr val="accent2"/>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19'!$M$2:$M$21</c:f>
              <c:numCache>
                <c:formatCode>0.0</c:formatCode>
                <c:ptCount val="20"/>
                <c:pt idx="0">
                  <c:v>6.0005364588647154</c:v>
                </c:pt>
                <c:pt idx="1">
                  <c:v>4.6773940624460764</c:v>
                </c:pt>
                <c:pt idx="2">
                  <c:v>3.9083866377443712</c:v>
                </c:pt>
                <c:pt idx="3">
                  <c:v>2.5541246668598134</c:v>
                </c:pt>
                <c:pt idx="4">
                  <c:v>6.6937538826766456</c:v>
                </c:pt>
                <c:pt idx="5">
                  <c:v>6.8998621114931211</c:v>
                </c:pt>
                <c:pt idx="6">
                  <c:v>4.0127288331991977</c:v>
                </c:pt>
                <c:pt idx="7">
                  <c:v>4.4192869714477894</c:v>
                </c:pt>
                <c:pt idx="8">
                  <c:v>5.3464461545574054</c:v>
                </c:pt>
                <c:pt idx="9">
                  <c:v>5.7198618583088319</c:v>
                </c:pt>
                <c:pt idx="10">
                  <c:v>6.0774616498550884</c:v>
                </c:pt>
                <c:pt idx="11">
                  <c:v>4.8937669943792272</c:v>
                </c:pt>
                <c:pt idx="12">
                  <c:v>9.9687666714646639</c:v>
                </c:pt>
                <c:pt idx="13">
                  <c:v>11.432820200078247</c:v>
                </c:pt>
                <c:pt idx="14">
                  <c:v>10.119293945051695</c:v>
                </c:pt>
              </c:numCache>
            </c:numRef>
          </c:val>
          <c:extLst>
            <c:ext xmlns:c16="http://schemas.microsoft.com/office/drawing/2014/chart" uri="{C3380CC4-5D6E-409C-BE32-E72D297353CC}">
              <c16:uniqueId val="{00000001-6E5F-4A13-8061-C06B4D8EC954}"/>
            </c:ext>
          </c:extLst>
        </c:ser>
        <c:ser>
          <c:idx val="2"/>
          <c:order val="2"/>
          <c:tx>
            <c:strRef>
              <c:f>'Graf 19'!$O$1</c:f>
              <c:strCache>
                <c:ptCount val="1"/>
                <c:pt idx="0">
                  <c:v>Prognóza</c:v>
                </c:pt>
              </c:strCache>
            </c:strRef>
          </c:tx>
          <c:spPr>
            <a:solidFill>
              <a:srgbClr val="2087C6"/>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19'!$O$2:$O$21</c:f>
              <c:numCache>
                <c:formatCode>0.0</c:formatCode>
                <c:ptCount val="20"/>
                <c:pt idx="15">
                  <c:v>47.680681265596462</c:v>
                </c:pt>
                <c:pt idx="16">
                  <c:v>50.168681120345518</c:v>
                </c:pt>
                <c:pt idx="17">
                  <c:v>50.975883075091552</c:v>
                </c:pt>
                <c:pt idx="18">
                  <c:v>50.424269015687287</c:v>
                </c:pt>
                <c:pt idx="19">
                  <c:v>50.925191304995664</c:v>
                </c:pt>
              </c:numCache>
            </c:numRef>
          </c:val>
          <c:extLst>
            <c:ext xmlns:c16="http://schemas.microsoft.com/office/drawing/2014/chart" uri="{C3380CC4-5D6E-409C-BE32-E72D297353CC}">
              <c16:uniqueId val="{00000002-6E5F-4A13-8061-C06B4D8EC954}"/>
            </c:ext>
          </c:extLst>
        </c:ser>
        <c:ser>
          <c:idx val="3"/>
          <c:order val="3"/>
          <c:tx>
            <c:strRef>
              <c:f>'Graf 19'!$P$1</c:f>
              <c:strCache>
                <c:ptCount val="1"/>
                <c:pt idx="0">
                  <c:v>Prognóza</c:v>
                </c:pt>
              </c:strCache>
            </c:strRef>
          </c:tx>
          <c:spPr>
            <a:solidFill>
              <a:srgbClr val="CAE5F6"/>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19'!$P$2:$P$21</c:f>
              <c:numCache>
                <c:formatCode>0.0</c:formatCode>
                <c:ptCount val="20"/>
                <c:pt idx="15">
                  <c:v>10.119293945051695</c:v>
                </c:pt>
                <c:pt idx="16">
                  <c:v>8.5134064190810932</c:v>
                </c:pt>
                <c:pt idx="17">
                  <c:v>7.5038107970446575</c:v>
                </c:pt>
                <c:pt idx="18">
                  <c:v>6.65562074074289</c:v>
                </c:pt>
                <c:pt idx="19">
                  <c:v>6.7926357999999283</c:v>
                </c:pt>
              </c:numCache>
            </c:numRef>
          </c:val>
          <c:extLst>
            <c:ext xmlns:c16="http://schemas.microsoft.com/office/drawing/2014/chart" uri="{C3380CC4-5D6E-409C-BE32-E72D297353CC}">
              <c16:uniqueId val="{00000003-6E5F-4A13-8061-C06B4D8EC954}"/>
            </c:ext>
          </c:extLst>
        </c:ser>
        <c:dLbls>
          <c:showLegendKey val="0"/>
          <c:showVal val="0"/>
          <c:showCatName val="0"/>
          <c:showSerName val="0"/>
          <c:showPercent val="0"/>
          <c:showBubbleSize val="0"/>
        </c:dLbls>
        <c:axId val="854829328"/>
        <c:axId val="854828016"/>
      </c:areaChart>
      <c:lineChart>
        <c:grouping val="standard"/>
        <c:varyColors val="0"/>
        <c:ser>
          <c:idx val="4"/>
          <c:order val="4"/>
          <c:tx>
            <c:strRef>
              <c:f>'Graf 19'!$R$1</c:f>
              <c:strCache>
                <c:ptCount val="1"/>
                <c:pt idx="0">
                  <c:v>Hrubý dlh po splnení cieľov rozpočtu</c:v>
                </c:pt>
              </c:strCache>
            </c:strRef>
          </c:tx>
          <c:spPr>
            <a:ln w="28575" cap="rnd">
              <a:noFill/>
              <a:round/>
            </a:ln>
            <a:effectLst/>
          </c:spPr>
          <c:marker>
            <c:symbol val="circle"/>
            <c:size val="4"/>
            <c:spPr>
              <a:solidFill>
                <a:schemeClr val="tx1"/>
              </a:solidFill>
              <a:ln w="9525">
                <a:no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4-6E5F-4A13-8061-C06B4D8EC954}"/>
                </c:ext>
              </c:extLst>
            </c:dLbl>
            <c:dLbl>
              <c:idx val="2"/>
              <c:delete val="1"/>
              <c:extLst>
                <c:ext xmlns:c15="http://schemas.microsoft.com/office/drawing/2012/chart" uri="{CE6537A1-D6FC-4f65-9D91-7224C49458BB}"/>
                <c:ext xmlns:c16="http://schemas.microsoft.com/office/drawing/2014/chart" uri="{C3380CC4-5D6E-409C-BE32-E72D297353CC}">
                  <c16:uniqueId val="{00000005-6E5F-4A13-8061-C06B4D8EC954}"/>
                </c:ext>
              </c:extLst>
            </c:dLbl>
            <c:dLbl>
              <c:idx val="3"/>
              <c:delete val="1"/>
              <c:extLst>
                <c:ext xmlns:c15="http://schemas.microsoft.com/office/drawing/2012/chart" uri="{CE6537A1-D6FC-4f65-9D91-7224C49458BB}"/>
                <c:ext xmlns:c16="http://schemas.microsoft.com/office/drawing/2014/chart" uri="{C3380CC4-5D6E-409C-BE32-E72D297353CC}">
                  <c16:uniqueId val="{00000006-6E5F-4A13-8061-C06B4D8EC954}"/>
                </c:ext>
              </c:extLst>
            </c:dLbl>
            <c:dLbl>
              <c:idx val="4"/>
              <c:delete val="1"/>
              <c:extLst>
                <c:ext xmlns:c15="http://schemas.microsoft.com/office/drawing/2012/chart" uri="{CE6537A1-D6FC-4f65-9D91-7224C49458BB}"/>
                <c:ext xmlns:c16="http://schemas.microsoft.com/office/drawing/2014/chart" uri="{C3380CC4-5D6E-409C-BE32-E72D297353CC}">
                  <c16:uniqueId val="{00000007-6E5F-4A13-8061-C06B4D8EC954}"/>
                </c:ext>
              </c:extLst>
            </c:dLbl>
            <c:dLbl>
              <c:idx val="6"/>
              <c:delete val="1"/>
              <c:extLst>
                <c:ext xmlns:c15="http://schemas.microsoft.com/office/drawing/2012/chart" uri="{CE6537A1-D6FC-4f65-9D91-7224C49458BB}"/>
                <c:ext xmlns:c16="http://schemas.microsoft.com/office/drawing/2014/chart" uri="{C3380CC4-5D6E-409C-BE32-E72D297353CC}">
                  <c16:uniqueId val="{00000008-6E5F-4A13-8061-C06B4D8EC954}"/>
                </c:ext>
              </c:extLst>
            </c:dLbl>
            <c:dLbl>
              <c:idx val="7"/>
              <c:delete val="1"/>
              <c:extLst>
                <c:ext xmlns:c15="http://schemas.microsoft.com/office/drawing/2012/chart" uri="{CE6537A1-D6FC-4f65-9D91-7224C49458BB}"/>
                <c:ext xmlns:c16="http://schemas.microsoft.com/office/drawing/2014/chart" uri="{C3380CC4-5D6E-409C-BE32-E72D297353CC}">
                  <c16:uniqueId val="{00000009-6E5F-4A13-8061-C06B4D8EC954}"/>
                </c:ext>
              </c:extLst>
            </c:dLbl>
            <c:dLbl>
              <c:idx val="8"/>
              <c:delete val="1"/>
              <c:extLst>
                <c:ext xmlns:c15="http://schemas.microsoft.com/office/drawing/2012/chart" uri="{CE6537A1-D6FC-4f65-9D91-7224C49458BB}"/>
                <c:ext xmlns:c16="http://schemas.microsoft.com/office/drawing/2014/chart" uri="{C3380CC4-5D6E-409C-BE32-E72D297353CC}">
                  <c16:uniqueId val="{0000000A-6E5F-4A13-8061-C06B4D8EC954}"/>
                </c:ext>
              </c:extLst>
            </c:dLbl>
            <c:dLbl>
              <c:idx val="9"/>
              <c:delete val="1"/>
              <c:extLst>
                <c:ext xmlns:c15="http://schemas.microsoft.com/office/drawing/2012/chart" uri="{CE6537A1-D6FC-4f65-9D91-7224C49458BB}"/>
                <c:ext xmlns:c16="http://schemas.microsoft.com/office/drawing/2014/chart" uri="{C3380CC4-5D6E-409C-BE32-E72D297353CC}">
                  <c16:uniqueId val="{0000000B-6E5F-4A13-8061-C06B4D8EC954}"/>
                </c:ext>
              </c:extLst>
            </c:dLbl>
            <c:dLbl>
              <c:idx val="10"/>
              <c:delete val="1"/>
              <c:extLst>
                <c:ext xmlns:c15="http://schemas.microsoft.com/office/drawing/2012/chart" uri="{CE6537A1-D6FC-4f65-9D91-7224C49458BB}"/>
                <c:ext xmlns:c16="http://schemas.microsoft.com/office/drawing/2014/chart" uri="{C3380CC4-5D6E-409C-BE32-E72D297353CC}">
                  <c16:uniqueId val="{0000000C-6E5F-4A13-8061-C06B4D8EC954}"/>
                </c:ext>
              </c:extLst>
            </c:dLbl>
            <c:dLbl>
              <c:idx val="18"/>
              <c:layout>
                <c:manualLayout>
                  <c:x val="-3.2024232507441033E-2"/>
                  <c:y val="2.3590639130283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E5F-4A13-8061-C06B4D8EC954}"/>
                </c:ext>
              </c:extLst>
            </c:dLbl>
            <c:dLbl>
              <c:idx val="19"/>
              <c:layout>
                <c:manualLayout>
                  <c:x val="-2.5835230442502841E-2"/>
                  <c:y val="-3.59677669437363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E5F-4A13-8061-C06B4D8EC9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 19'!$R$2:$R$21</c:f>
              <c:numCache>
                <c:formatCode>0.0</c:formatCode>
                <c:ptCount val="20"/>
                <c:pt idx="0">
                  <c:v>28.598844266178187</c:v>
                </c:pt>
                <c:pt idx="1">
                  <c:v>36.360888192511553</c:v>
                </c:pt>
                <c:pt idx="2">
                  <c:v>40.614878973148919</c:v>
                </c:pt>
                <c:pt idx="3">
                  <c:v>43.156000418244005</c:v>
                </c:pt>
                <c:pt idx="4">
                  <c:v>51.72910298334714</c:v>
                </c:pt>
                <c:pt idx="5">
                  <c:v>54.692539182951563</c:v>
                </c:pt>
                <c:pt idx="6">
                  <c:v>53.492573668588385</c:v>
                </c:pt>
                <c:pt idx="7">
                  <c:v>51.685314618287428</c:v>
                </c:pt>
                <c:pt idx="8">
                  <c:v>52.274899425888307</c:v>
                </c:pt>
                <c:pt idx="9">
                  <c:v>51.46157115593779</c:v>
                </c:pt>
                <c:pt idx="10">
                  <c:v>49.408050829169454</c:v>
                </c:pt>
                <c:pt idx="11">
                  <c:v>47.97929497392095</c:v>
                </c:pt>
                <c:pt idx="12">
                  <c:v>58.852541981992012</c:v>
                </c:pt>
                <c:pt idx="13">
                  <c:v>61.0399275232283</c:v>
                </c:pt>
                <c:pt idx="14">
                  <c:v>57.799975210648157</c:v>
                </c:pt>
                <c:pt idx="15">
                  <c:v>57.799975210648157</c:v>
                </c:pt>
                <c:pt idx="16">
                  <c:v>58.682087539426611</c:v>
                </c:pt>
                <c:pt idx="17">
                  <c:v>58.47969387213621</c:v>
                </c:pt>
                <c:pt idx="18">
                  <c:v>57.079889756430177</c:v>
                </c:pt>
                <c:pt idx="19">
                  <c:v>57.717827104995592</c:v>
                </c:pt>
              </c:numCache>
            </c:numRef>
          </c:val>
          <c:smooth val="0"/>
          <c:extLst>
            <c:ext xmlns:c16="http://schemas.microsoft.com/office/drawing/2014/chart" uri="{C3380CC4-5D6E-409C-BE32-E72D297353CC}">
              <c16:uniqueId val="{0000000F-6E5F-4A13-8061-C06B4D8EC954}"/>
            </c:ext>
          </c:extLst>
        </c:ser>
        <c:ser>
          <c:idx val="5"/>
          <c:order val="5"/>
          <c:tx>
            <c:strRef>
              <c:f>'Graf 19'!$S$1</c:f>
              <c:strCache>
                <c:ptCount val="1"/>
                <c:pt idx="0">
                  <c:v>Hrubý dlh (aktuálny rozpočet verejnej správy)</c:v>
                </c:pt>
              </c:strCache>
            </c:strRef>
          </c:tx>
          <c:spPr>
            <a:ln w="19050" cap="rnd">
              <a:solidFill>
                <a:schemeClr val="tx1"/>
              </a:solidFill>
              <a:prstDash val="sysDash"/>
              <a:round/>
            </a:ln>
            <a:effectLst/>
          </c:spPr>
          <c:marker>
            <c:symbol val="none"/>
          </c:marker>
          <c:val>
            <c:numRef>
              <c:f>'Graf 19'!$S$2:$S$21</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57.799975210648157</c:v>
                </c:pt>
                <c:pt idx="15">
                  <c:v>57.799975210648157</c:v>
                </c:pt>
                <c:pt idx="16">
                  <c:v>58.682776090972986</c:v>
                </c:pt>
                <c:pt idx="17">
                  <c:v>59.315642795902157</c:v>
                </c:pt>
                <c:pt idx="18">
                  <c:v>59.81314553881969</c:v>
                </c:pt>
                <c:pt idx="19">
                  <c:v>63.068300765132378</c:v>
                </c:pt>
              </c:numCache>
            </c:numRef>
          </c:val>
          <c:smooth val="0"/>
          <c:extLst>
            <c:ext xmlns:c16="http://schemas.microsoft.com/office/drawing/2014/chart" uri="{C3380CC4-5D6E-409C-BE32-E72D297353CC}">
              <c16:uniqueId val="{00000010-6E5F-4A13-8061-C06B4D8EC954}"/>
            </c:ext>
          </c:extLst>
        </c:ser>
        <c:ser>
          <c:idx val="6"/>
          <c:order val="6"/>
          <c:tx>
            <c:strRef>
              <c:f>'Graf 19'!$T$1</c:f>
              <c:strCache>
                <c:ptCount val="1"/>
                <c:pt idx="0">
                  <c:v>Čistý dlh (aktuálny rozpočet verejnej správy)</c:v>
                </c:pt>
              </c:strCache>
            </c:strRef>
          </c:tx>
          <c:spPr>
            <a:ln w="19050" cap="rnd">
              <a:solidFill>
                <a:schemeClr val="bg1">
                  <a:lumMod val="50000"/>
                </a:schemeClr>
              </a:solidFill>
              <a:prstDash val="sysDash"/>
              <a:round/>
            </a:ln>
            <a:effectLst/>
          </c:spPr>
          <c:marker>
            <c:symbol val="none"/>
          </c:marker>
          <c:val>
            <c:numRef>
              <c:f>'Graf 19'!$T$2:$T$21</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47.680681265596462</c:v>
                </c:pt>
                <c:pt idx="15">
                  <c:v>47.680681265596462</c:v>
                </c:pt>
                <c:pt idx="16">
                  <c:v>50.169369671891893</c:v>
                </c:pt>
                <c:pt idx="17">
                  <c:v>51.811831998857507</c:v>
                </c:pt>
                <c:pt idx="18">
                  <c:v>53.157524798076807</c:v>
                </c:pt>
                <c:pt idx="19">
                  <c:v>56.275664965132457</c:v>
                </c:pt>
              </c:numCache>
            </c:numRef>
          </c:val>
          <c:smooth val="0"/>
          <c:extLst>
            <c:ext xmlns:c16="http://schemas.microsoft.com/office/drawing/2014/chart" uri="{C3380CC4-5D6E-409C-BE32-E72D297353CC}">
              <c16:uniqueId val="{00000011-6E5F-4A13-8061-C06B4D8EC954}"/>
            </c:ext>
          </c:extLst>
        </c:ser>
        <c:ser>
          <c:idx val="7"/>
          <c:order val="7"/>
          <c:tx>
            <c:strRef>
              <c:f>'Graf 19'!$U$1</c:f>
              <c:strCache>
                <c:ptCount val="1"/>
                <c:pt idx="0">
                  <c:v>Horné a spodné sankčné pásma</c:v>
                </c:pt>
              </c:strCache>
            </c:strRef>
          </c:tx>
          <c:spPr>
            <a:ln w="19050" cap="rnd">
              <a:solidFill>
                <a:srgbClr val="FF0000"/>
              </a:solidFill>
              <a:prstDash val="sysDot"/>
              <a:round/>
            </a:ln>
            <a:effectLst/>
          </c:spPr>
          <c:marker>
            <c:symbol val="none"/>
          </c:marker>
          <c:val>
            <c:numRef>
              <c:f>'Graf 19'!$U$2:$U$21</c:f>
              <c:numCache>
                <c:formatCode>0.0</c:formatCode>
                <c:ptCount val="20"/>
                <c:pt idx="0">
                  <c:v>#N/A</c:v>
                </c:pt>
                <c:pt idx="1">
                  <c:v>#N/A</c:v>
                </c:pt>
                <c:pt idx="2">
                  <c:v>#N/A</c:v>
                </c:pt>
                <c:pt idx="3">
                  <c:v>#N/A</c:v>
                </c:pt>
                <c:pt idx="4">
                  <c:v>60</c:v>
                </c:pt>
                <c:pt idx="5">
                  <c:v>60</c:v>
                </c:pt>
                <c:pt idx="6">
                  <c:v>60</c:v>
                </c:pt>
                <c:pt idx="7">
                  <c:v>60</c:v>
                </c:pt>
                <c:pt idx="8">
                  <c:v>60</c:v>
                </c:pt>
                <c:pt idx="9">
                  <c:v>60</c:v>
                </c:pt>
                <c:pt idx="10">
                  <c:v>59</c:v>
                </c:pt>
                <c:pt idx="11">
                  <c:v>58</c:v>
                </c:pt>
                <c:pt idx="12">
                  <c:v>57</c:v>
                </c:pt>
                <c:pt idx="13">
                  <c:v>56</c:v>
                </c:pt>
                <c:pt idx="14">
                  <c:v>55</c:v>
                </c:pt>
                <c:pt idx="15">
                  <c:v>55</c:v>
                </c:pt>
                <c:pt idx="16">
                  <c:v>54</c:v>
                </c:pt>
                <c:pt idx="17">
                  <c:v>53</c:v>
                </c:pt>
                <c:pt idx="18">
                  <c:v>52</c:v>
                </c:pt>
                <c:pt idx="19">
                  <c:v>51</c:v>
                </c:pt>
              </c:numCache>
            </c:numRef>
          </c:val>
          <c:smooth val="0"/>
          <c:extLst>
            <c:ext xmlns:c16="http://schemas.microsoft.com/office/drawing/2014/chart" uri="{C3380CC4-5D6E-409C-BE32-E72D297353CC}">
              <c16:uniqueId val="{00000012-6E5F-4A13-8061-C06B4D8EC954}"/>
            </c:ext>
          </c:extLst>
        </c:ser>
        <c:ser>
          <c:idx val="8"/>
          <c:order val="8"/>
          <c:tx>
            <c:strRef>
              <c:f>'Graf 19'!$V$1</c:f>
              <c:strCache>
                <c:ptCount val="1"/>
              </c:strCache>
            </c:strRef>
          </c:tx>
          <c:spPr>
            <a:ln w="19050" cap="rnd">
              <a:solidFill>
                <a:srgbClr val="FF0000"/>
              </a:solidFill>
              <a:prstDash val="sysDot"/>
              <a:round/>
            </a:ln>
            <a:effectLst/>
          </c:spPr>
          <c:marker>
            <c:symbol val="none"/>
          </c:marker>
          <c:val>
            <c:numRef>
              <c:f>'Graf 19'!$V$2:$V$21</c:f>
              <c:numCache>
                <c:formatCode>0.0</c:formatCode>
                <c:ptCount val="20"/>
                <c:pt idx="0">
                  <c:v>#N/A</c:v>
                </c:pt>
                <c:pt idx="1">
                  <c:v>#N/A</c:v>
                </c:pt>
                <c:pt idx="2">
                  <c:v>#N/A</c:v>
                </c:pt>
                <c:pt idx="3">
                  <c:v>#N/A</c:v>
                </c:pt>
                <c:pt idx="4">
                  <c:v>50</c:v>
                </c:pt>
                <c:pt idx="5">
                  <c:v>50</c:v>
                </c:pt>
                <c:pt idx="6">
                  <c:v>50</c:v>
                </c:pt>
                <c:pt idx="7">
                  <c:v>50</c:v>
                </c:pt>
                <c:pt idx="8">
                  <c:v>50</c:v>
                </c:pt>
                <c:pt idx="9">
                  <c:v>50</c:v>
                </c:pt>
                <c:pt idx="10">
                  <c:v>49</c:v>
                </c:pt>
                <c:pt idx="11">
                  <c:v>48</c:v>
                </c:pt>
                <c:pt idx="12">
                  <c:v>47</c:v>
                </c:pt>
                <c:pt idx="13">
                  <c:v>46</c:v>
                </c:pt>
                <c:pt idx="14">
                  <c:v>45</c:v>
                </c:pt>
                <c:pt idx="15">
                  <c:v>45</c:v>
                </c:pt>
                <c:pt idx="16">
                  <c:v>44</c:v>
                </c:pt>
                <c:pt idx="17">
                  <c:v>43</c:v>
                </c:pt>
                <c:pt idx="18">
                  <c:v>42</c:v>
                </c:pt>
                <c:pt idx="19">
                  <c:v>41</c:v>
                </c:pt>
              </c:numCache>
            </c:numRef>
          </c:val>
          <c:smooth val="0"/>
          <c:extLst>
            <c:ext xmlns:c16="http://schemas.microsoft.com/office/drawing/2014/chart" uri="{C3380CC4-5D6E-409C-BE32-E72D297353CC}">
              <c16:uniqueId val="{00000013-6E5F-4A13-8061-C06B4D8EC954}"/>
            </c:ext>
          </c:extLst>
        </c:ser>
        <c:dLbls>
          <c:showLegendKey val="0"/>
          <c:showVal val="0"/>
          <c:showCatName val="0"/>
          <c:showSerName val="0"/>
          <c:showPercent val="0"/>
          <c:showBubbleSize val="0"/>
        </c:dLbls>
        <c:marker val="1"/>
        <c:smooth val="0"/>
        <c:axId val="854829328"/>
        <c:axId val="854828016"/>
      </c:lineChart>
      <c:dateAx>
        <c:axId val="854829328"/>
        <c:scaling>
          <c:orientation val="minMax"/>
        </c:scaling>
        <c:delete val="0"/>
        <c:axPos val="b"/>
        <c:numFmt formatCode="General" sourceLinked="1"/>
        <c:majorTickMark val="out"/>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54828016"/>
        <c:crosses val="autoZero"/>
        <c:auto val="0"/>
        <c:lblOffset val="100"/>
        <c:baseTimeUnit val="days"/>
      </c:dateAx>
      <c:valAx>
        <c:axId val="854828016"/>
        <c:scaling>
          <c:orientation val="minMax"/>
          <c:min val="20"/>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54829328"/>
        <c:crosses val="autoZero"/>
        <c:crossBetween val="between"/>
      </c:valAx>
      <c:spPr>
        <a:noFill/>
        <a:ln>
          <a:noFill/>
        </a:ln>
        <a:effectLst/>
      </c:spPr>
    </c:plotArea>
    <c:legend>
      <c:legendPos val="b"/>
      <c:legendEntry>
        <c:idx val="2"/>
        <c:delete val="1"/>
      </c:legendEntry>
      <c:legendEntry>
        <c:idx val="3"/>
        <c:delete val="1"/>
      </c:legendEntry>
      <c:legendEntry>
        <c:idx val="8"/>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'Graf 19'!$L$23</c:f>
              <c:strCache>
                <c:ptCount val="1"/>
                <c:pt idx="0">
                  <c:v>Net debt (budgetary targets)</c:v>
                </c:pt>
              </c:strCache>
            </c:strRef>
          </c:tx>
          <c:spPr>
            <a:solidFill>
              <a:schemeClr val="accent1">
                <a:lumMod val="75000"/>
              </a:schemeClr>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19'!$L$2:$L$21</c:f>
              <c:numCache>
                <c:formatCode>0.0</c:formatCode>
                <c:ptCount val="20"/>
                <c:pt idx="0">
                  <c:v>22.598307807313471</c:v>
                </c:pt>
                <c:pt idx="1">
                  <c:v>31.683494130065476</c:v>
                </c:pt>
                <c:pt idx="2">
                  <c:v>36.706492335404548</c:v>
                </c:pt>
                <c:pt idx="3">
                  <c:v>40.601875751384192</c:v>
                </c:pt>
                <c:pt idx="4">
                  <c:v>45.035349100670494</c:v>
                </c:pt>
                <c:pt idx="5">
                  <c:v>47.792677071458442</c:v>
                </c:pt>
                <c:pt idx="6">
                  <c:v>49.479844835389187</c:v>
                </c:pt>
                <c:pt idx="7">
                  <c:v>47.266027646839639</c:v>
                </c:pt>
                <c:pt idx="8">
                  <c:v>46.928453271330902</c:v>
                </c:pt>
                <c:pt idx="9">
                  <c:v>45.741709297628958</c:v>
                </c:pt>
                <c:pt idx="10">
                  <c:v>43.330589179314366</c:v>
                </c:pt>
                <c:pt idx="11">
                  <c:v>43.085527979541723</c:v>
                </c:pt>
                <c:pt idx="12">
                  <c:v>48.883775310527348</c:v>
                </c:pt>
                <c:pt idx="13">
                  <c:v>49.607107323150053</c:v>
                </c:pt>
                <c:pt idx="14">
                  <c:v>47.680681265596462</c:v>
                </c:pt>
              </c:numCache>
            </c:numRef>
          </c:val>
          <c:extLst>
            <c:ext xmlns:c16="http://schemas.microsoft.com/office/drawing/2014/chart" uri="{C3380CC4-5D6E-409C-BE32-E72D297353CC}">
              <c16:uniqueId val="{00000000-95D9-47C5-82DA-5C3CF7DD714D}"/>
            </c:ext>
          </c:extLst>
        </c:ser>
        <c:ser>
          <c:idx val="1"/>
          <c:order val="1"/>
          <c:tx>
            <c:strRef>
              <c:f>'Graf 19'!$M$23</c:f>
              <c:strCache>
                <c:ptCount val="1"/>
                <c:pt idx="0">
                  <c:v>Liquid financial assets</c:v>
                </c:pt>
              </c:strCache>
            </c:strRef>
          </c:tx>
          <c:spPr>
            <a:solidFill>
              <a:schemeClr val="accent2"/>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19'!$M$2:$M$21</c:f>
              <c:numCache>
                <c:formatCode>0.0</c:formatCode>
                <c:ptCount val="20"/>
                <c:pt idx="0">
                  <c:v>6.0005364588647154</c:v>
                </c:pt>
                <c:pt idx="1">
                  <c:v>4.6773940624460764</c:v>
                </c:pt>
                <c:pt idx="2">
                  <c:v>3.9083866377443712</c:v>
                </c:pt>
                <c:pt idx="3">
                  <c:v>2.5541246668598134</c:v>
                </c:pt>
                <c:pt idx="4">
                  <c:v>6.6937538826766456</c:v>
                </c:pt>
                <c:pt idx="5">
                  <c:v>6.8998621114931211</c:v>
                </c:pt>
                <c:pt idx="6">
                  <c:v>4.0127288331991977</c:v>
                </c:pt>
                <c:pt idx="7">
                  <c:v>4.4192869714477894</c:v>
                </c:pt>
                <c:pt idx="8">
                  <c:v>5.3464461545574054</c:v>
                </c:pt>
                <c:pt idx="9">
                  <c:v>5.7198618583088319</c:v>
                </c:pt>
                <c:pt idx="10">
                  <c:v>6.0774616498550884</c:v>
                </c:pt>
                <c:pt idx="11">
                  <c:v>4.8937669943792272</c:v>
                </c:pt>
                <c:pt idx="12">
                  <c:v>9.9687666714646639</c:v>
                </c:pt>
                <c:pt idx="13">
                  <c:v>11.432820200078247</c:v>
                </c:pt>
                <c:pt idx="14">
                  <c:v>10.119293945051695</c:v>
                </c:pt>
              </c:numCache>
            </c:numRef>
          </c:val>
          <c:extLst>
            <c:ext xmlns:c16="http://schemas.microsoft.com/office/drawing/2014/chart" uri="{C3380CC4-5D6E-409C-BE32-E72D297353CC}">
              <c16:uniqueId val="{00000001-95D9-47C5-82DA-5C3CF7DD714D}"/>
            </c:ext>
          </c:extLst>
        </c:ser>
        <c:ser>
          <c:idx val="2"/>
          <c:order val="2"/>
          <c:tx>
            <c:strRef>
              <c:f>'Graf 19'!$O$1</c:f>
              <c:strCache>
                <c:ptCount val="1"/>
                <c:pt idx="0">
                  <c:v>Prognóza</c:v>
                </c:pt>
              </c:strCache>
            </c:strRef>
          </c:tx>
          <c:spPr>
            <a:solidFill>
              <a:srgbClr val="2087C6"/>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19'!$O$2:$O$21</c:f>
              <c:numCache>
                <c:formatCode>0.0</c:formatCode>
                <c:ptCount val="20"/>
                <c:pt idx="15">
                  <c:v>47.680681265596462</c:v>
                </c:pt>
                <c:pt idx="16">
                  <c:v>50.168681120345518</c:v>
                </c:pt>
                <c:pt idx="17">
                  <c:v>50.975883075091552</c:v>
                </c:pt>
                <c:pt idx="18">
                  <c:v>50.424269015687287</c:v>
                </c:pt>
                <c:pt idx="19">
                  <c:v>50.925191304995664</c:v>
                </c:pt>
              </c:numCache>
            </c:numRef>
          </c:val>
          <c:extLst>
            <c:ext xmlns:c16="http://schemas.microsoft.com/office/drawing/2014/chart" uri="{C3380CC4-5D6E-409C-BE32-E72D297353CC}">
              <c16:uniqueId val="{00000002-95D9-47C5-82DA-5C3CF7DD714D}"/>
            </c:ext>
          </c:extLst>
        </c:ser>
        <c:ser>
          <c:idx val="3"/>
          <c:order val="3"/>
          <c:tx>
            <c:strRef>
              <c:f>'Graf 19'!$P$1</c:f>
              <c:strCache>
                <c:ptCount val="1"/>
                <c:pt idx="0">
                  <c:v>Prognóza</c:v>
                </c:pt>
              </c:strCache>
            </c:strRef>
          </c:tx>
          <c:spPr>
            <a:solidFill>
              <a:srgbClr val="CAE5F6"/>
            </a:solidFill>
            <a:ln>
              <a:noFill/>
            </a:ln>
            <a:effectLst/>
          </c:spPr>
          <c:cat>
            <c:numRef>
              <c:f>'Graf 19'!$K$2:$K$21</c:f>
              <c:numCache>
                <c:formatCode>General</c:formatCode>
                <c:ptCount val="20"/>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2022</c:v>
                </c:pt>
                <c:pt idx="16">
                  <c:v>2023</c:v>
                </c:pt>
                <c:pt idx="17">
                  <c:v>2024</c:v>
                </c:pt>
                <c:pt idx="18">
                  <c:v>2025</c:v>
                </c:pt>
                <c:pt idx="19">
                  <c:v>2026</c:v>
                </c:pt>
              </c:numCache>
            </c:numRef>
          </c:cat>
          <c:val>
            <c:numRef>
              <c:f>'Graf 19'!$P$2:$P$21</c:f>
              <c:numCache>
                <c:formatCode>0.0</c:formatCode>
                <c:ptCount val="20"/>
                <c:pt idx="15">
                  <c:v>10.119293945051695</c:v>
                </c:pt>
                <c:pt idx="16">
                  <c:v>8.5134064190810932</c:v>
                </c:pt>
                <c:pt idx="17">
                  <c:v>7.5038107970446575</c:v>
                </c:pt>
                <c:pt idx="18">
                  <c:v>6.65562074074289</c:v>
                </c:pt>
                <c:pt idx="19">
                  <c:v>6.7926357999999283</c:v>
                </c:pt>
              </c:numCache>
            </c:numRef>
          </c:val>
          <c:extLst>
            <c:ext xmlns:c16="http://schemas.microsoft.com/office/drawing/2014/chart" uri="{C3380CC4-5D6E-409C-BE32-E72D297353CC}">
              <c16:uniqueId val="{00000003-95D9-47C5-82DA-5C3CF7DD714D}"/>
            </c:ext>
          </c:extLst>
        </c:ser>
        <c:dLbls>
          <c:showLegendKey val="0"/>
          <c:showVal val="0"/>
          <c:showCatName val="0"/>
          <c:showSerName val="0"/>
          <c:showPercent val="0"/>
          <c:showBubbleSize val="0"/>
        </c:dLbls>
        <c:axId val="854829328"/>
        <c:axId val="854828016"/>
      </c:areaChart>
      <c:lineChart>
        <c:grouping val="standard"/>
        <c:varyColors val="0"/>
        <c:ser>
          <c:idx val="4"/>
          <c:order val="4"/>
          <c:tx>
            <c:strRef>
              <c:f>'Graf 19'!$R$23</c:f>
              <c:strCache>
                <c:ptCount val="1"/>
                <c:pt idx="0">
                  <c:v>Gross debt with achieved budgetary targets</c:v>
                </c:pt>
              </c:strCache>
            </c:strRef>
          </c:tx>
          <c:spPr>
            <a:ln w="28575" cap="rnd">
              <a:noFill/>
              <a:round/>
            </a:ln>
            <a:effectLst/>
          </c:spPr>
          <c:marker>
            <c:symbol val="circle"/>
            <c:size val="4"/>
            <c:spPr>
              <a:solidFill>
                <a:schemeClr val="tx1"/>
              </a:solidFill>
              <a:ln w="9525">
                <a:no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4-95D9-47C5-82DA-5C3CF7DD714D}"/>
                </c:ext>
              </c:extLst>
            </c:dLbl>
            <c:dLbl>
              <c:idx val="2"/>
              <c:delete val="1"/>
              <c:extLst>
                <c:ext xmlns:c15="http://schemas.microsoft.com/office/drawing/2012/chart" uri="{CE6537A1-D6FC-4f65-9D91-7224C49458BB}"/>
                <c:ext xmlns:c16="http://schemas.microsoft.com/office/drawing/2014/chart" uri="{C3380CC4-5D6E-409C-BE32-E72D297353CC}">
                  <c16:uniqueId val="{00000005-95D9-47C5-82DA-5C3CF7DD714D}"/>
                </c:ext>
              </c:extLst>
            </c:dLbl>
            <c:dLbl>
              <c:idx val="3"/>
              <c:delete val="1"/>
              <c:extLst>
                <c:ext xmlns:c15="http://schemas.microsoft.com/office/drawing/2012/chart" uri="{CE6537A1-D6FC-4f65-9D91-7224C49458BB}"/>
                <c:ext xmlns:c16="http://schemas.microsoft.com/office/drawing/2014/chart" uri="{C3380CC4-5D6E-409C-BE32-E72D297353CC}">
                  <c16:uniqueId val="{00000006-95D9-47C5-82DA-5C3CF7DD714D}"/>
                </c:ext>
              </c:extLst>
            </c:dLbl>
            <c:dLbl>
              <c:idx val="4"/>
              <c:delete val="1"/>
              <c:extLst>
                <c:ext xmlns:c15="http://schemas.microsoft.com/office/drawing/2012/chart" uri="{CE6537A1-D6FC-4f65-9D91-7224C49458BB}"/>
                <c:ext xmlns:c16="http://schemas.microsoft.com/office/drawing/2014/chart" uri="{C3380CC4-5D6E-409C-BE32-E72D297353CC}">
                  <c16:uniqueId val="{00000007-95D9-47C5-82DA-5C3CF7DD714D}"/>
                </c:ext>
              </c:extLst>
            </c:dLbl>
            <c:dLbl>
              <c:idx val="6"/>
              <c:delete val="1"/>
              <c:extLst>
                <c:ext xmlns:c15="http://schemas.microsoft.com/office/drawing/2012/chart" uri="{CE6537A1-D6FC-4f65-9D91-7224C49458BB}"/>
                <c:ext xmlns:c16="http://schemas.microsoft.com/office/drawing/2014/chart" uri="{C3380CC4-5D6E-409C-BE32-E72D297353CC}">
                  <c16:uniqueId val="{00000008-95D9-47C5-82DA-5C3CF7DD714D}"/>
                </c:ext>
              </c:extLst>
            </c:dLbl>
            <c:dLbl>
              <c:idx val="7"/>
              <c:delete val="1"/>
              <c:extLst>
                <c:ext xmlns:c15="http://schemas.microsoft.com/office/drawing/2012/chart" uri="{CE6537A1-D6FC-4f65-9D91-7224C49458BB}"/>
                <c:ext xmlns:c16="http://schemas.microsoft.com/office/drawing/2014/chart" uri="{C3380CC4-5D6E-409C-BE32-E72D297353CC}">
                  <c16:uniqueId val="{00000009-95D9-47C5-82DA-5C3CF7DD714D}"/>
                </c:ext>
              </c:extLst>
            </c:dLbl>
            <c:dLbl>
              <c:idx val="8"/>
              <c:delete val="1"/>
              <c:extLst>
                <c:ext xmlns:c15="http://schemas.microsoft.com/office/drawing/2012/chart" uri="{CE6537A1-D6FC-4f65-9D91-7224C49458BB}"/>
                <c:ext xmlns:c16="http://schemas.microsoft.com/office/drawing/2014/chart" uri="{C3380CC4-5D6E-409C-BE32-E72D297353CC}">
                  <c16:uniqueId val="{0000000A-95D9-47C5-82DA-5C3CF7DD714D}"/>
                </c:ext>
              </c:extLst>
            </c:dLbl>
            <c:dLbl>
              <c:idx val="9"/>
              <c:delete val="1"/>
              <c:extLst>
                <c:ext xmlns:c15="http://schemas.microsoft.com/office/drawing/2012/chart" uri="{CE6537A1-D6FC-4f65-9D91-7224C49458BB}"/>
                <c:ext xmlns:c16="http://schemas.microsoft.com/office/drawing/2014/chart" uri="{C3380CC4-5D6E-409C-BE32-E72D297353CC}">
                  <c16:uniqueId val="{0000000B-95D9-47C5-82DA-5C3CF7DD714D}"/>
                </c:ext>
              </c:extLst>
            </c:dLbl>
            <c:dLbl>
              <c:idx val="10"/>
              <c:delete val="1"/>
              <c:extLst>
                <c:ext xmlns:c15="http://schemas.microsoft.com/office/drawing/2012/chart" uri="{CE6537A1-D6FC-4f65-9D91-7224C49458BB}"/>
                <c:ext xmlns:c16="http://schemas.microsoft.com/office/drawing/2014/chart" uri="{C3380CC4-5D6E-409C-BE32-E72D297353CC}">
                  <c16:uniqueId val="{0000000C-95D9-47C5-82DA-5C3CF7DD714D}"/>
                </c:ext>
              </c:extLst>
            </c:dLbl>
            <c:dLbl>
              <c:idx val="18"/>
              <c:layout>
                <c:manualLayout>
                  <c:x val="-3.2024232507441033E-2"/>
                  <c:y val="2.3590639130283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5D9-47C5-82DA-5C3CF7DD714D}"/>
                </c:ext>
              </c:extLst>
            </c:dLbl>
            <c:dLbl>
              <c:idx val="19"/>
              <c:layout>
                <c:manualLayout>
                  <c:x val="-2.5835230442502841E-2"/>
                  <c:y val="-3.59677669437363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5D9-47C5-82DA-5C3CF7DD714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 19'!$R$2:$R$21</c:f>
              <c:numCache>
                <c:formatCode>0.0</c:formatCode>
                <c:ptCount val="20"/>
                <c:pt idx="0">
                  <c:v>28.598844266178187</c:v>
                </c:pt>
                <c:pt idx="1">
                  <c:v>36.360888192511553</c:v>
                </c:pt>
                <c:pt idx="2">
                  <c:v>40.614878973148919</c:v>
                </c:pt>
                <c:pt idx="3">
                  <c:v>43.156000418244005</c:v>
                </c:pt>
                <c:pt idx="4">
                  <c:v>51.72910298334714</c:v>
                </c:pt>
                <c:pt idx="5">
                  <c:v>54.692539182951563</c:v>
                </c:pt>
                <c:pt idx="6">
                  <c:v>53.492573668588385</c:v>
                </c:pt>
                <c:pt idx="7">
                  <c:v>51.685314618287428</c:v>
                </c:pt>
                <c:pt idx="8">
                  <c:v>52.274899425888307</c:v>
                </c:pt>
                <c:pt idx="9">
                  <c:v>51.46157115593779</c:v>
                </c:pt>
                <c:pt idx="10">
                  <c:v>49.408050829169454</c:v>
                </c:pt>
                <c:pt idx="11">
                  <c:v>47.97929497392095</c:v>
                </c:pt>
                <c:pt idx="12">
                  <c:v>58.852541981992012</c:v>
                </c:pt>
                <c:pt idx="13">
                  <c:v>61.0399275232283</c:v>
                </c:pt>
                <c:pt idx="14">
                  <c:v>57.799975210648157</c:v>
                </c:pt>
                <c:pt idx="15">
                  <c:v>57.799975210648157</c:v>
                </c:pt>
                <c:pt idx="16">
                  <c:v>58.682087539426611</c:v>
                </c:pt>
                <c:pt idx="17">
                  <c:v>58.47969387213621</c:v>
                </c:pt>
                <c:pt idx="18">
                  <c:v>57.079889756430177</c:v>
                </c:pt>
                <c:pt idx="19">
                  <c:v>57.717827104995592</c:v>
                </c:pt>
              </c:numCache>
            </c:numRef>
          </c:val>
          <c:smooth val="0"/>
          <c:extLst>
            <c:ext xmlns:c16="http://schemas.microsoft.com/office/drawing/2014/chart" uri="{C3380CC4-5D6E-409C-BE32-E72D297353CC}">
              <c16:uniqueId val="{0000000F-95D9-47C5-82DA-5C3CF7DD714D}"/>
            </c:ext>
          </c:extLst>
        </c:ser>
        <c:ser>
          <c:idx val="5"/>
          <c:order val="5"/>
          <c:tx>
            <c:strRef>
              <c:f>'Graf 19'!$S$23</c:f>
              <c:strCache>
                <c:ptCount val="1"/>
                <c:pt idx="0">
                  <c:v>Gross debt (general government budget)</c:v>
                </c:pt>
              </c:strCache>
            </c:strRef>
          </c:tx>
          <c:spPr>
            <a:ln w="19050" cap="rnd">
              <a:solidFill>
                <a:schemeClr val="tx1"/>
              </a:solidFill>
              <a:prstDash val="sysDash"/>
              <a:round/>
            </a:ln>
            <a:effectLst/>
          </c:spPr>
          <c:marker>
            <c:symbol val="none"/>
          </c:marker>
          <c:val>
            <c:numRef>
              <c:f>'Graf 19'!$S$2:$S$21</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57.799975210648157</c:v>
                </c:pt>
                <c:pt idx="15">
                  <c:v>57.799975210648157</c:v>
                </c:pt>
                <c:pt idx="16">
                  <c:v>58.682776090972986</c:v>
                </c:pt>
                <c:pt idx="17">
                  <c:v>59.315642795902157</c:v>
                </c:pt>
                <c:pt idx="18">
                  <c:v>59.81314553881969</c:v>
                </c:pt>
                <c:pt idx="19">
                  <c:v>63.068300765132378</c:v>
                </c:pt>
              </c:numCache>
            </c:numRef>
          </c:val>
          <c:smooth val="0"/>
          <c:extLst>
            <c:ext xmlns:c16="http://schemas.microsoft.com/office/drawing/2014/chart" uri="{C3380CC4-5D6E-409C-BE32-E72D297353CC}">
              <c16:uniqueId val="{00000010-95D9-47C5-82DA-5C3CF7DD714D}"/>
            </c:ext>
          </c:extLst>
        </c:ser>
        <c:ser>
          <c:idx val="6"/>
          <c:order val="6"/>
          <c:tx>
            <c:strRef>
              <c:f>'Graf 19'!$T$23</c:f>
              <c:strCache>
                <c:ptCount val="1"/>
                <c:pt idx="0">
                  <c:v>Net debt (general government budget)</c:v>
                </c:pt>
              </c:strCache>
            </c:strRef>
          </c:tx>
          <c:spPr>
            <a:ln w="19050" cap="rnd">
              <a:solidFill>
                <a:schemeClr val="bg1">
                  <a:lumMod val="50000"/>
                </a:schemeClr>
              </a:solidFill>
              <a:prstDash val="sysDash"/>
              <a:round/>
            </a:ln>
            <a:effectLst/>
          </c:spPr>
          <c:marker>
            <c:symbol val="none"/>
          </c:marker>
          <c:val>
            <c:numRef>
              <c:f>'Graf 19'!$T$2:$T$21</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47.680681265596462</c:v>
                </c:pt>
                <c:pt idx="15">
                  <c:v>47.680681265596462</c:v>
                </c:pt>
                <c:pt idx="16">
                  <c:v>50.169369671891893</c:v>
                </c:pt>
                <c:pt idx="17">
                  <c:v>51.811831998857507</c:v>
                </c:pt>
                <c:pt idx="18">
                  <c:v>53.157524798076807</c:v>
                </c:pt>
                <c:pt idx="19">
                  <c:v>56.275664965132457</c:v>
                </c:pt>
              </c:numCache>
            </c:numRef>
          </c:val>
          <c:smooth val="0"/>
          <c:extLst>
            <c:ext xmlns:c16="http://schemas.microsoft.com/office/drawing/2014/chart" uri="{C3380CC4-5D6E-409C-BE32-E72D297353CC}">
              <c16:uniqueId val="{00000011-95D9-47C5-82DA-5C3CF7DD714D}"/>
            </c:ext>
          </c:extLst>
        </c:ser>
        <c:ser>
          <c:idx val="7"/>
          <c:order val="7"/>
          <c:tx>
            <c:strRef>
              <c:f>'Graf 19'!$U$23</c:f>
              <c:strCache>
                <c:ptCount val="1"/>
                <c:pt idx="0">
                  <c:v>Upper and lower sanction bands</c:v>
                </c:pt>
              </c:strCache>
            </c:strRef>
          </c:tx>
          <c:spPr>
            <a:ln w="19050" cap="rnd">
              <a:solidFill>
                <a:srgbClr val="FF0000"/>
              </a:solidFill>
              <a:prstDash val="sysDot"/>
              <a:round/>
            </a:ln>
            <a:effectLst/>
          </c:spPr>
          <c:marker>
            <c:symbol val="none"/>
          </c:marker>
          <c:val>
            <c:numRef>
              <c:f>'Graf 19'!$U$2:$U$21</c:f>
              <c:numCache>
                <c:formatCode>0.0</c:formatCode>
                <c:ptCount val="20"/>
                <c:pt idx="0">
                  <c:v>#N/A</c:v>
                </c:pt>
                <c:pt idx="1">
                  <c:v>#N/A</c:v>
                </c:pt>
                <c:pt idx="2">
                  <c:v>#N/A</c:v>
                </c:pt>
                <c:pt idx="3">
                  <c:v>#N/A</c:v>
                </c:pt>
                <c:pt idx="4">
                  <c:v>60</c:v>
                </c:pt>
                <c:pt idx="5">
                  <c:v>60</c:v>
                </c:pt>
                <c:pt idx="6">
                  <c:v>60</c:v>
                </c:pt>
                <c:pt idx="7">
                  <c:v>60</c:v>
                </c:pt>
                <c:pt idx="8">
                  <c:v>60</c:v>
                </c:pt>
                <c:pt idx="9">
                  <c:v>60</c:v>
                </c:pt>
                <c:pt idx="10">
                  <c:v>59</c:v>
                </c:pt>
                <c:pt idx="11">
                  <c:v>58</c:v>
                </c:pt>
                <c:pt idx="12">
                  <c:v>57</c:v>
                </c:pt>
                <c:pt idx="13">
                  <c:v>56</c:v>
                </c:pt>
                <c:pt idx="14">
                  <c:v>55</c:v>
                </c:pt>
                <c:pt idx="15">
                  <c:v>55</c:v>
                </c:pt>
                <c:pt idx="16">
                  <c:v>54</c:v>
                </c:pt>
                <c:pt idx="17">
                  <c:v>53</c:v>
                </c:pt>
                <c:pt idx="18">
                  <c:v>52</c:v>
                </c:pt>
                <c:pt idx="19">
                  <c:v>51</c:v>
                </c:pt>
              </c:numCache>
            </c:numRef>
          </c:val>
          <c:smooth val="0"/>
          <c:extLst>
            <c:ext xmlns:c16="http://schemas.microsoft.com/office/drawing/2014/chart" uri="{C3380CC4-5D6E-409C-BE32-E72D297353CC}">
              <c16:uniqueId val="{00000012-95D9-47C5-82DA-5C3CF7DD714D}"/>
            </c:ext>
          </c:extLst>
        </c:ser>
        <c:ser>
          <c:idx val="8"/>
          <c:order val="8"/>
          <c:tx>
            <c:strRef>
              <c:f>'Graf 19'!$V$1</c:f>
              <c:strCache>
                <c:ptCount val="1"/>
              </c:strCache>
            </c:strRef>
          </c:tx>
          <c:spPr>
            <a:ln w="19050" cap="rnd">
              <a:solidFill>
                <a:srgbClr val="FF0000"/>
              </a:solidFill>
              <a:prstDash val="sysDot"/>
              <a:round/>
            </a:ln>
            <a:effectLst/>
          </c:spPr>
          <c:marker>
            <c:symbol val="none"/>
          </c:marker>
          <c:val>
            <c:numRef>
              <c:f>'Graf 19'!$V$2:$V$21</c:f>
              <c:numCache>
                <c:formatCode>0.0</c:formatCode>
                <c:ptCount val="20"/>
                <c:pt idx="0">
                  <c:v>#N/A</c:v>
                </c:pt>
                <c:pt idx="1">
                  <c:v>#N/A</c:v>
                </c:pt>
                <c:pt idx="2">
                  <c:v>#N/A</c:v>
                </c:pt>
                <c:pt idx="3">
                  <c:v>#N/A</c:v>
                </c:pt>
                <c:pt idx="4">
                  <c:v>50</c:v>
                </c:pt>
                <c:pt idx="5">
                  <c:v>50</c:v>
                </c:pt>
                <c:pt idx="6">
                  <c:v>50</c:v>
                </c:pt>
                <c:pt idx="7">
                  <c:v>50</c:v>
                </c:pt>
                <c:pt idx="8">
                  <c:v>50</c:v>
                </c:pt>
                <c:pt idx="9">
                  <c:v>50</c:v>
                </c:pt>
                <c:pt idx="10">
                  <c:v>49</c:v>
                </c:pt>
                <c:pt idx="11">
                  <c:v>48</c:v>
                </c:pt>
                <c:pt idx="12">
                  <c:v>47</c:v>
                </c:pt>
                <c:pt idx="13">
                  <c:v>46</c:v>
                </c:pt>
                <c:pt idx="14">
                  <c:v>45</c:v>
                </c:pt>
                <c:pt idx="15">
                  <c:v>45</c:v>
                </c:pt>
                <c:pt idx="16">
                  <c:v>44</c:v>
                </c:pt>
                <c:pt idx="17">
                  <c:v>43</c:v>
                </c:pt>
                <c:pt idx="18">
                  <c:v>42</c:v>
                </c:pt>
                <c:pt idx="19">
                  <c:v>41</c:v>
                </c:pt>
              </c:numCache>
            </c:numRef>
          </c:val>
          <c:smooth val="0"/>
          <c:extLst>
            <c:ext xmlns:c16="http://schemas.microsoft.com/office/drawing/2014/chart" uri="{C3380CC4-5D6E-409C-BE32-E72D297353CC}">
              <c16:uniqueId val="{00000013-95D9-47C5-82DA-5C3CF7DD714D}"/>
            </c:ext>
          </c:extLst>
        </c:ser>
        <c:dLbls>
          <c:showLegendKey val="0"/>
          <c:showVal val="0"/>
          <c:showCatName val="0"/>
          <c:showSerName val="0"/>
          <c:showPercent val="0"/>
          <c:showBubbleSize val="0"/>
        </c:dLbls>
        <c:marker val="1"/>
        <c:smooth val="0"/>
        <c:axId val="854829328"/>
        <c:axId val="854828016"/>
      </c:lineChart>
      <c:dateAx>
        <c:axId val="854829328"/>
        <c:scaling>
          <c:orientation val="minMax"/>
        </c:scaling>
        <c:delete val="0"/>
        <c:axPos val="b"/>
        <c:numFmt formatCode="General" sourceLinked="1"/>
        <c:majorTickMark val="out"/>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54828016"/>
        <c:crosses val="autoZero"/>
        <c:auto val="0"/>
        <c:lblOffset val="100"/>
        <c:baseTimeUnit val="days"/>
      </c:dateAx>
      <c:valAx>
        <c:axId val="854828016"/>
        <c:scaling>
          <c:orientation val="minMax"/>
          <c:min val="20"/>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854829328"/>
        <c:crosses val="autoZero"/>
        <c:crossBetween val="between"/>
      </c:valAx>
      <c:spPr>
        <a:noFill/>
        <a:ln>
          <a:noFill/>
        </a:ln>
        <a:effectLst/>
      </c:spPr>
    </c:plotArea>
    <c:legend>
      <c:legendPos val="b"/>
      <c:legendEntry>
        <c:idx val="2"/>
        <c:delete val="1"/>
      </c:legendEntry>
      <c:legendEntry>
        <c:idx val="3"/>
        <c:delete val="1"/>
      </c:legendEntry>
      <c:legendEntry>
        <c:idx val="8"/>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7334918140248"/>
          <c:y val="3.3167529653350458E-2"/>
          <c:w val="0.83237018141037289"/>
          <c:h val="0.64633248284441447"/>
        </c:manualLayout>
      </c:layout>
      <c:barChart>
        <c:barDir val="col"/>
        <c:grouping val="stacked"/>
        <c:varyColors val="0"/>
        <c:ser>
          <c:idx val="2"/>
          <c:order val="1"/>
          <c:tx>
            <c:strRef>
              <c:f>'Graf 20+21'!$A$25</c:f>
              <c:strCache>
                <c:ptCount val="1"/>
                <c:pt idx="0">
                  <c:v>Primárne saldo</c:v>
                </c:pt>
              </c:strCache>
            </c:strRef>
          </c:tx>
          <c:spPr>
            <a:solidFill>
              <a:srgbClr val="00B0F0"/>
            </a:solidFill>
            <a:ln w="12700">
              <a:noFill/>
              <a:prstDash val="solid"/>
            </a:ln>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20+21'!$B$25:$G$25</c:f>
              <c:numCache>
                <c:formatCode>#\ ##0.0</c:formatCode>
                <c:ptCount val="6"/>
                <c:pt idx="0">
                  <c:v>4.3350391857026622</c:v>
                </c:pt>
                <c:pt idx="1">
                  <c:v>1.0049609802086548</c:v>
                </c:pt>
                <c:pt idx="2">
                  <c:v>5.5357134790276863</c:v>
                </c:pt>
                <c:pt idx="3">
                  <c:v>3.5240721517252869</c:v>
                </c:pt>
                <c:pt idx="4">
                  <c:v>3.7978923337994108</c:v>
                </c:pt>
                <c:pt idx="5">
                  <c:v>3.4142169084881178</c:v>
                </c:pt>
              </c:numCache>
            </c:numRef>
          </c:val>
          <c:extLst>
            <c:ext xmlns:c16="http://schemas.microsoft.com/office/drawing/2014/chart" uri="{C3380CC4-5D6E-409C-BE32-E72D297353CC}">
              <c16:uniqueId val="{00000000-BFDC-48D8-915B-B0C3705EC2CF}"/>
            </c:ext>
          </c:extLst>
        </c:ser>
        <c:ser>
          <c:idx val="4"/>
          <c:order val="2"/>
          <c:tx>
            <c:strRef>
              <c:f>'Graf 20+21'!$A$26</c:f>
              <c:strCache>
                <c:ptCount val="1"/>
                <c:pt idx="0">
                  <c:v>Úrokové náklady</c:v>
                </c:pt>
              </c:strCache>
            </c:strRef>
          </c:tx>
          <c:spPr>
            <a:solidFill>
              <a:srgbClr val="2C9ADC">
                <a:lumMod val="40000"/>
                <a:lumOff val="60000"/>
              </a:srgbClr>
            </a:solidFill>
            <a:ln w="12700">
              <a:noFill/>
              <a:prstDash val="solid"/>
            </a:ln>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20+21'!$B$26:$G$26</c:f>
              <c:numCache>
                <c:formatCode>#\ ##0.0</c:formatCode>
                <c:ptCount val="6"/>
                <c:pt idx="0">
                  <c:v>1.0954886092287912</c:v>
                </c:pt>
                <c:pt idx="1">
                  <c:v>1.0321953416975767</c:v>
                </c:pt>
                <c:pt idx="2">
                  <c:v>0.95307984767312237</c:v>
                </c:pt>
                <c:pt idx="3">
                  <c:v>1.2112351396172334</c:v>
                </c:pt>
                <c:pt idx="4">
                  <c:v>1.3530517303173242</c:v>
                </c:pt>
                <c:pt idx="5">
                  <c:v>1.5199155766307029</c:v>
                </c:pt>
              </c:numCache>
            </c:numRef>
          </c:val>
          <c:extLst>
            <c:ext xmlns:c16="http://schemas.microsoft.com/office/drawing/2014/chart" uri="{C3380CC4-5D6E-409C-BE32-E72D297353CC}">
              <c16:uniqueId val="{00000001-BFDC-48D8-915B-B0C3705EC2CF}"/>
            </c:ext>
          </c:extLst>
        </c:ser>
        <c:ser>
          <c:idx val="1"/>
          <c:order val="3"/>
          <c:tx>
            <c:strRef>
              <c:f>'Graf 20+21'!$A$28</c:f>
              <c:strCache>
                <c:ptCount val="1"/>
                <c:pt idx="0">
                  <c:v>Rast reálneho HDP</c:v>
                </c:pt>
              </c:strCache>
            </c:strRef>
          </c:tx>
          <c:spPr>
            <a:solidFill>
              <a:srgbClr val="002060"/>
            </a:solidFill>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20+21'!$B$28:$G$28</c:f>
              <c:numCache>
                <c:formatCode>#\ ##0.0</c:formatCode>
                <c:ptCount val="6"/>
                <c:pt idx="0">
                  <c:v>-1.681997718516719</c:v>
                </c:pt>
                <c:pt idx="1">
                  <c:v>-0.96182684095186466</c:v>
                </c:pt>
                <c:pt idx="2">
                  <c:v>-0.6700665148221977</c:v>
                </c:pt>
                <c:pt idx="3">
                  <c:v>-0.96062360226795462</c:v>
                </c:pt>
                <c:pt idx="4">
                  <c:v>-1.4733106319604792</c:v>
                </c:pt>
                <c:pt idx="5">
                  <c:v>-1.0924165808449251</c:v>
                </c:pt>
              </c:numCache>
            </c:numRef>
          </c:val>
          <c:extLst>
            <c:ext xmlns:c16="http://schemas.microsoft.com/office/drawing/2014/chart" uri="{C3380CC4-5D6E-409C-BE32-E72D297353CC}">
              <c16:uniqueId val="{00000003-BFDC-48D8-915B-B0C3705EC2CF}"/>
            </c:ext>
          </c:extLst>
        </c:ser>
        <c:ser>
          <c:idx val="3"/>
          <c:order val="4"/>
          <c:tx>
            <c:strRef>
              <c:f>'Graf 20+21'!$A$30</c:f>
              <c:strCache>
                <c:ptCount val="1"/>
                <c:pt idx="0">
                  <c:v>Zmena hotovosti VS</c:v>
                </c:pt>
              </c:strCache>
            </c:strRef>
          </c:tx>
          <c:spPr>
            <a:solidFill>
              <a:sysClr val="window" lastClr="FFFFFF">
                <a:lumMod val="65000"/>
              </a:sysClr>
            </a:solidFill>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20+21'!$B$30:$G$30</c:f>
              <c:numCache>
                <c:formatCode>#\ ##0.0</c:formatCode>
                <c:ptCount val="6"/>
                <c:pt idx="0">
                  <c:v>2.140545341875344</c:v>
                </c:pt>
                <c:pt idx="1">
                  <c:v>-0.32208556240588909</c:v>
                </c:pt>
                <c:pt idx="2">
                  <c:v>-0.75864207423666463</c:v>
                </c:pt>
                <c:pt idx="3">
                  <c:v>-0.43025413661448109</c:v>
                </c:pt>
                <c:pt idx="4">
                  <c:v>-0.36672111393595797</c:v>
                </c:pt>
                <c:pt idx="5">
                  <c:v>0.42101069425683707</c:v>
                </c:pt>
              </c:numCache>
            </c:numRef>
          </c:val>
          <c:extLst>
            <c:ext xmlns:c16="http://schemas.microsoft.com/office/drawing/2014/chart" uri="{C3380CC4-5D6E-409C-BE32-E72D297353CC}">
              <c16:uniqueId val="{00000004-BFDC-48D8-915B-B0C3705EC2CF}"/>
            </c:ext>
          </c:extLst>
        </c:ser>
        <c:ser>
          <c:idx val="5"/>
          <c:order val="5"/>
          <c:tx>
            <c:strRef>
              <c:f>'Graf 20+21'!$A$29</c:f>
              <c:strCache>
                <c:ptCount val="1"/>
                <c:pt idx="0">
                  <c:v>Deflátor HDP</c:v>
                </c:pt>
              </c:strCache>
            </c:strRef>
          </c:tx>
          <c:spPr>
            <a:solidFill>
              <a:srgbClr val="0070C0"/>
            </a:solidFill>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20+21'!$B$29:$G$29</c:f>
              <c:numCache>
                <c:formatCode>#\ ##0.0</c:formatCode>
                <c:ptCount val="6"/>
                <c:pt idx="0">
                  <c:v>-2.3549429703260047</c:v>
                </c:pt>
                <c:pt idx="1">
                  <c:v>-4.2310497975582129</c:v>
                </c:pt>
                <c:pt idx="2">
                  <c:v>-4.1692796266646033</c:v>
                </c:pt>
                <c:pt idx="3">
                  <c:v>-3.0381355425311773</c:v>
                </c:pt>
                <c:pt idx="4">
                  <c:v>-2.3325742144349779</c:v>
                </c:pt>
                <c:pt idx="5">
                  <c:v>-1.4660817719774943</c:v>
                </c:pt>
              </c:numCache>
            </c:numRef>
          </c:val>
          <c:extLst>
            <c:ext xmlns:c16="http://schemas.microsoft.com/office/drawing/2014/chart" uri="{C3380CC4-5D6E-409C-BE32-E72D297353CC}">
              <c16:uniqueId val="{00000000-445D-4F5C-A4B1-800819888C0E}"/>
            </c:ext>
          </c:extLst>
        </c:ser>
        <c:ser>
          <c:idx val="6"/>
          <c:order val="6"/>
          <c:tx>
            <c:strRef>
              <c:f>'Graf 20+21'!$A$27</c:f>
              <c:strCache>
                <c:ptCount val="1"/>
                <c:pt idx="0">
                  <c:v>Zosúladenie deficitu a dlhu (bez hotovosti VS)</c:v>
                </c:pt>
              </c:strCache>
            </c:strRef>
          </c:tx>
          <c:spPr>
            <a:solidFill>
              <a:sysClr val="window" lastClr="FFFFFF">
                <a:lumMod val="85000"/>
              </a:sysClr>
            </a:solidFill>
            <a:ln w="12700">
              <a:noFill/>
              <a:prstDash val="solid"/>
            </a:ln>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20+21'!$B$27:$G$27</c:f>
              <c:numCache>
                <c:formatCode>#\ ##0.0</c:formatCode>
                <c:ptCount val="6"/>
                <c:pt idx="0">
                  <c:v>-1.3467469067277853</c:v>
                </c:pt>
                <c:pt idx="1">
                  <c:v>0.23785356642959216</c:v>
                </c:pt>
                <c:pt idx="2">
                  <c:v>-8.0042306525138773E-3</c:v>
                </c:pt>
                <c:pt idx="3">
                  <c:v>0.32657269500026398</c:v>
                </c:pt>
                <c:pt idx="4">
                  <c:v>-0.48083536086778722</c:v>
                </c:pt>
                <c:pt idx="5">
                  <c:v>0.45851039975944968</c:v>
                </c:pt>
              </c:numCache>
            </c:numRef>
          </c:val>
          <c:extLst>
            <c:ext xmlns:c16="http://schemas.microsoft.com/office/drawing/2014/chart" uri="{C3380CC4-5D6E-409C-BE32-E72D297353CC}">
              <c16:uniqueId val="{00000002-BFDC-48D8-915B-B0C3705EC2CF}"/>
            </c:ext>
          </c:extLst>
        </c:ser>
        <c:dLbls>
          <c:showLegendKey val="0"/>
          <c:showVal val="0"/>
          <c:showCatName val="0"/>
          <c:showSerName val="0"/>
          <c:showPercent val="0"/>
          <c:showBubbleSize val="0"/>
        </c:dLbls>
        <c:gapWidth val="150"/>
        <c:overlap val="100"/>
        <c:axId val="326423288"/>
        <c:axId val="326423680"/>
      </c:barChart>
      <c:lineChart>
        <c:grouping val="standard"/>
        <c:varyColors val="0"/>
        <c:ser>
          <c:idx val="0"/>
          <c:order val="0"/>
          <c:tx>
            <c:strRef>
              <c:f>'Graf 20+21'!$A$24</c:f>
              <c:strCache>
                <c:ptCount val="1"/>
                <c:pt idx="0">
                  <c:v>Zmena hrubého dlhu VS</c:v>
                </c:pt>
              </c:strCache>
            </c:strRef>
          </c:tx>
          <c:spPr>
            <a:ln w="25400" cmpd="sng">
              <a:noFill/>
              <a:prstDash val="solid"/>
            </a:ln>
          </c:spPr>
          <c:marker>
            <c:symbol val="circle"/>
            <c:size val="5"/>
            <c:spPr>
              <a:solidFill>
                <a:sysClr val="windowText" lastClr="000000"/>
              </a:solidFill>
              <a:ln w="15875">
                <a:solidFill>
                  <a:sysClr val="window" lastClr="FFFFFF"/>
                </a:solidFill>
              </a:ln>
            </c:spPr>
          </c:marker>
          <c:dPt>
            <c:idx val="1"/>
            <c:bubble3D val="0"/>
            <c:extLst>
              <c:ext xmlns:c16="http://schemas.microsoft.com/office/drawing/2014/chart" uri="{C3380CC4-5D6E-409C-BE32-E72D297353CC}">
                <c16:uniqueId val="{00000002-445D-4F5C-A4B1-800819888C0E}"/>
              </c:ext>
            </c:extLst>
          </c:dPt>
          <c:dPt>
            <c:idx val="12"/>
            <c:bubble3D val="0"/>
            <c:extLst>
              <c:ext xmlns:c16="http://schemas.microsoft.com/office/drawing/2014/chart" uri="{C3380CC4-5D6E-409C-BE32-E72D297353CC}">
                <c16:uniqueId val="{00000004-445D-4F5C-A4B1-800819888C0E}"/>
              </c:ext>
            </c:extLst>
          </c:dPt>
          <c:dLbls>
            <c:dLbl>
              <c:idx val="0"/>
              <c:spPr>
                <a:solidFill>
                  <a:sysClr val="window" lastClr="FFFFFF"/>
                </a:solidFill>
                <a:ln>
                  <a:solidFill>
                    <a:sysClr val="windowText" lastClr="000000"/>
                  </a:solidFill>
                </a:ln>
                <a:effectLst/>
              </c:spPr>
              <c:txPr>
                <a:bodyPr wrap="square" lIns="38100" tIns="19050" rIns="38100" bIns="19050" anchor="ctr">
                  <a:noAutofit/>
                </a:bodyPr>
                <a:lstStyle/>
                <a:p>
                  <a:pPr>
                    <a:defRPr b="1"/>
                  </a:pPr>
                  <a:endParaRPr lang="en-US"/>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445D-4F5C-A4B1-800819888C0E}"/>
                </c:ext>
              </c:extLst>
            </c:dLbl>
            <c:spPr>
              <a:solidFill>
                <a:sysClr val="window" lastClr="FFFFFF"/>
              </a:solidFill>
              <a:ln>
                <a:solidFill>
                  <a:sysClr val="windowText" lastClr="000000"/>
                </a:solidFill>
              </a:ln>
              <a:effectLst/>
            </c:spPr>
            <c:txPr>
              <a:bodyPr wrap="square" lIns="38100" tIns="19050" rIns="38100" bIns="19050" anchor="ctr">
                <a:spAutoFit/>
              </a:bodyPr>
              <a:lstStyle/>
              <a:p>
                <a:pPr>
                  <a:defRPr b="1"/>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20+21'!$B$23:$G$23</c:f>
              <c:numCache>
                <c:formatCode>General</c:formatCode>
                <c:ptCount val="6"/>
                <c:pt idx="0">
                  <c:v>2021</c:v>
                </c:pt>
                <c:pt idx="1">
                  <c:v>2022</c:v>
                </c:pt>
                <c:pt idx="2">
                  <c:v>2023</c:v>
                </c:pt>
                <c:pt idx="3">
                  <c:v>2024</c:v>
                </c:pt>
                <c:pt idx="4">
                  <c:v>2025</c:v>
                </c:pt>
                <c:pt idx="5">
                  <c:v>2026</c:v>
                </c:pt>
              </c:numCache>
            </c:numRef>
          </c:cat>
          <c:val>
            <c:numRef>
              <c:f>'Graf 20+21'!$B$24:$G$24</c:f>
              <c:numCache>
                <c:formatCode>#\ ##0.0</c:formatCode>
                <c:ptCount val="6"/>
                <c:pt idx="0">
                  <c:v>2.1873855412362886</c:v>
                </c:pt>
                <c:pt idx="1">
                  <c:v>-3.2399523125801437</c:v>
                </c:pt>
                <c:pt idx="2">
                  <c:v>0.88280088032482951</c:v>
                </c:pt>
                <c:pt idx="3">
                  <c:v>0.63286670492917096</c:v>
                </c:pt>
                <c:pt idx="4">
                  <c:v>0.49750274291753271</c:v>
                </c:pt>
                <c:pt idx="5">
                  <c:v>3.2551552263126879</c:v>
                </c:pt>
              </c:numCache>
            </c:numRef>
          </c:val>
          <c:smooth val="0"/>
          <c:extLst>
            <c:ext xmlns:c16="http://schemas.microsoft.com/office/drawing/2014/chart" uri="{C3380CC4-5D6E-409C-BE32-E72D297353CC}">
              <c16:uniqueId val="{00000005-BFDC-48D8-915B-B0C3705EC2CF}"/>
            </c:ext>
          </c:extLst>
        </c:ser>
        <c:dLbls>
          <c:showLegendKey val="0"/>
          <c:showVal val="0"/>
          <c:showCatName val="0"/>
          <c:showSerName val="0"/>
          <c:showPercent val="0"/>
          <c:showBubbleSize val="0"/>
        </c:dLbls>
        <c:marker val="1"/>
        <c:smooth val="0"/>
        <c:axId val="326423288"/>
        <c:axId val="326423680"/>
      </c:lineChart>
      <c:catAx>
        <c:axId val="326423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en-US"/>
          </a:p>
        </c:txPr>
        <c:crossAx val="326423680"/>
        <c:crosses val="autoZero"/>
        <c:auto val="1"/>
        <c:lblAlgn val="ctr"/>
        <c:lblOffset val="100"/>
        <c:tickLblSkip val="1"/>
        <c:tickMarkSkip val="1"/>
        <c:noMultiLvlLbl val="0"/>
      </c:catAx>
      <c:valAx>
        <c:axId val="326423680"/>
        <c:scaling>
          <c:orientation val="minMax"/>
          <c:max val="10"/>
          <c:min val="-10"/>
        </c:scaling>
        <c:delete val="0"/>
        <c:axPos val="l"/>
        <c:majorGridlines>
          <c:spPr>
            <a:ln w="3175">
              <a:solidFill>
                <a:sysClr val="window" lastClr="FFFFFF">
                  <a:lumMod val="75000"/>
                </a:sysClr>
              </a:solidFill>
              <a:prstDash val="sysDot"/>
            </a:ln>
          </c:spPr>
        </c:majorGridlines>
        <c:numFmt formatCode="#,##0.0" sourceLinked="0"/>
        <c:majorTickMark val="out"/>
        <c:minorTickMark val="none"/>
        <c:tickLblPos val="nextTo"/>
        <c:spPr>
          <a:ln w="3175">
            <a:solidFill>
              <a:srgbClr val="000000"/>
            </a:solidFill>
            <a:prstDash val="solid"/>
          </a:ln>
        </c:spPr>
        <c:txPr>
          <a:bodyPr rot="0" vert="horz"/>
          <a:lstStyle/>
          <a:p>
            <a:pPr>
              <a:defRPr/>
            </a:pPr>
            <a:endParaRPr lang="en-US"/>
          </a:p>
        </c:txPr>
        <c:crossAx val="326423288"/>
        <c:crosses val="autoZero"/>
        <c:crossBetween val="between"/>
        <c:majorUnit val="5"/>
      </c:valAx>
      <c:spPr>
        <a:noFill/>
        <a:ln w="25400">
          <a:noFill/>
        </a:ln>
      </c:spPr>
    </c:plotArea>
    <c:legend>
      <c:legendPos val="b"/>
      <c:layout>
        <c:manualLayout>
          <c:xMode val="edge"/>
          <c:yMode val="edge"/>
          <c:x val="1.1333529992235107E-2"/>
          <c:y val="0.78412861391742961"/>
          <c:w val="0.98515206843287018"/>
          <c:h val="0.18636922917290977"/>
        </c:manualLayout>
      </c:layout>
      <c:overlay val="0"/>
    </c:legend>
    <c:plotVisOnly val="1"/>
    <c:dispBlanksAs val="gap"/>
    <c:showDLblsOverMax val="0"/>
  </c:chart>
  <c:spPr>
    <a:noFill/>
    <a:ln w="9525">
      <a:noFill/>
    </a:ln>
  </c:spPr>
  <c:txPr>
    <a:bodyPr/>
    <a:lstStyle/>
    <a:p>
      <a:pPr>
        <a:defRPr sz="700" b="0" i="0" u="none" strike="noStrike" baseline="0">
          <a:solidFill>
            <a:srgbClr val="000000"/>
          </a:solidFill>
          <a:latin typeface="Arial Narrow" panose="020B0606020202030204" pitchFamily="34" charset="0"/>
          <a:ea typeface="Arial"/>
          <a:cs typeface="Arial"/>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78244118567753E-2"/>
          <c:y val="4.9691822667490865E-2"/>
          <c:w val="0.87488261215054541"/>
          <c:h val="0.83686340954191518"/>
        </c:manualLayout>
      </c:layout>
      <c:areaChart>
        <c:grouping val="standard"/>
        <c:varyColors val="0"/>
        <c:ser>
          <c:idx val="0"/>
          <c:order val="0"/>
          <c:tx>
            <c:strRef>
              <c:f>'Graf 20+21'!$L$24</c:f>
              <c:strCache>
                <c:ptCount val="1"/>
                <c:pt idx="0">
                  <c:v>Scenár nezmenených politík</c:v>
                </c:pt>
              </c:strCache>
            </c:strRef>
          </c:tx>
          <c:spPr>
            <a:solidFill>
              <a:srgbClr val="369ADC"/>
            </a:solidFill>
            <a:ln>
              <a:noFill/>
            </a:ln>
            <a:effectLst/>
          </c:spPr>
          <c:cat>
            <c:numRef>
              <c:f>'Graf 20+21'!$M$23:$AG$23</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f>'Graf 20+21'!$M$24:$AG$24</c:f>
              <c:numCache>
                <c:formatCode>0.0</c:formatCode>
                <c:ptCount val="21"/>
                <c:pt idx="0">
                  <c:v>58.852541981992012</c:v>
                </c:pt>
                <c:pt idx="1">
                  <c:v>61.039927523228307</c:v>
                </c:pt>
                <c:pt idx="2">
                  <c:v>57.799975013988856</c:v>
                </c:pt>
                <c:pt idx="3">
                  <c:v>58.682776090972986</c:v>
                </c:pt>
                <c:pt idx="4">
                  <c:v>59.315642795902157</c:v>
                </c:pt>
                <c:pt idx="5">
                  <c:v>59.81314553881969</c:v>
                </c:pt>
                <c:pt idx="6">
                  <c:v>60.275664965132449</c:v>
                </c:pt>
                <c:pt idx="7">
                  <c:v>62.089245841725457</c:v>
                </c:pt>
                <c:pt idx="8">
                  <c:v>64.612233388072738</c:v>
                </c:pt>
                <c:pt idx="9">
                  <c:v>67.973635372738457</c:v>
                </c:pt>
                <c:pt idx="10">
                  <c:v>71.309931344742097</c:v>
                </c:pt>
                <c:pt idx="11">
                  <c:v>74.744139270292337</c:v>
                </c:pt>
                <c:pt idx="12">
                  <c:v>78.1305487770627</c:v>
                </c:pt>
                <c:pt idx="13">
                  <c:v>81.488990365061525</c:v>
                </c:pt>
                <c:pt idx="14">
                  <c:v>84.89198122233708</c:v>
                </c:pt>
                <c:pt idx="15">
                  <c:v>88.393747462768943</c:v>
                </c:pt>
                <c:pt idx="16">
                  <c:v>92.097480909900611</c:v>
                </c:pt>
                <c:pt idx="17">
                  <c:v>96.031419412846574</c:v>
                </c:pt>
                <c:pt idx="18">
                  <c:v>100.0907988343384</c:v>
                </c:pt>
                <c:pt idx="19">
                  <c:v>104.23454355591113</c:v>
                </c:pt>
                <c:pt idx="20">
                  <c:v>108.46405635920571</c:v>
                </c:pt>
              </c:numCache>
            </c:numRef>
          </c:val>
          <c:extLst>
            <c:ext xmlns:c16="http://schemas.microsoft.com/office/drawing/2014/chart" uri="{C3380CC4-5D6E-409C-BE32-E72D297353CC}">
              <c16:uniqueId val="{00000000-94F3-4DA1-88B7-0AFF654A52EA}"/>
            </c:ext>
          </c:extLst>
        </c:ser>
        <c:dLbls>
          <c:showLegendKey val="0"/>
          <c:showVal val="0"/>
          <c:showCatName val="0"/>
          <c:showSerName val="0"/>
          <c:showPercent val="0"/>
          <c:showBubbleSize val="0"/>
        </c:dLbls>
        <c:axId val="1019327656"/>
        <c:axId val="1019325360"/>
      </c:areaChart>
      <c:lineChart>
        <c:grouping val="standard"/>
        <c:varyColors val="0"/>
        <c:ser>
          <c:idx val="1"/>
          <c:order val="1"/>
          <c:tx>
            <c:strRef>
              <c:f>'Graf 20+21'!$L$25</c:f>
              <c:strCache>
                <c:ptCount val="1"/>
                <c:pt idx="0">
                  <c:v>Scenár - ciele rozpočtu</c:v>
                </c:pt>
              </c:strCache>
            </c:strRef>
          </c:tx>
          <c:spPr>
            <a:ln w="12700" cap="rnd">
              <a:solidFill>
                <a:srgbClr val="FF0000"/>
              </a:solidFill>
              <a:prstDash val="sysDash"/>
              <a:round/>
            </a:ln>
            <a:effectLst/>
          </c:spPr>
          <c:marker>
            <c:symbol val="none"/>
          </c:marker>
          <c:cat>
            <c:numRef>
              <c:f>'Graf 20+21'!$M$23:$AG$23</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f>'Graf 20+21'!$M$25:$AG$25</c:f>
              <c:numCache>
                <c:formatCode>0.0</c:formatCode>
                <c:ptCount val="21"/>
                <c:pt idx="0">
                  <c:v>58.852541981992012</c:v>
                </c:pt>
                <c:pt idx="1">
                  <c:v>61.039927523228307</c:v>
                </c:pt>
                <c:pt idx="2">
                  <c:v>57.79922354515228</c:v>
                </c:pt>
                <c:pt idx="3">
                  <c:v>58.682087539426611</c:v>
                </c:pt>
                <c:pt idx="4">
                  <c:v>58.47969387213621</c:v>
                </c:pt>
                <c:pt idx="5">
                  <c:v>57.079889756430177</c:v>
                </c:pt>
                <c:pt idx="6">
                  <c:v>57.717827104995592</c:v>
                </c:pt>
                <c:pt idx="7">
                  <c:v>57.374049194059232</c:v>
                </c:pt>
                <c:pt idx="8">
                  <c:v>56.265586287755283</c:v>
                </c:pt>
                <c:pt idx="9">
                  <c:v>55.409253090481783</c:v>
                </c:pt>
                <c:pt idx="10">
                  <c:v>54.209760829605877</c:v>
                </c:pt>
                <c:pt idx="11">
                  <c:v>53.756923349055455</c:v>
                </c:pt>
                <c:pt idx="12">
                  <c:v>53.093215424806239</c:v>
                </c:pt>
                <c:pt idx="13">
                  <c:v>52.222869268341931</c:v>
                </c:pt>
                <c:pt idx="14">
                  <c:v>51.176675138792824</c:v>
                </c:pt>
                <c:pt idx="15">
                  <c:v>50.0298168388845</c:v>
                </c:pt>
                <c:pt idx="16">
                  <c:v>48.820878013046155</c:v>
                </c:pt>
                <c:pt idx="17">
                  <c:v>47.486764399634154</c:v>
                </c:pt>
                <c:pt idx="18">
                  <c:v>46.084819594403058</c:v>
                </c:pt>
                <c:pt idx="19">
                  <c:v>44.636307856685967</c:v>
                </c:pt>
                <c:pt idx="20">
                  <c:v>43.187309224439666</c:v>
                </c:pt>
              </c:numCache>
            </c:numRef>
          </c:val>
          <c:smooth val="0"/>
          <c:extLst>
            <c:ext xmlns:c16="http://schemas.microsoft.com/office/drawing/2014/chart" uri="{C3380CC4-5D6E-409C-BE32-E72D297353CC}">
              <c16:uniqueId val="{00000001-94F3-4DA1-88B7-0AFF654A52EA}"/>
            </c:ext>
          </c:extLst>
        </c:ser>
        <c:dLbls>
          <c:showLegendKey val="0"/>
          <c:showVal val="0"/>
          <c:showCatName val="0"/>
          <c:showSerName val="0"/>
          <c:showPercent val="0"/>
          <c:showBubbleSize val="0"/>
        </c:dLbls>
        <c:marker val="1"/>
        <c:smooth val="0"/>
        <c:axId val="1019327656"/>
        <c:axId val="1019325360"/>
      </c:lineChart>
      <c:dateAx>
        <c:axId val="1019327656"/>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5360"/>
        <c:crosses val="autoZero"/>
        <c:auto val="0"/>
        <c:lblOffset val="100"/>
        <c:baseTimeUnit val="days"/>
        <c:majorUnit val="2"/>
        <c:majorTimeUnit val="days"/>
        <c:minorUnit val="1"/>
      </c:dateAx>
      <c:valAx>
        <c:axId val="1019325360"/>
        <c:scaling>
          <c:orientation val="minMax"/>
          <c:max val="110"/>
          <c:min val="0"/>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7656"/>
        <c:crosses val="autoZero"/>
        <c:crossBetween val="midCat"/>
      </c:valAx>
      <c:spPr>
        <a:noFill/>
        <a:ln>
          <a:noFill/>
        </a:ln>
        <a:effectLst/>
      </c:spPr>
    </c:plotArea>
    <c:legend>
      <c:legendPos val="t"/>
      <c:layout>
        <c:manualLayout>
          <c:xMode val="edge"/>
          <c:yMode val="edge"/>
          <c:x val="0.10703363914373089"/>
          <c:y val="5.5401686217936272E-2"/>
          <c:w val="0.64923547400611625"/>
          <c:h val="0.1992763754559187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78244118567753E-2"/>
          <c:y val="4.9691822667490865E-2"/>
          <c:w val="0.87488261215054541"/>
          <c:h val="0.83686340954191518"/>
        </c:manualLayout>
      </c:layout>
      <c:areaChart>
        <c:grouping val="standard"/>
        <c:varyColors val="0"/>
        <c:ser>
          <c:idx val="0"/>
          <c:order val="0"/>
          <c:tx>
            <c:strRef>
              <c:f>'Graf 20+21'!$AH$24</c:f>
              <c:strCache>
                <c:ptCount val="1"/>
                <c:pt idx="0">
                  <c:v>No policy-change scenario</c:v>
                </c:pt>
              </c:strCache>
            </c:strRef>
          </c:tx>
          <c:spPr>
            <a:solidFill>
              <a:srgbClr val="369ADC"/>
            </a:solidFill>
            <a:ln>
              <a:noFill/>
            </a:ln>
            <a:effectLst/>
          </c:spPr>
          <c:cat>
            <c:numRef>
              <c:f>'Graf 20+21'!$M$23:$AG$23</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f>'Graf 20+21'!$M$24:$AG$24</c:f>
              <c:numCache>
                <c:formatCode>0.0</c:formatCode>
                <c:ptCount val="21"/>
                <c:pt idx="0">
                  <c:v>58.852541981992012</c:v>
                </c:pt>
                <c:pt idx="1">
                  <c:v>61.039927523228307</c:v>
                </c:pt>
                <c:pt idx="2">
                  <c:v>57.799975013988856</c:v>
                </c:pt>
                <c:pt idx="3">
                  <c:v>58.682776090972986</c:v>
                </c:pt>
                <c:pt idx="4">
                  <c:v>59.315642795902157</c:v>
                </c:pt>
                <c:pt idx="5">
                  <c:v>59.81314553881969</c:v>
                </c:pt>
                <c:pt idx="6">
                  <c:v>60.275664965132449</c:v>
                </c:pt>
                <c:pt idx="7">
                  <c:v>62.089245841725457</c:v>
                </c:pt>
                <c:pt idx="8">
                  <c:v>64.612233388072738</c:v>
                </c:pt>
                <c:pt idx="9">
                  <c:v>67.973635372738457</c:v>
                </c:pt>
                <c:pt idx="10">
                  <c:v>71.309931344742097</c:v>
                </c:pt>
                <c:pt idx="11">
                  <c:v>74.744139270292337</c:v>
                </c:pt>
                <c:pt idx="12">
                  <c:v>78.1305487770627</c:v>
                </c:pt>
                <c:pt idx="13">
                  <c:v>81.488990365061525</c:v>
                </c:pt>
                <c:pt idx="14">
                  <c:v>84.89198122233708</c:v>
                </c:pt>
                <c:pt idx="15">
                  <c:v>88.393747462768943</c:v>
                </c:pt>
                <c:pt idx="16">
                  <c:v>92.097480909900611</c:v>
                </c:pt>
                <c:pt idx="17">
                  <c:v>96.031419412846574</c:v>
                </c:pt>
                <c:pt idx="18">
                  <c:v>100.0907988343384</c:v>
                </c:pt>
                <c:pt idx="19">
                  <c:v>104.23454355591113</c:v>
                </c:pt>
                <c:pt idx="20">
                  <c:v>108.46405635920571</c:v>
                </c:pt>
              </c:numCache>
            </c:numRef>
          </c:val>
          <c:extLst>
            <c:ext xmlns:c16="http://schemas.microsoft.com/office/drawing/2014/chart" uri="{C3380CC4-5D6E-409C-BE32-E72D297353CC}">
              <c16:uniqueId val="{00000000-9F72-447E-8F87-077D0224B3EC}"/>
            </c:ext>
          </c:extLst>
        </c:ser>
        <c:dLbls>
          <c:showLegendKey val="0"/>
          <c:showVal val="0"/>
          <c:showCatName val="0"/>
          <c:showSerName val="0"/>
          <c:showPercent val="0"/>
          <c:showBubbleSize val="0"/>
        </c:dLbls>
        <c:axId val="1019327656"/>
        <c:axId val="1019325360"/>
      </c:areaChart>
      <c:lineChart>
        <c:grouping val="standard"/>
        <c:varyColors val="0"/>
        <c:ser>
          <c:idx val="1"/>
          <c:order val="1"/>
          <c:tx>
            <c:strRef>
              <c:f>'Graf 20+21'!$AH$25</c:f>
              <c:strCache>
                <c:ptCount val="1"/>
                <c:pt idx="0">
                  <c:v>Scenario - budgetary targets</c:v>
                </c:pt>
              </c:strCache>
            </c:strRef>
          </c:tx>
          <c:spPr>
            <a:ln w="12700" cap="rnd">
              <a:solidFill>
                <a:srgbClr val="FF0000"/>
              </a:solidFill>
              <a:prstDash val="sysDash"/>
              <a:round/>
            </a:ln>
            <a:effectLst/>
          </c:spPr>
          <c:marker>
            <c:symbol val="none"/>
          </c:marker>
          <c:cat>
            <c:numRef>
              <c:f>'Graf 20+21'!$M$23:$AG$23</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f>'Graf 20+21'!$M$25:$AG$25</c:f>
              <c:numCache>
                <c:formatCode>0.0</c:formatCode>
                <c:ptCount val="21"/>
                <c:pt idx="0">
                  <c:v>58.852541981992012</c:v>
                </c:pt>
                <c:pt idx="1">
                  <c:v>61.039927523228307</c:v>
                </c:pt>
                <c:pt idx="2">
                  <c:v>57.79922354515228</c:v>
                </c:pt>
                <c:pt idx="3">
                  <c:v>58.682087539426611</c:v>
                </c:pt>
                <c:pt idx="4">
                  <c:v>58.47969387213621</c:v>
                </c:pt>
                <c:pt idx="5">
                  <c:v>57.079889756430177</c:v>
                </c:pt>
                <c:pt idx="6">
                  <c:v>57.717827104995592</c:v>
                </c:pt>
                <c:pt idx="7">
                  <c:v>57.374049194059232</c:v>
                </c:pt>
                <c:pt idx="8">
                  <c:v>56.265586287755283</c:v>
                </c:pt>
                <c:pt idx="9">
                  <c:v>55.409253090481783</c:v>
                </c:pt>
                <c:pt idx="10">
                  <c:v>54.209760829605877</c:v>
                </c:pt>
                <c:pt idx="11">
                  <c:v>53.756923349055455</c:v>
                </c:pt>
                <c:pt idx="12">
                  <c:v>53.093215424806239</c:v>
                </c:pt>
                <c:pt idx="13">
                  <c:v>52.222869268341931</c:v>
                </c:pt>
                <c:pt idx="14">
                  <c:v>51.176675138792824</c:v>
                </c:pt>
                <c:pt idx="15">
                  <c:v>50.0298168388845</c:v>
                </c:pt>
                <c:pt idx="16">
                  <c:v>48.820878013046155</c:v>
                </c:pt>
                <c:pt idx="17">
                  <c:v>47.486764399634154</c:v>
                </c:pt>
                <c:pt idx="18">
                  <c:v>46.084819594403058</c:v>
                </c:pt>
                <c:pt idx="19">
                  <c:v>44.636307856685967</c:v>
                </c:pt>
                <c:pt idx="20">
                  <c:v>43.187309224439666</c:v>
                </c:pt>
              </c:numCache>
            </c:numRef>
          </c:val>
          <c:smooth val="0"/>
          <c:extLst>
            <c:ext xmlns:c16="http://schemas.microsoft.com/office/drawing/2014/chart" uri="{C3380CC4-5D6E-409C-BE32-E72D297353CC}">
              <c16:uniqueId val="{00000001-9F72-447E-8F87-077D0224B3EC}"/>
            </c:ext>
          </c:extLst>
        </c:ser>
        <c:dLbls>
          <c:showLegendKey val="0"/>
          <c:showVal val="0"/>
          <c:showCatName val="0"/>
          <c:showSerName val="0"/>
          <c:showPercent val="0"/>
          <c:showBubbleSize val="0"/>
        </c:dLbls>
        <c:marker val="1"/>
        <c:smooth val="0"/>
        <c:axId val="1019327656"/>
        <c:axId val="1019325360"/>
      </c:lineChart>
      <c:dateAx>
        <c:axId val="1019327656"/>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5360"/>
        <c:crosses val="autoZero"/>
        <c:auto val="0"/>
        <c:lblOffset val="100"/>
        <c:baseTimeUnit val="days"/>
        <c:majorUnit val="2"/>
        <c:majorTimeUnit val="days"/>
        <c:minorUnit val="1"/>
      </c:dateAx>
      <c:valAx>
        <c:axId val="1019325360"/>
        <c:scaling>
          <c:orientation val="minMax"/>
          <c:max val="110"/>
          <c:min val="0"/>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7656"/>
        <c:crosses val="autoZero"/>
        <c:crossBetween val="between"/>
      </c:valAx>
      <c:spPr>
        <a:noFill/>
        <a:ln>
          <a:noFill/>
        </a:ln>
        <a:effectLst/>
      </c:spPr>
    </c:plotArea>
    <c:legend>
      <c:legendPos val="t"/>
      <c:layout>
        <c:manualLayout>
          <c:xMode val="edge"/>
          <c:yMode val="edge"/>
          <c:x val="0.10703363914373089"/>
          <c:y val="5.5401686217936272E-2"/>
          <c:w val="0.64923547400611625"/>
          <c:h val="0.1992763754559187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7334918140248"/>
          <c:y val="6.7353603876438517E-2"/>
          <c:w val="0.83237018141037289"/>
          <c:h val="0.61214633555420961"/>
        </c:manualLayout>
      </c:layout>
      <c:barChart>
        <c:barDir val="col"/>
        <c:grouping val="stacked"/>
        <c:varyColors val="0"/>
        <c:ser>
          <c:idx val="2"/>
          <c:order val="1"/>
          <c:tx>
            <c:strRef>
              <c:f>'Graf 20+21'!$I$25</c:f>
              <c:strCache>
                <c:ptCount val="1"/>
                <c:pt idx="0">
                  <c:v>Primary balance</c:v>
                </c:pt>
              </c:strCache>
            </c:strRef>
          </c:tx>
          <c:spPr>
            <a:solidFill>
              <a:srgbClr val="00B0F0"/>
            </a:solidFill>
            <a:ln w="12700">
              <a:noFill/>
              <a:prstDash val="solid"/>
            </a:ln>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20+21'!$B$25:$G$25</c:f>
              <c:numCache>
                <c:formatCode>#\ ##0.0</c:formatCode>
                <c:ptCount val="6"/>
                <c:pt idx="0">
                  <c:v>4.3350391857026622</c:v>
                </c:pt>
                <c:pt idx="1">
                  <c:v>1.0049609802086548</c:v>
                </c:pt>
                <c:pt idx="2">
                  <c:v>5.5357134790276863</c:v>
                </c:pt>
                <c:pt idx="3">
                  <c:v>3.5240721517252869</c:v>
                </c:pt>
                <c:pt idx="4">
                  <c:v>3.7978923337994108</c:v>
                </c:pt>
                <c:pt idx="5">
                  <c:v>3.4142169084881178</c:v>
                </c:pt>
              </c:numCache>
            </c:numRef>
          </c:val>
          <c:extLst>
            <c:ext xmlns:c16="http://schemas.microsoft.com/office/drawing/2014/chart" uri="{C3380CC4-5D6E-409C-BE32-E72D297353CC}">
              <c16:uniqueId val="{00000000-38E1-4110-99B0-B2363CBB13EC}"/>
            </c:ext>
          </c:extLst>
        </c:ser>
        <c:ser>
          <c:idx val="4"/>
          <c:order val="2"/>
          <c:tx>
            <c:strRef>
              <c:f>'Graf 20+21'!$I$26</c:f>
              <c:strCache>
                <c:ptCount val="1"/>
                <c:pt idx="0">
                  <c:v>Interest</c:v>
                </c:pt>
              </c:strCache>
            </c:strRef>
          </c:tx>
          <c:spPr>
            <a:solidFill>
              <a:srgbClr val="2C9ADC">
                <a:lumMod val="40000"/>
                <a:lumOff val="60000"/>
              </a:srgbClr>
            </a:solidFill>
            <a:ln w="12700">
              <a:noFill/>
              <a:prstDash val="solid"/>
            </a:ln>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20+21'!$B$26:$G$26</c:f>
              <c:numCache>
                <c:formatCode>#\ ##0.0</c:formatCode>
                <c:ptCount val="6"/>
                <c:pt idx="0">
                  <c:v>1.0954886092287912</c:v>
                </c:pt>
                <c:pt idx="1">
                  <c:v>1.0321953416975767</c:v>
                </c:pt>
                <c:pt idx="2">
                  <c:v>0.95307984767312237</c:v>
                </c:pt>
                <c:pt idx="3">
                  <c:v>1.2112351396172334</c:v>
                </c:pt>
                <c:pt idx="4">
                  <c:v>1.3530517303173242</c:v>
                </c:pt>
                <c:pt idx="5">
                  <c:v>1.5199155766307029</c:v>
                </c:pt>
              </c:numCache>
            </c:numRef>
          </c:val>
          <c:extLst>
            <c:ext xmlns:c16="http://schemas.microsoft.com/office/drawing/2014/chart" uri="{C3380CC4-5D6E-409C-BE32-E72D297353CC}">
              <c16:uniqueId val="{00000001-38E1-4110-99B0-B2363CBB13EC}"/>
            </c:ext>
          </c:extLst>
        </c:ser>
        <c:ser>
          <c:idx val="1"/>
          <c:order val="3"/>
          <c:tx>
            <c:strRef>
              <c:f>'Graf 20+21'!$I$28</c:f>
              <c:strCache>
                <c:ptCount val="1"/>
                <c:pt idx="0">
                  <c:v>Real GDP growth</c:v>
                </c:pt>
              </c:strCache>
            </c:strRef>
          </c:tx>
          <c:spPr>
            <a:solidFill>
              <a:srgbClr val="002060"/>
            </a:solidFill>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20+21'!$B$28:$G$28</c:f>
              <c:numCache>
                <c:formatCode>#\ ##0.0</c:formatCode>
                <c:ptCount val="6"/>
                <c:pt idx="0">
                  <c:v>-1.681997718516719</c:v>
                </c:pt>
                <c:pt idx="1">
                  <c:v>-0.96182684095186466</c:v>
                </c:pt>
                <c:pt idx="2">
                  <c:v>-0.6700665148221977</c:v>
                </c:pt>
                <c:pt idx="3">
                  <c:v>-0.96062360226795462</c:v>
                </c:pt>
                <c:pt idx="4">
                  <c:v>-1.4733106319604792</c:v>
                </c:pt>
                <c:pt idx="5">
                  <c:v>-1.0924165808449251</c:v>
                </c:pt>
              </c:numCache>
            </c:numRef>
          </c:val>
          <c:extLst>
            <c:ext xmlns:c16="http://schemas.microsoft.com/office/drawing/2014/chart" uri="{C3380CC4-5D6E-409C-BE32-E72D297353CC}">
              <c16:uniqueId val="{00000002-38E1-4110-99B0-B2363CBB13EC}"/>
            </c:ext>
          </c:extLst>
        </c:ser>
        <c:ser>
          <c:idx val="3"/>
          <c:order val="4"/>
          <c:tx>
            <c:strRef>
              <c:f>'Graf 20+21'!$I$30</c:f>
              <c:strCache>
                <c:ptCount val="1"/>
                <c:pt idx="0">
                  <c:v>Currency and deposits</c:v>
                </c:pt>
              </c:strCache>
            </c:strRef>
          </c:tx>
          <c:spPr>
            <a:solidFill>
              <a:sysClr val="window" lastClr="FFFFFF">
                <a:lumMod val="65000"/>
              </a:sysClr>
            </a:solidFill>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20+21'!$B$30:$G$30</c:f>
              <c:numCache>
                <c:formatCode>#\ ##0.0</c:formatCode>
                <c:ptCount val="6"/>
                <c:pt idx="0">
                  <c:v>2.140545341875344</c:v>
                </c:pt>
                <c:pt idx="1">
                  <c:v>-0.32208556240588909</c:v>
                </c:pt>
                <c:pt idx="2">
                  <c:v>-0.75864207423666463</c:v>
                </c:pt>
                <c:pt idx="3">
                  <c:v>-0.43025413661448109</c:v>
                </c:pt>
                <c:pt idx="4">
                  <c:v>-0.36672111393595797</c:v>
                </c:pt>
                <c:pt idx="5">
                  <c:v>0.42101069425683707</c:v>
                </c:pt>
              </c:numCache>
            </c:numRef>
          </c:val>
          <c:extLst>
            <c:ext xmlns:c16="http://schemas.microsoft.com/office/drawing/2014/chart" uri="{C3380CC4-5D6E-409C-BE32-E72D297353CC}">
              <c16:uniqueId val="{00000003-38E1-4110-99B0-B2363CBB13EC}"/>
            </c:ext>
          </c:extLst>
        </c:ser>
        <c:ser>
          <c:idx val="5"/>
          <c:order val="5"/>
          <c:tx>
            <c:strRef>
              <c:f>'Graf 20+21'!$I$29</c:f>
              <c:strCache>
                <c:ptCount val="1"/>
                <c:pt idx="0">
                  <c:v>Deflator</c:v>
                </c:pt>
              </c:strCache>
            </c:strRef>
          </c:tx>
          <c:spPr>
            <a:solidFill>
              <a:srgbClr val="0070C0"/>
            </a:solidFill>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20+21'!$B$29:$G$29</c:f>
              <c:numCache>
                <c:formatCode>#\ ##0.0</c:formatCode>
                <c:ptCount val="6"/>
                <c:pt idx="0">
                  <c:v>-2.3549429703260047</c:v>
                </c:pt>
                <c:pt idx="1">
                  <c:v>-4.2310497975582129</c:v>
                </c:pt>
                <c:pt idx="2">
                  <c:v>-4.1692796266646033</c:v>
                </c:pt>
                <c:pt idx="3">
                  <c:v>-3.0381355425311773</c:v>
                </c:pt>
                <c:pt idx="4">
                  <c:v>-2.3325742144349779</c:v>
                </c:pt>
                <c:pt idx="5">
                  <c:v>-1.4660817719774943</c:v>
                </c:pt>
              </c:numCache>
            </c:numRef>
          </c:val>
          <c:extLst>
            <c:ext xmlns:c16="http://schemas.microsoft.com/office/drawing/2014/chart" uri="{C3380CC4-5D6E-409C-BE32-E72D297353CC}">
              <c16:uniqueId val="{00000004-38E1-4110-99B0-B2363CBB13EC}"/>
            </c:ext>
          </c:extLst>
        </c:ser>
        <c:ser>
          <c:idx val="6"/>
          <c:order val="6"/>
          <c:tx>
            <c:strRef>
              <c:f>'Graf 20+21'!$I$27</c:f>
              <c:strCache>
                <c:ptCount val="1"/>
                <c:pt idx="0">
                  <c:v>Stock-flow adjustment (w/o currency and deposits)</c:v>
                </c:pt>
              </c:strCache>
            </c:strRef>
          </c:tx>
          <c:spPr>
            <a:solidFill>
              <a:sysClr val="window" lastClr="FFFFFF">
                <a:lumMod val="85000"/>
              </a:sysClr>
            </a:solidFill>
            <a:ln w="12700">
              <a:noFill/>
              <a:prstDash val="solid"/>
            </a:ln>
          </c:spPr>
          <c:invertIfNegative val="0"/>
          <c:cat>
            <c:numRef>
              <c:f>'Graf 20+21'!$B$23:$G$23</c:f>
              <c:numCache>
                <c:formatCode>General</c:formatCode>
                <c:ptCount val="6"/>
                <c:pt idx="0">
                  <c:v>2021</c:v>
                </c:pt>
                <c:pt idx="1">
                  <c:v>2022</c:v>
                </c:pt>
                <c:pt idx="2">
                  <c:v>2023</c:v>
                </c:pt>
                <c:pt idx="3">
                  <c:v>2024</c:v>
                </c:pt>
                <c:pt idx="4">
                  <c:v>2025</c:v>
                </c:pt>
                <c:pt idx="5">
                  <c:v>2026</c:v>
                </c:pt>
              </c:numCache>
            </c:numRef>
          </c:cat>
          <c:val>
            <c:numRef>
              <c:f>'Graf 20+21'!$B$27:$G$27</c:f>
              <c:numCache>
                <c:formatCode>#\ ##0.0</c:formatCode>
                <c:ptCount val="6"/>
                <c:pt idx="0">
                  <c:v>-1.3467469067277853</c:v>
                </c:pt>
                <c:pt idx="1">
                  <c:v>0.23785356642959216</c:v>
                </c:pt>
                <c:pt idx="2">
                  <c:v>-8.0042306525138773E-3</c:v>
                </c:pt>
                <c:pt idx="3">
                  <c:v>0.32657269500026398</c:v>
                </c:pt>
                <c:pt idx="4">
                  <c:v>-0.48083536086778722</c:v>
                </c:pt>
                <c:pt idx="5">
                  <c:v>0.45851039975944968</c:v>
                </c:pt>
              </c:numCache>
            </c:numRef>
          </c:val>
          <c:extLst>
            <c:ext xmlns:c16="http://schemas.microsoft.com/office/drawing/2014/chart" uri="{C3380CC4-5D6E-409C-BE32-E72D297353CC}">
              <c16:uniqueId val="{00000005-38E1-4110-99B0-B2363CBB13EC}"/>
            </c:ext>
          </c:extLst>
        </c:ser>
        <c:dLbls>
          <c:showLegendKey val="0"/>
          <c:showVal val="0"/>
          <c:showCatName val="0"/>
          <c:showSerName val="0"/>
          <c:showPercent val="0"/>
          <c:showBubbleSize val="0"/>
        </c:dLbls>
        <c:gapWidth val="150"/>
        <c:overlap val="100"/>
        <c:axId val="326423288"/>
        <c:axId val="326423680"/>
      </c:barChart>
      <c:lineChart>
        <c:grouping val="standard"/>
        <c:varyColors val="0"/>
        <c:ser>
          <c:idx val="0"/>
          <c:order val="0"/>
          <c:tx>
            <c:strRef>
              <c:f>'Graf 20+21'!$I$24</c:f>
              <c:strCache>
                <c:ptCount val="1"/>
                <c:pt idx="0">
                  <c:v>Y-o-y change of gross debt</c:v>
                </c:pt>
              </c:strCache>
            </c:strRef>
          </c:tx>
          <c:spPr>
            <a:ln w="25400" cmpd="sng">
              <a:noFill/>
              <a:prstDash val="solid"/>
            </a:ln>
          </c:spPr>
          <c:marker>
            <c:symbol val="circle"/>
            <c:size val="5"/>
            <c:spPr>
              <a:solidFill>
                <a:sysClr val="windowText" lastClr="000000"/>
              </a:solidFill>
              <a:ln w="15875">
                <a:solidFill>
                  <a:sysClr val="window" lastClr="FFFFFF"/>
                </a:solidFill>
              </a:ln>
            </c:spPr>
          </c:marker>
          <c:dPt>
            <c:idx val="1"/>
            <c:bubble3D val="0"/>
            <c:extLst>
              <c:ext xmlns:c16="http://schemas.microsoft.com/office/drawing/2014/chart" uri="{C3380CC4-5D6E-409C-BE32-E72D297353CC}">
                <c16:uniqueId val="{00000006-38E1-4110-99B0-B2363CBB13EC}"/>
              </c:ext>
            </c:extLst>
          </c:dPt>
          <c:dPt>
            <c:idx val="12"/>
            <c:bubble3D val="0"/>
            <c:extLst>
              <c:ext xmlns:c16="http://schemas.microsoft.com/office/drawing/2014/chart" uri="{C3380CC4-5D6E-409C-BE32-E72D297353CC}">
                <c16:uniqueId val="{00000007-38E1-4110-99B0-B2363CBB13EC}"/>
              </c:ext>
            </c:extLst>
          </c:dPt>
          <c:dLbls>
            <c:dLbl>
              <c:idx val="0"/>
              <c:spPr>
                <a:solidFill>
                  <a:sysClr val="window" lastClr="FFFFFF"/>
                </a:solidFill>
                <a:ln>
                  <a:solidFill>
                    <a:sysClr val="windowText" lastClr="000000"/>
                  </a:solidFill>
                </a:ln>
                <a:effectLst/>
              </c:spPr>
              <c:txPr>
                <a:bodyPr wrap="square" lIns="38100" tIns="19050" rIns="38100" bIns="19050" anchor="ctr">
                  <a:noAutofit/>
                </a:bodyPr>
                <a:lstStyle/>
                <a:p>
                  <a:pPr>
                    <a:defRPr b="1"/>
                  </a:pPr>
                  <a:endParaRPr lang="en-US"/>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8-38E1-4110-99B0-B2363CBB13EC}"/>
                </c:ext>
              </c:extLst>
            </c:dLbl>
            <c:spPr>
              <a:solidFill>
                <a:sysClr val="window" lastClr="FFFFFF"/>
              </a:solidFill>
              <a:ln>
                <a:solidFill>
                  <a:sysClr val="windowText" lastClr="000000"/>
                </a:solidFill>
              </a:ln>
              <a:effectLst/>
            </c:spPr>
            <c:txPr>
              <a:bodyPr wrap="square" lIns="38100" tIns="19050" rIns="38100" bIns="19050" anchor="ctr">
                <a:spAutoFit/>
              </a:bodyPr>
              <a:lstStyle/>
              <a:p>
                <a:pPr>
                  <a:defRPr b="1"/>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20+21'!$B$23:$G$23</c:f>
              <c:numCache>
                <c:formatCode>General</c:formatCode>
                <c:ptCount val="6"/>
                <c:pt idx="0">
                  <c:v>2021</c:v>
                </c:pt>
                <c:pt idx="1">
                  <c:v>2022</c:v>
                </c:pt>
                <c:pt idx="2">
                  <c:v>2023</c:v>
                </c:pt>
                <c:pt idx="3">
                  <c:v>2024</c:v>
                </c:pt>
                <c:pt idx="4">
                  <c:v>2025</c:v>
                </c:pt>
                <c:pt idx="5">
                  <c:v>2026</c:v>
                </c:pt>
              </c:numCache>
            </c:numRef>
          </c:cat>
          <c:val>
            <c:numRef>
              <c:f>'Graf 20+21'!$B$24:$G$24</c:f>
              <c:numCache>
                <c:formatCode>#\ ##0.0</c:formatCode>
                <c:ptCount val="6"/>
                <c:pt idx="0">
                  <c:v>2.1873855412362886</c:v>
                </c:pt>
                <c:pt idx="1">
                  <c:v>-3.2399523125801437</c:v>
                </c:pt>
                <c:pt idx="2">
                  <c:v>0.88280088032482951</c:v>
                </c:pt>
                <c:pt idx="3">
                  <c:v>0.63286670492917096</c:v>
                </c:pt>
                <c:pt idx="4">
                  <c:v>0.49750274291753271</c:v>
                </c:pt>
                <c:pt idx="5">
                  <c:v>3.2551552263126879</c:v>
                </c:pt>
              </c:numCache>
            </c:numRef>
          </c:val>
          <c:smooth val="0"/>
          <c:extLst>
            <c:ext xmlns:c16="http://schemas.microsoft.com/office/drawing/2014/chart" uri="{C3380CC4-5D6E-409C-BE32-E72D297353CC}">
              <c16:uniqueId val="{00000009-38E1-4110-99B0-B2363CBB13EC}"/>
            </c:ext>
          </c:extLst>
        </c:ser>
        <c:dLbls>
          <c:showLegendKey val="0"/>
          <c:showVal val="0"/>
          <c:showCatName val="0"/>
          <c:showSerName val="0"/>
          <c:showPercent val="0"/>
          <c:showBubbleSize val="0"/>
        </c:dLbls>
        <c:marker val="1"/>
        <c:smooth val="0"/>
        <c:axId val="326423288"/>
        <c:axId val="326423680"/>
      </c:lineChart>
      <c:catAx>
        <c:axId val="326423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en-US"/>
          </a:p>
        </c:txPr>
        <c:crossAx val="326423680"/>
        <c:crosses val="autoZero"/>
        <c:auto val="1"/>
        <c:lblAlgn val="ctr"/>
        <c:lblOffset val="100"/>
        <c:tickLblSkip val="1"/>
        <c:tickMarkSkip val="1"/>
        <c:noMultiLvlLbl val="0"/>
      </c:catAx>
      <c:valAx>
        <c:axId val="326423680"/>
        <c:scaling>
          <c:orientation val="minMax"/>
          <c:max val="10"/>
          <c:min val="-10"/>
        </c:scaling>
        <c:delete val="0"/>
        <c:axPos val="l"/>
        <c:majorGridlines>
          <c:spPr>
            <a:ln w="3175">
              <a:solidFill>
                <a:sysClr val="window" lastClr="FFFFFF">
                  <a:lumMod val="75000"/>
                </a:sysClr>
              </a:solidFill>
              <a:prstDash val="sysDot"/>
            </a:ln>
          </c:spPr>
        </c:majorGridlines>
        <c:numFmt formatCode="#,##0.0" sourceLinked="0"/>
        <c:majorTickMark val="out"/>
        <c:minorTickMark val="none"/>
        <c:tickLblPos val="nextTo"/>
        <c:spPr>
          <a:ln w="3175">
            <a:solidFill>
              <a:srgbClr val="000000"/>
            </a:solidFill>
            <a:prstDash val="solid"/>
          </a:ln>
        </c:spPr>
        <c:txPr>
          <a:bodyPr rot="0" vert="horz"/>
          <a:lstStyle/>
          <a:p>
            <a:pPr>
              <a:defRPr/>
            </a:pPr>
            <a:endParaRPr lang="en-US"/>
          </a:p>
        </c:txPr>
        <c:crossAx val="326423288"/>
        <c:crosses val="autoZero"/>
        <c:crossBetween val="between"/>
        <c:majorUnit val="5"/>
      </c:valAx>
      <c:spPr>
        <a:noFill/>
        <a:ln w="25400">
          <a:noFill/>
        </a:ln>
      </c:spPr>
    </c:plotArea>
    <c:legend>
      <c:legendPos val="b"/>
      <c:layout>
        <c:manualLayout>
          <c:xMode val="edge"/>
          <c:yMode val="edge"/>
          <c:x val="1.1333529992235107E-2"/>
          <c:y val="0.78412861391742961"/>
          <c:w val="0.98515206843287018"/>
          <c:h val="0.18636922917290977"/>
        </c:manualLayout>
      </c:layout>
      <c:overlay val="0"/>
    </c:legend>
    <c:plotVisOnly val="1"/>
    <c:dispBlanksAs val="gap"/>
    <c:showDLblsOverMax val="0"/>
  </c:chart>
  <c:spPr>
    <a:noFill/>
    <a:ln w="9525">
      <a:noFill/>
    </a:ln>
  </c:spPr>
  <c:txPr>
    <a:bodyPr/>
    <a:lstStyle/>
    <a:p>
      <a:pPr>
        <a:defRPr sz="700" b="0" i="0" u="none" strike="noStrike" baseline="0">
          <a:solidFill>
            <a:srgbClr val="000000"/>
          </a:solidFill>
          <a:latin typeface="Arial Narrow" panose="020B0606020202030204" pitchFamily="34" charset="0"/>
          <a:ea typeface="Arial"/>
          <a:cs typeface="Arial"/>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2111710061024823"/>
          <c:h val="0.71355448297595647"/>
        </c:manualLayout>
      </c:layout>
      <c:areaChart>
        <c:grouping val="standard"/>
        <c:varyColors val="0"/>
        <c:ser>
          <c:idx val="3"/>
          <c:order val="1"/>
          <c:tx>
            <c:strRef>
              <c:f>'Graf 22'!$B$7</c:f>
              <c:strCache>
                <c:ptCount val="1"/>
                <c:pt idx="0">
                  <c:v>Vysoké riziko</c:v>
                </c:pt>
              </c:strCache>
            </c:strRef>
          </c:tx>
          <c:spPr>
            <a:gradFill>
              <a:gsLst>
                <a:gs pos="72000">
                  <a:srgbClr val="FFC000"/>
                </a:gs>
                <a:gs pos="19000">
                  <a:srgbClr val="FF0000"/>
                </a:gs>
              </a:gsLst>
              <a:lin ang="5400000" scaled="1"/>
            </a:gradFill>
            <a:ln>
              <a:noFill/>
            </a:ln>
            <a:effectLst/>
          </c:spPr>
          <c:cat>
            <c:multiLvlStrRef>
              <c:extLst>
                <c:ext xmlns:c15="http://schemas.microsoft.com/office/drawing/2012/chart" uri="{02D57815-91ED-43cb-92C2-25804820EDAC}">
                  <c15:fullRef>
                    <c15:sqref>[77]Okt_2021!$B$109:$M$109</c15:sqref>
                  </c15:fullRef>
                </c:ext>
              </c:extLst>
              <c:f>[77]Okt_2021!$B$109:$M$109</c:f>
            </c:multiLvlStrRef>
          </c:cat>
          <c:val>
            <c:numRef>
              <c:extLst>
                <c:ext xmlns:c15="http://schemas.microsoft.com/office/drawing/2012/chart" uri="{02D57815-91ED-43cb-92C2-25804820EDAC}">
                  <c15:fullRef>
                    <c15:sqref>'Graf 22'!$C$7:$P$7</c15:sqref>
                  </c15:fullRef>
                </c:ext>
              </c:extLst>
              <c:f>('Graf 22'!$C$7:$N$7,'Graf 22'!$P$7)</c:f>
              <c:numCache>
                <c:formatCode>0.0</c:formatCode>
                <c:ptCount val="13"/>
                <c:pt idx="0">
                  <c:v>14</c:v>
                </c:pt>
                <c:pt idx="1">
                  <c:v>14</c:v>
                </c:pt>
                <c:pt idx="2">
                  <c:v>14</c:v>
                </c:pt>
                <c:pt idx="3">
                  <c:v>14</c:v>
                </c:pt>
                <c:pt idx="4">
                  <c:v>14</c:v>
                </c:pt>
                <c:pt idx="5">
                  <c:v>14</c:v>
                </c:pt>
                <c:pt idx="6">
                  <c:v>14</c:v>
                </c:pt>
                <c:pt idx="7">
                  <c:v>14</c:v>
                </c:pt>
                <c:pt idx="8">
                  <c:v>14</c:v>
                </c:pt>
                <c:pt idx="9">
                  <c:v>14</c:v>
                </c:pt>
                <c:pt idx="10">
                  <c:v>14</c:v>
                </c:pt>
                <c:pt idx="11">
                  <c:v>14</c:v>
                </c:pt>
                <c:pt idx="12">
                  <c:v>14</c:v>
                </c:pt>
              </c:numCache>
            </c:numRef>
          </c:val>
          <c:extLst>
            <c:ext xmlns:c16="http://schemas.microsoft.com/office/drawing/2014/chart" uri="{C3380CC4-5D6E-409C-BE32-E72D297353CC}">
              <c16:uniqueId val="{00000000-7576-4A37-8230-B82C765B430D}"/>
            </c:ext>
          </c:extLst>
        </c:ser>
        <c:ser>
          <c:idx val="2"/>
          <c:order val="2"/>
          <c:tx>
            <c:strRef>
              <c:f>'Graf 22'!$B$6</c:f>
              <c:strCache>
                <c:ptCount val="1"/>
                <c:pt idx="0">
                  <c:v>Stredné riziko</c:v>
                </c:pt>
              </c:strCache>
            </c:strRef>
          </c:tx>
          <c:spPr>
            <a:gradFill>
              <a:gsLst>
                <a:gs pos="97000">
                  <a:srgbClr val="FFC000"/>
                </a:gs>
                <a:gs pos="100000">
                  <a:srgbClr val="00B050"/>
                </a:gs>
              </a:gsLst>
              <a:lin ang="5400000" scaled="1"/>
            </a:gradFill>
            <a:ln>
              <a:noFill/>
            </a:ln>
            <a:effectLst/>
          </c:spPr>
          <c:cat>
            <c:multiLvlStrRef>
              <c:extLst>
                <c:ext xmlns:c15="http://schemas.microsoft.com/office/drawing/2012/chart" uri="{02D57815-91ED-43cb-92C2-25804820EDAC}">
                  <c15:fullRef>
                    <c15:sqref>[77]Okt_2021!$B$109:$M$109</c15:sqref>
                  </c15:fullRef>
                </c:ext>
              </c:extLst>
              <c:f>[77]Okt_2021!$B$109:$M$109</c:f>
            </c:multiLvlStrRef>
          </c:cat>
          <c:val>
            <c:numRef>
              <c:extLst>
                <c:ext xmlns:c15="http://schemas.microsoft.com/office/drawing/2012/chart" uri="{02D57815-91ED-43cb-92C2-25804820EDAC}">
                  <c15:fullRef>
                    <c15:sqref>'Graf 22'!$C$6:$P$6</c15:sqref>
                  </c15:fullRef>
                </c:ext>
              </c:extLst>
              <c:f>('Graf 22'!$C$6:$N$6,'Graf 22'!$P$6)</c:f>
              <c:numCache>
                <c:formatCode>0.0</c:formatCode>
                <c:ptCount val="13"/>
                <c:pt idx="0">
                  <c:v>6</c:v>
                </c:pt>
                <c:pt idx="1">
                  <c:v>6</c:v>
                </c:pt>
                <c:pt idx="2">
                  <c:v>6</c:v>
                </c:pt>
                <c:pt idx="3">
                  <c:v>6</c:v>
                </c:pt>
                <c:pt idx="4">
                  <c:v>6</c:v>
                </c:pt>
                <c:pt idx="5">
                  <c:v>6</c:v>
                </c:pt>
                <c:pt idx="6">
                  <c:v>6</c:v>
                </c:pt>
                <c:pt idx="7">
                  <c:v>6</c:v>
                </c:pt>
                <c:pt idx="8">
                  <c:v>6</c:v>
                </c:pt>
                <c:pt idx="9">
                  <c:v>6</c:v>
                </c:pt>
                <c:pt idx="10">
                  <c:v>6</c:v>
                </c:pt>
                <c:pt idx="11">
                  <c:v>6</c:v>
                </c:pt>
                <c:pt idx="12">
                  <c:v>6</c:v>
                </c:pt>
              </c:numCache>
            </c:numRef>
          </c:val>
          <c:extLst>
            <c:ext xmlns:c16="http://schemas.microsoft.com/office/drawing/2014/chart" uri="{C3380CC4-5D6E-409C-BE32-E72D297353CC}">
              <c16:uniqueId val="{00000001-7576-4A37-8230-B82C765B430D}"/>
            </c:ext>
          </c:extLst>
        </c:ser>
        <c:ser>
          <c:idx val="1"/>
          <c:order val="3"/>
          <c:tx>
            <c:strRef>
              <c:f>'Graf 22'!$B$5</c:f>
              <c:strCache>
                <c:ptCount val="1"/>
                <c:pt idx="0">
                  <c:v>Nízke riziko</c:v>
                </c:pt>
              </c:strCache>
            </c:strRef>
          </c:tx>
          <c:spPr>
            <a:gradFill>
              <a:gsLst>
                <a:gs pos="0">
                  <a:srgbClr val="FFC000"/>
                </a:gs>
                <a:gs pos="31000">
                  <a:srgbClr val="00B050"/>
                </a:gs>
              </a:gsLst>
              <a:lin ang="5400000" scaled="1"/>
            </a:gradFill>
            <a:ln>
              <a:noFill/>
            </a:ln>
            <a:effectLst/>
          </c:spPr>
          <c:trendline>
            <c:spPr>
              <a:ln w="19050" cap="rnd">
                <a:noFill/>
                <a:prstDash val="sysDot"/>
              </a:ln>
              <a:effectLst/>
            </c:spPr>
            <c:trendlineType val="linear"/>
            <c:dispRSqr val="0"/>
            <c:dispEq val="0"/>
          </c:trendline>
          <c:cat>
            <c:multiLvlStrRef>
              <c:extLst>
                <c:ext xmlns:c15="http://schemas.microsoft.com/office/drawing/2012/chart" uri="{02D57815-91ED-43cb-92C2-25804820EDAC}">
                  <c15:fullRef>
                    <c15:sqref>[77]Okt_2021!$B$109:$M$109</c15:sqref>
                  </c15:fullRef>
                </c:ext>
              </c:extLst>
              <c:f>[77]Okt_2021!$B$109:$M$109</c:f>
            </c:multiLvlStrRef>
          </c:cat>
          <c:val>
            <c:numRef>
              <c:extLst>
                <c:ext xmlns:c15="http://schemas.microsoft.com/office/drawing/2012/chart" uri="{02D57815-91ED-43cb-92C2-25804820EDAC}">
                  <c15:fullRef>
                    <c15:sqref>'Graf 22'!$C$5:$P$5</c15:sqref>
                  </c15:fullRef>
                </c:ext>
              </c:extLst>
              <c:f>('Graf 22'!$C$5:$N$5,'Graf 22'!$P$5)</c:f>
              <c:numCache>
                <c:formatCode>0.0</c:formatCode>
                <c:ptCount val="13"/>
                <c:pt idx="0">
                  <c:v>2</c:v>
                </c:pt>
                <c:pt idx="1">
                  <c:v>2</c:v>
                </c:pt>
                <c:pt idx="2">
                  <c:v>2</c:v>
                </c:pt>
                <c:pt idx="3">
                  <c:v>2</c:v>
                </c:pt>
                <c:pt idx="4">
                  <c:v>2</c:v>
                </c:pt>
                <c:pt idx="5">
                  <c:v>2</c:v>
                </c:pt>
                <c:pt idx="6">
                  <c:v>2</c:v>
                </c:pt>
                <c:pt idx="7">
                  <c:v>2</c:v>
                </c:pt>
                <c:pt idx="8">
                  <c:v>2</c:v>
                </c:pt>
                <c:pt idx="9">
                  <c:v>2</c:v>
                </c:pt>
                <c:pt idx="10">
                  <c:v>2</c:v>
                </c:pt>
                <c:pt idx="11">
                  <c:v>2</c:v>
                </c:pt>
                <c:pt idx="12">
                  <c:v>2</c:v>
                </c:pt>
              </c:numCache>
            </c:numRef>
          </c:val>
          <c:extLst>
            <c:ext xmlns:c16="http://schemas.microsoft.com/office/drawing/2014/chart" uri="{C3380CC4-5D6E-409C-BE32-E72D297353CC}">
              <c16:uniqueId val="{00000002-7576-4A37-8230-B82C765B430D}"/>
            </c:ext>
          </c:extLst>
        </c:ser>
        <c:dLbls>
          <c:showLegendKey val="0"/>
          <c:showVal val="0"/>
          <c:showCatName val="0"/>
          <c:showSerName val="0"/>
          <c:showPercent val="0"/>
          <c:showBubbleSize val="0"/>
        </c:dLbls>
        <c:axId val="873931768"/>
        <c:axId val="873932160"/>
      </c:areaChart>
      <c:barChart>
        <c:barDir val="col"/>
        <c:grouping val="clustered"/>
        <c:varyColors val="0"/>
        <c:ser>
          <c:idx val="0"/>
          <c:order val="0"/>
          <c:tx>
            <c:strRef>
              <c:f>'Graf 22'!$B$3</c:f>
              <c:strCache>
                <c:ptCount val="1"/>
                <c:pt idx="0">
                  <c:v>EK</c:v>
                </c:pt>
              </c:strCache>
            </c:strRef>
          </c:tx>
          <c:spPr>
            <a:solidFill>
              <a:schemeClr val="tx1"/>
            </a:solidFill>
            <a:ln>
              <a:noFill/>
            </a:ln>
            <a:effectLst/>
          </c:spPr>
          <c:invertIfNegative val="0"/>
          <c:dLbls>
            <c:dLbl>
              <c:idx val="9"/>
              <c:tx>
                <c:rich>
                  <a:bodyPr/>
                  <a:lstStyle/>
                  <a:p>
                    <a:r>
                      <a:rPr lang="en-US"/>
                      <a:t>7,7*</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76-4A37-8230-B82C765B430D}"/>
                </c:ext>
              </c:extLst>
            </c:dLbl>
            <c:dLbl>
              <c:idx val="10"/>
              <c:tx>
                <c:rich>
                  <a:bodyPr/>
                  <a:lstStyle/>
                  <a:p>
                    <a:r>
                      <a:rPr lang="en-US"/>
                      <a:t>10,6</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76-4A37-8230-B82C765B430D}"/>
                </c:ext>
              </c:extLst>
            </c:d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22'!$C$2:$P$2</c15:sqref>
                  </c15:fullRef>
                </c:ext>
              </c:extLst>
              <c:f>('Graf 22'!$C$2:$N$2,'Graf 22'!$P$2)</c:f>
              <c:numCache>
                <c:formatCode>General</c:formatCode>
                <c:ptCount val="13"/>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numCache>
            </c:numRef>
          </c:cat>
          <c:val>
            <c:numRef>
              <c:extLst>
                <c:ext xmlns:c15="http://schemas.microsoft.com/office/drawing/2012/chart" uri="{02D57815-91ED-43cb-92C2-25804820EDAC}">
                  <c15:fullRef>
                    <c15:sqref>'Graf 22'!$C$3:$P$3</c15:sqref>
                  </c15:fullRef>
                </c:ext>
              </c:extLst>
              <c:f>('Graf 22'!$C$3:$N$3,'Graf 22'!$P$3)</c:f>
              <c:numCache>
                <c:formatCode>0.0</c:formatCode>
                <c:ptCount val="13"/>
                <c:pt idx="1">
                  <c:v>3</c:v>
                </c:pt>
                <c:pt idx="2">
                  <c:v>7.4</c:v>
                </c:pt>
                <c:pt idx="3">
                  <c:v>6.9</c:v>
                </c:pt>
                <c:pt idx="4">
                  <c:v>3.5</c:v>
                </c:pt>
                <c:pt idx="5">
                  <c:v>2.4</c:v>
                </c:pt>
                <c:pt idx="6">
                  <c:v>2.4</c:v>
                </c:pt>
                <c:pt idx="7">
                  <c:v>2.5</c:v>
                </c:pt>
                <c:pt idx="8">
                  <c:v>3.8</c:v>
                </c:pt>
                <c:pt idx="9">
                  <c:v>7.7</c:v>
                </c:pt>
                <c:pt idx="10" formatCode="General">
                  <c:v>10.6</c:v>
                </c:pt>
                <c:pt idx="11" formatCode="General">
                  <c:v>11.3</c:v>
                </c:pt>
              </c:numCache>
            </c:numRef>
          </c:val>
          <c:extLst>
            <c:ext xmlns:c16="http://schemas.microsoft.com/office/drawing/2014/chart" uri="{C3380CC4-5D6E-409C-BE32-E72D297353CC}">
              <c16:uniqueId val="{00000005-7576-4A37-8230-B82C765B430D}"/>
            </c:ext>
          </c:extLst>
        </c:ser>
        <c:ser>
          <c:idx val="6"/>
          <c:order val="5"/>
          <c:tx>
            <c:strRef>
              <c:f>'Graf 22'!$B$4</c:f>
              <c:strCache>
                <c:ptCount val="1"/>
              </c:strCache>
            </c:strRef>
          </c:tx>
          <c:spPr>
            <a:solidFill>
              <a:srgbClr val="2C9ADC"/>
            </a:solidFill>
            <a:ln>
              <a:noFill/>
            </a:ln>
            <a:effectLst/>
          </c:spPr>
          <c:invertIfNegative val="0"/>
          <c:dLbls>
            <c:dLbl>
              <c:idx val="10"/>
              <c:layout>
                <c:manualLayout>
                  <c:x val="0"/>
                  <c:y val="7.09298682324109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76-4A37-8230-B82C765B430D}"/>
                </c:ext>
              </c:extLst>
            </c:dLbl>
            <c:dLbl>
              <c:idx val="11"/>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76-4A37-8230-B82C765B430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22'!$C$2:$P$2</c15:sqref>
                  </c15:fullRef>
                </c:ext>
              </c:extLst>
              <c:f>('Graf 22'!$C$2:$N$2,'Graf 22'!$P$2)</c:f>
              <c:numCache>
                <c:formatCode>General</c:formatCode>
                <c:ptCount val="13"/>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numCache>
            </c:numRef>
          </c:cat>
          <c:val>
            <c:numRef>
              <c:extLst>
                <c:ext xmlns:c15="http://schemas.microsoft.com/office/drawing/2012/chart" uri="{02D57815-91ED-43cb-92C2-25804820EDAC}">
                  <c15:fullRef>
                    <c15:sqref>'Graf 22'!$C$4:$P$4</c15:sqref>
                  </c15:fullRef>
                </c:ext>
              </c:extLst>
              <c:f>('Graf 22'!$C$4:$N$4,'Graf 22'!$P$4)</c:f>
              <c:numCache>
                <c:formatCode>0.0</c:formatCode>
                <c:ptCount val="13"/>
              </c:numCache>
            </c:numRef>
          </c:val>
          <c:extLst xmlns:c15="http://schemas.microsoft.com/office/drawing/2012/chart">
            <c:ext xmlns:c15="http://schemas.microsoft.com/office/drawing/2012/chart" uri="{02D57815-91ED-43cb-92C2-25804820EDAC}">
              <c15:categoryFilterExceptions>
                <c15:categoryFilterException>
                  <c15:sqref>'Graf 22'!$O$4</c15:sqref>
                  <c15:dLbl>
                    <c:idx val="11"/>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uri="{CE6537A1-D6FC-4f65-9D91-7224C49458BB}"/>
                      <c:ext xmlns:c16="http://schemas.microsoft.com/office/drawing/2014/chart" uri="{C3380CC4-5D6E-409C-BE32-E72D297353CC}">
                        <c16:uniqueId val="{00000000-5695-4EE7-A4C8-70C522340E42}"/>
                      </c:ext>
                    </c:extLst>
                  </c15:dLbl>
                </c15:categoryFilterException>
              </c15:categoryFilterExceptions>
            </c:ext>
            <c:ext xmlns:c16="http://schemas.microsoft.com/office/drawing/2014/chart" uri="{C3380CC4-5D6E-409C-BE32-E72D297353CC}">
              <c16:uniqueId val="{00000008-7576-4A37-8230-B82C765B430D}"/>
            </c:ext>
          </c:extLst>
        </c:ser>
        <c:dLbls>
          <c:showLegendKey val="0"/>
          <c:showVal val="0"/>
          <c:showCatName val="0"/>
          <c:showSerName val="0"/>
          <c:showPercent val="0"/>
          <c:showBubbleSize val="0"/>
        </c:dLbls>
        <c:gapWidth val="0"/>
        <c:overlap val="-20"/>
        <c:axId val="873931768"/>
        <c:axId val="873932160"/>
        <c:extLst/>
      </c:barChart>
      <c:lineChart>
        <c:grouping val="standard"/>
        <c:varyColors val="0"/>
        <c:ser>
          <c:idx val="4"/>
          <c:order val="4"/>
          <c:tx>
            <c:strRef>
              <c:f>'Graf 22'!$B$8</c:f>
              <c:strCache>
                <c:ptCount val="1"/>
                <c:pt idx="0">
                  <c:v>Hranica</c:v>
                </c:pt>
              </c:strCache>
            </c:strRef>
          </c:tx>
          <c:spPr>
            <a:ln w="28575" cap="rnd">
              <a:solidFill>
                <a:srgbClr val="FF0000"/>
              </a:solidFill>
              <a:prstDash val="sysDot"/>
              <a:round/>
            </a:ln>
            <a:effectLst/>
          </c:spPr>
          <c:marker>
            <c:symbol val="none"/>
          </c:marker>
          <c:cat>
            <c:multiLvlStrRef>
              <c:extLst>
                <c:ext xmlns:c15="http://schemas.microsoft.com/office/drawing/2012/chart" uri="{02D57815-91ED-43cb-92C2-25804820EDAC}">
                  <c15:fullRef>
                    <c15:sqref>[78]PS_2022!$B$79:$O$79</c15:sqref>
                  </c15:fullRef>
                </c:ext>
              </c:extLst>
              <c:f>([78]PS_2022!$B$79:$M$79,[78]PS_2022!$O$79)</c:f>
            </c:multiLvlStrRef>
          </c:cat>
          <c:val>
            <c:numRef>
              <c:extLst>
                <c:ext xmlns:c15="http://schemas.microsoft.com/office/drawing/2012/chart" uri="{02D57815-91ED-43cb-92C2-25804820EDAC}">
                  <c15:fullRef>
                    <c15:sqref>'Graf 22'!$C$8:$P$8</c15:sqref>
                  </c15:fullRef>
                </c:ext>
              </c:extLst>
              <c:f>('Graf 22'!$C$8:$N$8,'Graf 22'!$P$8)</c:f>
              <c:numCache>
                <c:formatCode>0.0</c:formatCode>
                <c:ptCount val="13"/>
                <c:pt idx="0">
                  <c:v>6</c:v>
                </c:pt>
                <c:pt idx="1">
                  <c:v>6</c:v>
                </c:pt>
                <c:pt idx="2">
                  <c:v>6</c:v>
                </c:pt>
                <c:pt idx="3">
                  <c:v>6</c:v>
                </c:pt>
                <c:pt idx="4">
                  <c:v>6</c:v>
                </c:pt>
                <c:pt idx="5">
                  <c:v>6</c:v>
                </c:pt>
                <c:pt idx="6">
                  <c:v>6</c:v>
                </c:pt>
                <c:pt idx="7">
                  <c:v>6</c:v>
                </c:pt>
                <c:pt idx="8">
                  <c:v>6</c:v>
                </c:pt>
                <c:pt idx="9">
                  <c:v>6</c:v>
                </c:pt>
                <c:pt idx="10">
                  <c:v>6</c:v>
                </c:pt>
                <c:pt idx="11">
                  <c:v>6</c:v>
                </c:pt>
                <c:pt idx="12">
                  <c:v>6</c:v>
                </c:pt>
              </c:numCache>
            </c:numRef>
          </c:val>
          <c:smooth val="0"/>
          <c:extLst>
            <c:ext xmlns:c16="http://schemas.microsoft.com/office/drawing/2014/chart" uri="{C3380CC4-5D6E-409C-BE32-E72D297353CC}">
              <c16:uniqueId val="{00000009-7576-4A37-8230-B82C765B430D}"/>
            </c:ext>
          </c:extLst>
        </c:ser>
        <c:dLbls>
          <c:showLegendKey val="0"/>
          <c:showVal val="0"/>
          <c:showCatName val="0"/>
          <c:showSerName val="0"/>
          <c:showPercent val="0"/>
          <c:showBubbleSize val="0"/>
        </c:dLbls>
        <c:marker val="1"/>
        <c:smooth val="0"/>
        <c:axId val="873931768"/>
        <c:axId val="873932160"/>
      </c:lineChart>
      <c:catAx>
        <c:axId val="873931768"/>
        <c:scaling>
          <c:orientation val="minMax"/>
        </c:scaling>
        <c:delete val="0"/>
        <c:axPos val="b"/>
        <c:numFmt formatCode="General" sourceLinked="1"/>
        <c:majorTickMark val="none"/>
        <c:minorTickMark val="out"/>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2160"/>
        <c:crosses val="autoZero"/>
        <c:auto val="0"/>
        <c:lblAlgn val="ctr"/>
        <c:lblOffset val="100"/>
        <c:noMultiLvlLbl val="0"/>
      </c:catAx>
      <c:valAx>
        <c:axId val="873932160"/>
        <c:scaling>
          <c:orientation val="minMax"/>
          <c:max val="13"/>
          <c:min val="0"/>
        </c:scaling>
        <c:delete val="0"/>
        <c:axPos val="l"/>
        <c:majorGridlines>
          <c:spPr>
            <a:ln w="9525" cap="flat" cmpd="sng" algn="ctr">
              <a:no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1768"/>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2111710061024823"/>
          <c:h val="0.71355448297595647"/>
        </c:manualLayout>
      </c:layout>
      <c:areaChart>
        <c:grouping val="standard"/>
        <c:varyColors val="0"/>
        <c:ser>
          <c:idx val="3"/>
          <c:order val="1"/>
          <c:tx>
            <c:strRef>
              <c:f>'Graf 22'!$A$7</c:f>
              <c:strCache>
                <c:ptCount val="1"/>
                <c:pt idx="0">
                  <c:v>High risk</c:v>
                </c:pt>
              </c:strCache>
            </c:strRef>
          </c:tx>
          <c:spPr>
            <a:gradFill>
              <a:gsLst>
                <a:gs pos="72000">
                  <a:srgbClr val="FFC000"/>
                </a:gs>
                <a:gs pos="19000">
                  <a:srgbClr val="FF0000"/>
                </a:gs>
              </a:gsLst>
              <a:lin ang="5400000" scaled="1"/>
            </a:gradFill>
            <a:ln>
              <a:noFill/>
            </a:ln>
            <a:effectLst/>
          </c:spPr>
          <c:cat>
            <c:multiLvlStrRef>
              <c:extLst>
                <c:ext xmlns:c15="http://schemas.microsoft.com/office/drawing/2012/chart" uri="{02D57815-91ED-43cb-92C2-25804820EDAC}">
                  <c15:fullRef>
                    <c15:sqref>[77]Okt_2021!$B$109:$M$109</c15:sqref>
                  </c15:fullRef>
                </c:ext>
              </c:extLst>
              <c:f>[77]Okt_2021!$B$109:$M$109</c:f>
            </c:multiLvlStrRef>
          </c:cat>
          <c:val>
            <c:numRef>
              <c:extLst>
                <c:ext xmlns:c15="http://schemas.microsoft.com/office/drawing/2012/chart" uri="{02D57815-91ED-43cb-92C2-25804820EDAC}">
                  <c15:fullRef>
                    <c15:sqref>'Graf 22'!$C$7:$P$7</c15:sqref>
                  </c15:fullRef>
                </c:ext>
              </c:extLst>
              <c:f>('Graf 22'!$C$7:$N$7,'Graf 22'!$P$7)</c:f>
              <c:numCache>
                <c:formatCode>0.0</c:formatCode>
                <c:ptCount val="13"/>
                <c:pt idx="0">
                  <c:v>14</c:v>
                </c:pt>
                <c:pt idx="1">
                  <c:v>14</c:v>
                </c:pt>
                <c:pt idx="2">
                  <c:v>14</c:v>
                </c:pt>
                <c:pt idx="3">
                  <c:v>14</c:v>
                </c:pt>
                <c:pt idx="4">
                  <c:v>14</c:v>
                </c:pt>
                <c:pt idx="5">
                  <c:v>14</c:v>
                </c:pt>
                <c:pt idx="6">
                  <c:v>14</c:v>
                </c:pt>
                <c:pt idx="7">
                  <c:v>14</c:v>
                </c:pt>
                <c:pt idx="8">
                  <c:v>14</c:v>
                </c:pt>
                <c:pt idx="9">
                  <c:v>14</c:v>
                </c:pt>
                <c:pt idx="10">
                  <c:v>14</c:v>
                </c:pt>
                <c:pt idx="11">
                  <c:v>14</c:v>
                </c:pt>
                <c:pt idx="12">
                  <c:v>14</c:v>
                </c:pt>
              </c:numCache>
            </c:numRef>
          </c:val>
          <c:extLst>
            <c:ext xmlns:c16="http://schemas.microsoft.com/office/drawing/2014/chart" uri="{C3380CC4-5D6E-409C-BE32-E72D297353CC}">
              <c16:uniqueId val="{00000000-BC9A-4738-95D0-D1B3DFC3E824}"/>
            </c:ext>
          </c:extLst>
        </c:ser>
        <c:ser>
          <c:idx val="2"/>
          <c:order val="2"/>
          <c:tx>
            <c:strRef>
              <c:f>'Graf 22'!$A$6</c:f>
              <c:strCache>
                <c:ptCount val="1"/>
                <c:pt idx="0">
                  <c:v>Medium risk</c:v>
                </c:pt>
              </c:strCache>
            </c:strRef>
          </c:tx>
          <c:spPr>
            <a:gradFill>
              <a:gsLst>
                <a:gs pos="97000">
                  <a:srgbClr val="FFC000"/>
                </a:gs>
                <a:gs pos="100000">
                  <a:srgbClr val="00B050"/>
                </a:gs>
              </a:gsLst>
              <a:lin ang="5400000" scaled="1"/>
            </a:gradFill>
            <a:ln>
              <a:noFill/>
            </a:ln>
            <a:effectLst/>
          </c:spPr>
          <c:cat>
            <c:multiLvlStrRef>
              <c:extLst>
                <c:ext xmlns:c15="http://schemas.microsoft.com/office/drawing/2012/chart" uri="{02D57815-91ED-43cb-92C2-25804820EDAC}">
                  <c15:fullRef>
                    <c15:sqref>[77]Okt_2021!$B$109:$M$109</c15:sqref>
                  </c15:fullRef>
                </c:ext>
              </c:extLst>
              <c:f>[77]Okt_2021!$B$109:$M$109</c:f>
            </c:multiLvlStrRef>
          </c:cat>
          <c:val>
            <c:numRef>
              <c:extLst>
                <c:ext xmlns:c15="http://schemas.microsoft.com/office/drawing/2012/chart" uri="{02D57815-91ED-43cb-92C2-25804820EDAC}">
                  <c15:fullRef>
                    <c15:sqref>'Graf 22'!$C$6:$P$6</c15:sqref>
                  </c15:fullRef>
                </c:ext>
              </c:extLst>
              <c:f>('Graf 22'!$C$6:$N$6,'Graf 22'!$P$6)</c:f>
              <c:numCache>
                <c:formatCode>0.0</c:formatCode>
                <c:ptCount val="13"/>
                <c:pt idx="0">
                  <c:v>6</c:v>
                </c:pt>
                <c:pt idx="1">
                  <c:v>6</c:v>
                </c:pt>
                <c:pt idx="2">
                  <c:v>6</c:v>
                </c:pt>
                <c:pt idx="3">
                  <c:v>6</c:v>
                </c:pt>
                <c:pt idx="4">
                  <c:v>6</c:v>
                </c:pt>
                <c:pt idx="5">
                  <c:v>6</c:v>
                </c:pt>
                <c:pt idx="6">
                  <c:v>6</c:v>
                </c:pt>
                <c:pt idx="7">
                  <c:v>6</c:v>
                </c:pt>
                <c:pt idx="8">
                  <c:v>6</c:v>
                </c:pt>
                <c:pt idx="9">
                  <c:v>6</c:v>
                </c:pt>
                <c:pt idx="10">
                  <c:v>6</c:v>
                </c:pt>
                <c:pt idx="11">
                  <c:v>6</c:v>
                </c:pt>
                <c:pt idx="12">
                  <c:v>6</c:v>
                </c:pt>
              </c:numCache>
            </c:numRef>
          </c:val>
          <c:extLst>
            <c:ext xmlns:c16="http://schemas.microsoft.com/office/drawing/2014/chart" uri="{C3380CC4-5D6E-409C-BE32-E72D297353CC}">
              <c16:uniqueId val="{00000001-BC9A-4738-95D0-D1B3DFC3E824}"/>
            </c:ext>
          </c:extLst>
        </c:ser>
        <c:ser>
          <c:idx val="1"/>
          <c:order val="3"/>
          <c:tx>
            <c:strRef>
              <c:f>'Graf 22'!$A$5</c:f>
              <c:strCache>
                <c:ptCount val="1"/>
                <c:pt idx="0">
                  <c:v>Low risk</c:v>
                </c:pt>
              </c:strCache>
            </c:strRef>
          </c:tx>
          <c:spPr>
            <a:gradFill>
              <a:gsLst>
                <a:gs pos="0">
                  <a:srgbClr val="FFC000"/>
                </a:gs>
                <a:gs pos="31000">
                  <a:srgbClr val="00B050"/>
                </a:gs>
              </a:gsLst>
              <a:lin ang="5400000" scaled="1"/>
            </a:gradFill>
            <a:ln>
              <a:noFill/>
            </a:ln>
            <a:effectLst/>
          </c:spPr>
          <c:trendline>
            <c:spPr>
              <a:ln w="19050" cap="rnd">
                <a:noFill/>
                <a:prstDash val="sysDot"/>
              </a:ln>
              <a:effectLst/>
            </c:spPr>
            <c:trendlineType val="linear"/>
            <c:dispRSqr val="0"/>
            <c:dispEq val="0"/>
          </c:trendline>
          <c:cat>
            <c:multiLvlStrRef>
              <c:extLst>
                <c:ext xmlns:c15="http://schemas.microsoft.com/office/drawing/2012/chart" uri="{02D57815-91ED-43cb-92C2-25804820EDAC}">
                  <c15:fullRef>
                    <c15:sqref>[77]Okt_2021!$B$109:$M$109</c15:sqref>
                  </c15:fullRef>
                </c:ext>
              </c:extLst>
              <c:f>[77]Okt_2021!$B$109:$M$109</c:f>
            </c:multiLvlStrRef>
          </c:cat>
          <c:val>
            <c:numRef>
              <c:extLst>
                <c:ext xmlns:c15="http://schemas.microsoft.com/office/drawing/2012/chart" uri="{02D57815-91ED-43cb-92C2-25804820EDAC}">
                  <c15:fullRef>
                    <c15:sqref>'Graf 22'!$C$5:$P$5</c15:sqref>
                  </c15:fullRef>
                </c:ext>
              </c:extLst>
              <c:f>('Graf 22'!$C$5:$N$5,'Graf 22'!$P$5)</c:f>
              <c:numCache>
                <c:formatCode>0.0</c:formatCode>
                <c:ptCount val="13"/>
                <c:pt idx="0">
                  <c:v>2</c:v>
                </c:pt>
                <c:pt idx="1">
                  <c:v>2</c:v>
                </c:pt>
                <c:pt idx="2">
                  <c:v>2</c:v>
                </c:pt>
                <c:pt idx="3">
                  <c:v>2</c:v>
                </c:pt>
                <c:pt idx="4">
                  <c:v>2</c:v>
                </c:pt>
                <c:pt idx="5">
                  <c:v>2</c:v>
                </c:pt>
                <c:pt idx="6">
                  <c:v>2</c:v>
                </c:pt>
                <c:pt idx="7">
                  <c:v>2</c:v>
                </c:pt>
                <c:pt idx="8">
                  <c:v>2</c:v>
                </c:pt>
                <c:pt idx="9">
                  <c:v>2</c:v>
                </c:pt>
                <c:pt idx="10">
                  <c:v>2</c:v>
                </c:pt>
                <c:pt idx="11">
                  <c:v>2</c:v>
                </c:pt>
                <c:pt idx="12">
                  <c:v>2</c:v>
                </c:pt>
              </c:numCache>
            </c:numRef>
          </c:val>
          <c:extLst>
            <c:ext xmlns:c16="http://schemas.microsoft.com/office/drawing/2014/chart" uri="{C3380CC4-5D6E-409C-BE32-E72D297353CC}">
              <c16:uniqueId val="{00000002-BC9A-4738-95D0-D1B3DFC3E824}"/>
            </c:ext>
          </c:extLst>
        </c:ser>
        <c:dLbls>
          <c:showLegendKey val="0"/>
          <c:showVal val="0"/>
          <c:showCatName val="0"/>
          <c:showSerName val="0"/>
          <c:showPercent val="0"/>
          <c:showBubbleSize val="0"/>
        </c:dLbls>
        <c:axId val="873931768"/>
        <c:axId val="873932160"/>
      </c:areaChart>
      <c:barChart>
        <c:barDir val="col"/>
        <c:grouping val="clustered"/>
        <c:varyColors val="0"/>
        <c:ser>
          <c:idx val="0"/>
          <c:order val="0"/>
          <c:tx>
            <c:strRef>
              <c:f>'Graf 22'!$A$3</c:f>
              <c:strCache>
                <c:ptCount val="1"/>
                <c:pt idx="0">
                  <c:v>EC</c:v>
                </c:pt>
              </c:strCache>
            </c:strRef>
          </c:tx>
          <c:spPr>
            <a:solidFill>
              <a:schemeClr val="tx1"/>
            </a:solidFill>
            <a:ln>
              <a:noFill/>
            </a:ln>
            <a:effectLst/>
          </c:spPr>
          <c:invertIfNegative val="0"/>
          <c:dLbls>
            <c:dLbl>
              <c:idx val="9"/>
              <c:tx>
                <c:rich>
                  <a:bodyPr/>
                  <a:lstStyle/>
                  <a:p>
                    <a:r>
                      <a:rPr lang="en-US"/>
                      <a:t>7,7*</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9A-4738-95D0-D1B3DFC3E824}"/>
                </c:ext>
              </c:extLst>
            </c:dLbl>
            <c:dLbl>
              <c:idx val="10"/>
              <c:tx>
                <c:rich>
                  <a:bodyPr/>
                  <a:lstStyle/>
                  <a:p>
                    <a:r>
                      <a:rPr lang="en-US"/>
                      <a:t>10,6</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9A-4738-95D0-D1B3DFC3E824}"/>
                </c:ext>
              </c:extLst>
            </c:d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22'!$C$2:$P$2</c15:sqref>
                  </c15:fullRef>
                </c:ext>
              </c:extLst>
              <c:f>('Graf 22'!$C$2:$N$2,'Graf 22'!$P$2)</c:f>
              <c:numCache>
                <c:formatCode>General</c:formatCode>
                <c:ptCount val="13"/>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numCache>
            </c:numRef>
          </c:cat>
          <c:val>
            <c:numRef>
              <c:extLst>
                <c:ext xmlns:c15="http://schemas.microsoft.com/office/drawing/2012/chart" uri="{02D57815-91ED-43cb-92C2-25804820EDAC}">
                  <c15:fullRef>
                    <c15:sqref>'Graf 22'!$C$3:$P$3</c15:sqref>
                  </c15:fullRef>
                </c:ext>
              </c:extLst>
              <c:f>('Graf 22'!$C$3:$N$3,'Graf 22'!$P$3)</c:f>
              <c:numCache>
                <c:formatCode>0.0</c:formatCode>
                <c:ptCount val="13"/>
                <c:pt idx="1">
                  <c:v>3</c:v>
                </c:pt>
                <c:pt idx="2">
                  <c:v>7.4</c:v>
                </c:pt>
                <c:pt idx="3">
                  <c:v>6.9</c:v>
                </c:pt>
                <c:pt idx="4">
                  <c:v>3.5</c:v>
                </c:pt>
                <c:pt idx="5">
                  <c:v>2.4</c:v>
                </c:pt>
                <c:pt idx="6">
                  <c:v>2.4</c:v>
                </c:pt>
                <c:pt idx="7">
                  <c:v>2.5</c:v>
                </c:pt>
                <c:pt idx="8">
                  <c:v>3.8</c:v>
                </c:pt>
                <c:pt idx="9">
                  <c:v>7.7</c:v>
                </c:pt>
                <c:pt idx="10" formatCode="General">
                  <c:v>10.6</c:v>
                </c:pt>
                <c:pt idx="11" formatCode="General">
                  <c:v>11.3</c:v>
                </c:pt>
              </c:numCache>
            </c:numRef>
          </c:val>
          <c:extLst>
            <c:ext xmlns:c16="http://schemas.microsoft.com/office/drawing/2014/chart" uri="{C3380CC4-5D6E-409C-BE32-E72D297353CC}">
              <c16:uniqueId val="{00000005-BC9A-4738-95D0-D1B3DFC3E824}"/>
            </c:ext>
          </c:extLst>
        </c:ser>
        <c:ser>
          <c:idx val="6"/>
          <c:order val="5"/>
          <c:tx>
            <c:strRef>
              <c:f>'Graf 22'!$A$4</c:f>
              <c:strCache>
                <c:ptCount val="1"/>
              </c:strCache>
            </c:strRef>
          </c:tx>
          <c:spPr>
            <a:solidFill>
              <a:srgbClr val="2C9ADC"/>
            </a:solidFill>
            <a:ln>
              <a:noFill/>
            </a:ln>
            <a:effectLst/>
          </c:spPr>
          <c:invertIfNegative val="0"/>
          <c:dLbls>
            <c:dLbl>
              <c:idx val="10"/>
              <c:layout>
                <c:manualLayout>
                  <c:x val="0"/>
                  <c:y val="7.09298682324109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9A-4738-95D0-D1B3DFC3E824}"/>
                </c:ext>
              </c:extLst>
            </c:dLbl>
            <c:dLbl>
              <c:idx val="11"/>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9A-4738-95D0-D1B3DFC3E82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'Graf 22'!$C$2:$P$2</c15:sqref>
                  </c15:fullRef>
                </c:ext>
              </c:extLst>
              <c:f>('Graf 22'!$C$2:$N$2,'Graf 22'!$P$2)</c:f>
              <c:numCache>
                <c:formatCode>General</c:formatCode>
                <c:ptCount val="13"/>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numCache>
            </c:numRef>
          </c:cat>
          <c:val>
            <c:numRef>
              <c:extLst>
                <c:ext xmlns:c15="http://schemas.microsoft.com/office/drawing/2012/chart" uri="{02D57815-91ED-43cb-92C2-25804820EDAC}">
                  <c15:fullRef>
                    <c15:sqref>'Graf 22'!$C$4:$P$4</c15:sqref>
                  </c15:fullRef>
                </c:ext>
              </c:extLst>
              <c:f>('Graf 22'!$C$4:$N$4,'Graf 22'!$P$4)</c:f>
              <c:numCache>
                <c:formatCode>0.0</c:formatCode>
                <c:ptCount val="13"/>
              </c:numCache>
            </c:numRef>
          </c:val>
          <c:extLst xmlns:c15="http://schemas.microsoft.com/office/drawing/2012/chart">
            <c:ext xmlns:c15="http://schemas.microsoft.com/office/drawing/2012/chart" uri="{02D57815-91ED-43cb-92C2-25804820EDAC}">
              <c15:categoryFilterExceptions>
                <c15:categoryFilterException>
                  <c15:sqref>'Graf 22'!$O$4</c15:sqref>
                  <c15:dLbl>
                    <c:idx val="11"/>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uri="{CE6537A1-D6FC-4f65-9D91-7224C49458BB}"/>
                      <c:ext xmlns:c16="http://schemas.microsoft.com/office/drawing/2014/chart" uri="{C3380CC4-5D6E-409C-BE32-E72D297353CC}">
                        <c16:uniqueId val="{00000000-21B3-4DD2-8F12-CDE515640626}"/>
                      </c:ext>
                    </c:extLst>
                  </c15:dLbl>
                </c15:categoryFilterException>
              </c15:categoryFilterExceptions>
            </c:ext>
            <c:ext xmlns:c16="http://schemas.microsoft.com/office/drawing/2014/chart" uri="{C3380CC4-5D6E-409C-BE32-E72D297353CC}">
              <c16:uniqueId val="{00000008-BC9A-4738-95D0-D1B3DFC3E824}"/>
            </c:ext>
          </c:extLst>
        </c:ser>
        <c:dLbls>
          <c:showLegendKey val="0"/>
          <c:showVal val="0"/>
          <c:showCatName val="0"/>
          <c:showSerName val="0"/>
          <c:showPercent val="0"/>
          <c:showBubbleSize val="0"/>
        </c:dLbls>
        <c:gapWidth val="0"/>
        <c:overlap val="-20"/>
        <c:axId val="873931768"/>
        <c:axId val="873932160"/>
        <c:extLst/>
      </c:barChart>
      <c:lineChart>
        <c:grouping val="standard"/>
        <c:varyColors val="0"/>
        <c:ser>
          <c:idx val="4"/>
          <c:order val="4"/>
          <c:tx>
            <c:strRef>
              <c:f>'Graf 22'!$B$8</c:f>
              <c:strCache>
                <c:ptCount val="1"/>
                <c:pt idx="0">
                  <c:v>Hranica</c:v>
                </c:pt>
              </c:strCache>
            </c:strRef>
          </c:tx>
          <c:spPr>
            <a:ln w="28575" cap="rnd">
              <a:solidFill>
                <a:srgbClr val="FF0000"/>
              </a:solidFill>
              <a:prstDash val="sysDot"/>
              <a:round/>
            </a:ln>
            <a:effectLst/>
          </c:spPr>
          <c:marker>
            <c:symbol val="none"/>
          </c:marker>
          <c:cat>
            <c:multiLvlStrRef>
              <c:extLst>
                <c:ext xmlns:c15="http://schemas.microsoft.com/office/drawing/2012/chart" uri="{02D57815-91ED-43cb-92C2-25804820EDAC}">
                  <c15:fullRef>
                    <c15:sqref>[78]PS_2022!$B$79:$O$79</c15:sqref>
                  </c15:fullRef>
                </c:ext>
              </c:extLst>
              <c:f>([78]PS_2022!$B$79:$M$79,[78]PS_2022!$O$79)</c:f>
            </c:multiLvlStrRef>
          </c:cat>
          <c:val>
            <c:numRef>
              <c:extLst>
                <c:ext xmlns:c15="http://schemas.microsoft.com/office/drawing/2012/chart" uri="{02D57815-91ED-43cb-92C2-25804820EDAC}">
                  <c15:fullRef>
                    <c15:sqref>'Graf 22'!$C$8:$P$8</c15:sqref>
                  </c15:fullRef>
                </c:ext>
              </c:extLst>
              <c:f>('Graf 22'!$C$8:$N$8,'Graf 22'!$P$8)</c:f>
              <c:numCache>
                <c:formatCode>0.0</c:formatCode>
                <c:ptCount val="13"/>
                <c:pt idx="0">
                  <c:v>6</c:v>
                </c:pt>
                <c:pt idx="1">
                  <c:v>6</c:v>
                </c:pt>
                <c:pt idx="2">
                  <c:v>6</c:v>
                </c:pt>
                <c:pt idx="3">
                  <c:v>6</c:v>
                </c:pt>
                <c:pt idx="4">
                  <c:v>6</c:v>
                </c:pt>
                <c:pt idx="5">
                  <c:v>6</c:v>
                </c:pt>
                <c:pt idx="6">
                  <c:v>6</c:v>
                </c:pt>
                <c:pt idx="7">
                  <c:v>6</c:v>
                </c:pt>
                <c:pt idx="8">
                  <c:v>6</c:v>
                </c:pt>
                <c:pt idx="9">
                  <c:v>6</c:v>
                </c:pt>
                <c:pt idx="10">
                  <c:v>6</c:v>
                </c:pt>
                <c:pt idx="11">
                  <c:v>6</c:v>
                </c:pt>
                <c:pt idx="12">
                  <c:v>6</c:v>
                </c:pt>
              </c:numCache>
            </c:numRef>
          </c:val>
          <c:smooth val="0"/>
          <c:extLst>
            <c:ext xmlns:c16="http://schemas.microsoft.com/office/drawing/2014/chart" uri="{C3380CC4-5D6E-409C-BE32-E72D297353CC}">
              <c16:uniqueId val="{00000009-BC9A-4738-95D0-D1B3DFC3E824}"/>
            </c:ext>
          </c:extLst>
        </c:ser>
        <c:dLbls>
          <c:showLegendKey val="0"/>
          <c:showVal val="0"/>
          <c:showCatName val="0"/>
          <c:showSerName val="0"/>
          <c:showPercent val="0"/>
          <c:showBubbleSize val="0"/>
        </c:dLbls>
        <c:marker val="1"/>
        <c:smooth val="0"/>
        <c:axId val="873931768"/>
        <c:axId val="873932160"/>
      </c:lineChart>
      <c:catAx>
        <c:axId val="873931768"/>
        <c:scaling>
          <c:orientation val="minMax"/>
        </c:scaling>
        <c:delete val="0"/>
        <c:axPos val="b"/>
        <c:numFmt formatCode="General" sourceLinked="1"/>
        <c:majorTickMark val="none"/>
        <c:minorTickMark val="out"/>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2160"/>
        <c:crosses val="autoZero"/>
        <c:auto val="0"/>
        <c:lblAlgn val="ctr"/>
        <c:lblOffset val="100"/>
        <c:noMultiLvlLbl val="0"/>
      </c:catAx>
      <c:valAx>
        <c:axId val="873932160"/>
        <c:scaling>
          <c:orientation val="minMax"/>
          <c:max val="13"/>
          <c:min val="0"/>
        </c:scaling>
        <c:delete val="0"/>
        <c:axPos val="l"/>
        <c:majorGridlines>
          <c:spPr>
            <a:ln w="9525" cap="flat" cmpd="sng" algn="ctr">
              <a:no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1768"/>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526465441819774E-2"/>
          <c:y val="4.3471857684456112E-2"/>
          <c:w val="0.92930621172353434"/>
          <c:h val="0.85922863808690575"/>
        </c:manualLayout>
      </c:layout>
      <c:areaChart>
        <c:grouping val="standard"/>
        <c:varyColors val="0"/>
        <c:ser>
          <c:idx val="3"/>
          <c:order val="0"/>
          <c:spPr>
            <a:solidFill>
              <a:srgbClr val="369ADC"/>
            </a:solidFill>
            <a:ln w="19050">
              <a:noFill/>
              <a:prstDash val="solid"/>
            </a:ln>
          </c:spPr>
          <c:cat>
            <c:numRef>
              <c:f>'Graf 23'!$C$4:$AX$4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23'!$C$5:$AX$5</c:f>
              <c:numCache>
                <c:formatCode>0.0</c:formatCode>
                <c:ptCount val="48"/>
                <c:pt idx="0">
                  <c:v>-0.27743303474889558</c:v>
                </c:pt>
                <c:pt idx="1">
                  <c:v>-0.41626246464241845</c:v>
                </c:pt>
                <c:pt idx="2">
                  <c:v>-0.58911676017526915</c:v>
                </c:pt>
                <c:pt idx="3">
                  <c:v>-0.59376074791297029</c:v>
                </c:pt>
                <c:pt idx="4">
                  <c:v>-0.75786861761715585</c:v>
                </c:pt>
                <c:pt idx="5">
                  <c:v>-0.82131530035243472</c:v>
                </c:pt>
                <c:pt idx="6">
                  <c:v>-0.72315240936577396</c:v>
                </c:pt>
                <c:pt idx="7">
                  <c:v>-0.58789620156905542</c:v>
                </c:pt>
                <c:pt idx="8">
                  <c:v>-0.50000778163717641</c:v>
                </c:pt>
                <c:pt idx="9">
                  <c:v>-0.41653594080710832</c:v>
                </c:pt>
                <c:pt idx="10">
                  <c:v>-0.31622481960710402</c:v>
                </c:pt>
                <c:pt idx="11">
                  <c:v>-0.27044418239698942</c:v>
                </c:pt>
                <c:pt idx="12">
                  <c:v>-0.22732475005978259</c:v>
                </c:pt>
                <c:pt idx="13">
                  <c:v>-0.17745591679139494</c:v>
                </c:pt>
                <c:pt idx="14">
                  <c:v>-0.14427113657466251</c:v>
                </c:pt>
                <c:pt idx="15">
                  <c:v>-9.8715119808826302E-2</c:v>
                </c:pt>
                <c:pt idx="16">
                  <c:v>-2.1940146369654911E-2</c:v>
                </c:pt>
                <c:pt idx="17">
                  <c:v>6.6465045548937951E-2</c:v>
                </c:pt>
                <c:pt idx="18">
                  <c:v>0.17892190209624559</c:v>
                </c:pt>
                <c:pt idx="19">
                  <c:v>0.29578521715722417</c:v>
                </c:pt>
                <c:pt idx="20">
                  <c:v>0.40689962619728348</c:v>
                </c:pt>
                <c:pt idx="21">
                  <c:v>0.56850523068369085</c:v>
                </c:pt>
                <c:pt idx="22">
                  <c:v>0.61462819884545183</c:v>
                </c:pt>
                <c:pt idx="23">
                  <c:v>0.66136265932449945</c:v>
                </c:pt>
                <c:pt idx="24">
                  <c:v>0.70382760082324225</c:v>
                </c:pt>
                <c:pt idx="25">
                  <c:v>0.76879272133511734</c:v>
                </c:pt>
                <c:pt idx="26">
                  <c:v>0.86897639853409103</c:v>
                </c:pt>
                <c:pt idx="27">
                  <c:v>0.94296265646107003</c:v>
                </c:pt>
                <c:pt idx="28">
                  <c:v>0.99784635174366798</c:v>
                </c:pt>
                <c:pt idx="29">
                  <c:v>1.0890065466124383</c:v>
                </c:pt>
                <c:pt idx="30">
                  <c:v>1.2054241114950486</c:v>
                </c:pt>
                <c:pt idx="31">
                  <c:v>1.3098012153842546</c:v>
                </c:pt>
                <c:pt idx="32">
                  <c:v>1.4053290106967893</c:v>
                </c:pt>
                <c:pt idx="33">
                  <c:v>1.4571876565371511</c:v>
                </c:pt>
                <c:pt idx="34">
                  <c:v>1.4967332587142366</c:v>
                </c:pt>
                <c:pt idx="35">
                  <c:v>1.473876076089546</c:v>
                </c:pt>
                <c:pt idx="36">
                  <c:v>1.4376059170183666</c:v>
                </c:pt>
                <c:pt idx="37">
                  <c:v>1.4132548883921103</c:v>
                </c:pt>
                <c:pt idx="38">
                  <c:v>1.4442749507031252</c:v>
                </c:pt>
                <c:pt idx="39">
                  <c:v>1.4299261785565527</c:v>
                </c:pt>
                <c:pt idx="40">
                  <c:v>1.4530132296651104</c:v>
                </c:pt>
                <c:pt idx="41">
                  <c:v>1.4660960687217148</c:v>
                </c:pt>
                <c:pt idx="42">
                  <c:v>1.53576727595118</c:v>
                </c:pt>
                <c:pt idx="43">
                  <c:v>1.6047047935091001</c:v>
                </c:pt>
                <c:pt idx="44">
                  <c:v>1.7069556170191724</c:v>
                </c:pt>
                <c:pt idx="45">
                  <c:v>1.798451482943431</c:v>
                </c:pt>
                <c:pt idx="46">
                  <c:v>1.9059449082131366</c:v>
                </c:pt>
                <c:pt idx="47">
                  <c:v>2.0280495286538347</c:v>
                </c:pt>
              </c:numCache>
            </c:numRef>
          </c:val>
          <c:extLst>
            <c:ext xmlns:c16="http://schemas.microsoft.com/office/drawing/2014/chart" uri="{C3380CC4-5D6E-409C-BE32-E72D297353CC}">
              <c16:uniqueId val="{00000000-AB12-42B8-8FC7-9CF8C1164549}"/>
            </c:ext>
          </c:extLst>
        </c:ser>
        <c:ser>
          <c:idx val="5"/>
          <c:order val="1"/>
          <c:spPr>
            <a:solidFill>
              <a:srgbClr val="FF0000"/>
            </a:solidFill>
            <a:ln w="19050">
              <a:noFill/>
              <a:prstDash val="solid"/>
            </a:ln>
          </c:spPr>
          <c:cat>
            <c:numRef>
              <c:f>'Graf 23'!$C$4:$AX$4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23'!$C$6:$AX$6</c:f>
              <c:numCache>
                <c:formatCode>0.0</c:formatCode>
                <c:ptCount val="48"/>
                <c:pt idx="0">
                  <c:v>-0.27743303474889558</c:v>
                </c:pt>
                <c:pt idx="1">
                  <c:v>-0.41626246464241845</c:v>
                </c:pt>
                <c:pt idx="2">
                  <c:v>-0.58911676017526915</c:v>
                </c:pt>
                <c:pt idx="3">
                  <c:v>-0.59376074791297029</c:v>
                </c:pt>
                <c:pt idx="4">
                  <c:v>-0.75786861761715585</c:v>
                </c:pt>
                <c:pt idx="5">
                  <c:v>-0.82131530035243472</c:v>
                </c:pt>
                <c:pt idx="6">
                  <c:v>-0.72315240936577396</c:v>
                </c:pt>
                <c:pt idx="7">
                  <c:v>-0.58789620156905542</c:v>
                </c:pt>
                <c:pt idx="8">
                  <c:v>-0.50000778163717641</c:v>
                </c:pt>
                <c:pt idx="9">
                  <c:v>-0.41653594080710832</c:v>
                </c:pt>
                <c:pt idx="10">
                  <c:v>-0.31622481960710402</c:v>
                </c:pt>
                <c:pt idx="11">
                  <c:v>-0.27044418239698942</c:v>
                </c:pt>
                <c:pt idx="12">
                  <c:v>-0.22732475005978259</c:v>
                </c:pt>
                <c:pt idx="13">
                  <c:v>-0.17745591679139494</c:v>
                </c:pt>
                <c:pt idx="14">
                  <c:v>-0.14427113657466251</c:v>
                </c:pt>
                <c:pt idx="15">
                  <c:v>-9.8715119808826302E-2</c:v>
                </c:pt>
                <c:pt idx="16">
                  <c:v>-2.1940146369654911E-2</c:v>
                </c:pt>
              </c:numCache>
            </c:numRef>
          </c:val>
          <c:extLst>
            <c:ext xmlns:c16="http://schemas.microsoft.com/office/drawing/2014/chart" uri="{C3380CC4-5D6E-409C-BE32-E72D297353CC}">
              <c16:uniqueId val="{00000001-AB12-42B8-8FC7-9CF8C1164549}"/>
            </c:ext>
          </c:extLst>
        </c:ser>
        <c:dLbls>
          <c:showLegendKey val="0"/>
          <c:showVal val="0"/>
          <c:showCatName val="0"/>
          <c:showSerName val="0"/>
          <c:showPercent val="0"/>
          <c:showBubbleSize val="0"/>
        </c:dLbls>
        <c:axId val="230059464"/>
        <c:axId val="230061424"/>
      </c:areaChart>
      <c:catAx>
        <c:axId val="230059464"/>
        <c:scaling>
          <c:orientation val="minMax"/>
        </c:scaling>
        <c:delete val="0"/>
        <c:axPos val="b"/>
        <c:numFmt formatCode="General" sourceLinked="0"/>
        <c:majorTickMark val="out"/>
        <c:minorTickMark val="none"/>
        <c:tickLblPos val="low"/>
        <c:txPr>
          <a:bodyPr rot="-5400000" vert="horz"/>
          <a:lstStyle/>
          <a:p>
            <a:pPr>
              <a:defRPr/>
            </a:pPr>
            <a:endParaRPr lang="en-US"/>
          </a:p>
        </c:txPr>
        <c:crossAx val="230061424"/>
        <c:crosses val="autoZero"/>
        <c:auto val="1"/>
        <c:lblAlgn val="ctr"/>
        <c:lblOffset val="100"/>
        <c:noMultiLvlLbl val="0"/>
      </c:catAx>
      <c:valAx>
        <c:axId val="23006142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en-US"/>
          </a:p>
        </c:txPr>
        <c:crossAx val="230059464"/>
        <c:crosses val="autoZero"/>
        <c:crossBetween val="midCat"/>
      </c:valAx>
    </c:plotArea>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'Tab 2 + Graf 1'!$J$15</c:f>
              <c:strCache>
                <c:ptCount val="1"/>
                <c:pt idx="0">
                  <c:v>Fondy EÚ</c:v>
                </c:pt>
              </c:strCache>
            </c:strRef>
          </c:tx>
          <c:spPr>
            <a:solidFill>
              <a:schemeClr val="bg1">
                <a:lumMod val="65000"/>
              </a:schemeClr>
            </a:solidFill>
            <a:ln>
              <a:noFill/>
            </a:ln>
            <a:effectLst/>
          </c:spPr>
          <c:invertIfNegative val="0"/>
          <c:cat>
            <c:numRef>
              <c:f>'Tab 2 + Graf 1'!$K$13:$AA$13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1'!$K$15:$AA$15</c:f>
              <c:numCache>
                <c:formatCode>0.0</c:formatCode>
                <c:ptCount val="17"/>
                <c:pt idx="0">
                  <c:v>1.3858000392400001</c:v>
                </c:pt>
                <c:pt idx="1">
                  <c:v>1.28336992922</c:v>
                </c:pt>
                <c:pt idx="2">
                  <c:v>1.16508914671</c:v>
                </c:pt>
                <c:pt idx="3">
                  <c:v>1.1040810760199999</c:v>
                </c:pt>
                <c:pt idx="4">
                  <c:v>1.0751658763</c:v>
                </c:pt>
                <c:pt idx="5">
                  <c:v>2.81654151096</c:v>
                </c:pt>
                <c:pt idx="6">
                  <c:v>0.36088635676000003</c:v>
                </c:pt>
                <c:pt idx="7">
                  <c:v>0.5448147242000001</c:v>
                </c:pt>
                <c:pt idx="8">
                  <c:v>1.00806776471</c:v>
                </c:pt>
                <c:pt idx="9">
                  <c:v>0.94604048492000004</c:v>
                </c:pt>
                <c:pt idx="10">
                  <c:v>0.90013201984999991</c:v>
                </c:pt>
                <c:pt idx="11">
                  <c:v>0.80502676714999977</c:v>
                </c:pt>
                <c:pt idx="12">
                  <c:v>0.9747788770100001</c:v>
                </c:pt>
                <c:pt idx="13">
                  <c:v>1.9792253460446654</c:v>
                </c:pt>
                <c:pt idx="14">
                  <c:v>0.70538557250509881</c:v>
                </c:pt>
                <c:pt idx="15">
                  <c:v>0.75919148759910415</c:v>
                </c:pt>
                <c:pt idx="16">
                  <c:v>0.69154827612783909</c:v>
                </c:pt>
              </c:numCache>
            </c:numRef>
          </c:val>
          <c:extLst>
            <c:ext xmlns:c16="http://schemas.microsoft.com/office/drawing/2014/chart" uri="{C3380CC4-5D6E-409C-BE32-E72D297353CC}">
              <c16:uniqueId val="{00000001-B541-4C95-AAFE-9E2B0D8DA6B9}"/>
            </c:ext>
          </c:extLst>
        </c:ser>
        <c:ser>
          <c:idx val="0"/>
          <c:order val="1"/>
          <c:tx>
            <c:strRef>
              <c:f>'Tab 2 + Graf 1'!$J$14</c:f>
              <c:strCache>
                <c:ptCount val="1"/>
                <c:pt idx="0">
                  <c:v>RRP</c:v>
                </c:pt>
              </c:strCache>
            </c:strRef>
          </c:tx>
          <c:spPr>
            <a:solidFill>
              <a:srgbClr val="369ADC"/>
            </a:solidFill>
            <a:ln>
              <a:noFill/>
            </a:ln>
            <a:effectLst/>
          </c:spPr>
          <c:invertIfNegative val="0"/>
          <c:cat>
            <c:numRef>
              <c:f>'Tab 2 + Graf 1'!$K$13:$AA$13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1'!$K$14:$AA$14</c:f>
              <c:numCache>
                <c:formatCode>0.0</c:formatCode>
                <c:ptCount val="17"/>
                <c:pt idx="0">
                  <c:v>0</c:v>
                </c:pt>
                <c:pt idx="1">
                  <c:v>0</c:v>
                </c:pt>
                <c:pt idx="2">
                  <c:v>0</c:v>
                </c:pt>
                <c:pt idx="3">
                  <c:v>0</c:v>
                </c:pt>
                <c:pt idx="4">
                  <c:v>0</c:v>
                </c:pt>
                <c:pt idx="5">
                  <c:v>0</c:v>
                </c:pt>
                <c:pt idx="6">
                  <c:v>0</c:v>
                </c:pt>
                <c:pt idx="7">
                  <c:v>0</c:v>
                </c:pt>
                <c:pt idx="8">
                  <c:v>0</c:v>
                </c:pt>
                <c:pt idx="9">
                  <c:v>0</c:v>
                </c:pt>
                <c:pt idx="10">
                  <c:v>0</c:v>
                </c:pt>
                <c:pt idx="11">
                  <c:v>6.4887020999999999E-4</c:v>
                </c:pt>
                <c:pt idx="12">
                  <c:v>5.3071708600000008E-3</c:v>
                </c:pt>
                <c:pt idx="13">
                  <c:v>1.4260355070810702</c:v>
                </c:pt>
                <c:pt idx="14">
                  <c:v>2.233416394549276</c:v>
                </c:pt>
                <c:pt idx="15">
                  <c:v>1.6819924515103695</c:v>
                </c:pt>
                <c:pt idx="16">
                  <c:v>0.28864087591245402</c:v>
                </c:pt>
              </c:numCache>
            </c:numRef>
          </c:val>
          <c:extLst>
            <c:ext xmlns:c16="http://schemas.microsoft.com/office/drawing/2014/chart" uri="{C3380CC4-5D6E-409C-BE32-E72D297353CC}">
              <c16:uniqueId val="{00000002-B541-4C95-AAFE-9E2B0D8DA6B9}"/>
            </c:ext>
          </c:extLst>
        </c:ser>
        <c:dLbls>
          <c:showLegendKey val="0"/>
          <c:showVal val="0"/>
          <c:showCatName val="0"/>
          <c:showSerName val="0"/>
          <c:showPercent val="0"/>
          <c:showBubbleSize val="0"/>
        </c:dLbls>
        <c:gapWidth val="40"/>
        <c:overlap val="100"/>
        <c:axId val="304192768"/>
        <c:axId val="304193160"/>
      </c:barChart>
      <c:catAx>
        <c:axId val="304192768"/>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4193160"/>
        <c:crosses val="autoZero"/>
        <c:auto val="1"/>
        <c:lblAlgn val="ctr"/>
        <c:lblOffset val="100"/>
        <c:noMultiLvlLbl val="0"/>
      </c:catAx>
      <c:valAx>
        <c:axId val="304193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419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639763779527563E-2"/>
          <c:y val="2.2485053951589382E-2"/>
          <c:w val="0.93616132135261021"/>
          <c:h val="0.86336284722222201"/>
        </c:manualLayout>
      </c:layout>
      <c:barChart>
        <c:barDir val="col"/>
        <c:grouping val="clustered"/>
        <c:varyColors val="0"/>
        <c:ser>
          <c:idx val="0"/>
          <c:order val="0"/>
          <c:spPr>
            <a:solidFill>
              <a:srgbClr val="2C9ADC"/>
            </a:solidFill>
          </c:spPr>
          <c:invertIfNegative val="0"/>
          <c:dPt>
            <c:idx val="0"/>
            <c:invertIfNegative val="0"/>
            <c:bubble3D val="0"/>
            <c:spPr>
              <a:solidFill>
                <a:srgbClr val="F9C9BA"/>
              </a:solidFill>
            </c:spPr>
            <c:extLst>
              <c:ext xmlns:c16="http://schemas.microsoft.com/office/drawing/2014/chart" uri="{C3380CC4-5D6E-409C-BE32-E72D297353CC}">
                <c16:uniqueId val="{00000001-4D14-4020-BC7E-763B138F2052}"/>
              </c:ext>
            </c:extLst>
          </c:dPt>
          <c:dPt>
            <c:idx val="1"/>
            <c:invertIfNegative val="0"/>
            <c:bubble3D val="0"/>
            <c:spPr>
              <a:solidFill>
                <a:srgbClr val="F9C9BA"/>
              </a:solidFill>
            </c:spPr>
            <c:extLst>
              <c:ext xmlns:c16="http://schemas.microsoft.com/office/drawing/2014/chart" uri="{C3380CC4-5D6E-409C-BE32-E72D297353CC}">
                <c16:uniqueId val="{00000003-4D14-4020-BC7E-763B138F2052}"/>
              </c:ext>
            </c:extLst>
          </c:dPt>
          <c:dPt>
            <c:idx val="3"/>
            <c:invertIfNegative val="0"/>
            <c:bubble3D val="0"/>
            <c:extLst>
              <c:ext xmlns:c16="http://schemas.microsoft.com/office/drawing/2014/chart" uri="{C3380CC4-5D6E-409C-BE32-E72D297353CC}">
                <c16:uniqueId val="{00000004-4D14-4020-BC7E-763B138F2052}"/>
              </c:ext>
            </c:extLst>
          </c:dPt>
          <c:dPt>
            <c:idx val="7"/>
            <c:invertIfNegative val="0"/>
            <c:bubble3D val="0"/>
            <c:spPr>
              <a:solidFill>
                <a:sysClr val="window" lastClr="FFFFFF">
                  <a:lumMod val="65000"/>
                </a:sysClr>
              </a:solidFill>
            </c:spPr>
            <c:extLst>
              <c:ext xmlns:c16="http://schemas.microsoft.com/office/drawing/2014/chart" uri="{C3380CC4-5D6E-409C-BE32-E72D297353CC}">
                <c16:uniqueId val="{00000006-4D14-4020-BC7E-763B138F205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24'!$A$3:$A$10</c:f>
              <c:strCache>
                <c:ptCount val="8"/>
                <c:pt idx="0">
                  <c:v>Rast DV so SDŽ</c:v>
                </c:pt>
                <c:pt idx="1">
                  <c:v>PSD - 40 rokov</c:v>
                </c:pt>
                <c:pt idx="2">
                  <c:v>Znížený rast ADH</c:v>
                </c:pt>
                <c:pt idx="3">
                  <c:v>Rodičovský dôchodok</c:v>
                </c:pt>
                <c:pt idx="4">
                  <c:v>Úprava sadzieb do II. piliera</c:v>
                </c:pt>
                <c:pt idx="5">
                  <c:v>Automatický vstup do II. piliera</c:v>
                </c:pt>
                <c:pt idx="6">
                  <c:v>Interakcia opatrení</c:v>
                </c:pt>
                <c:pt idx="7">
                  <c:v>Celkovo</c:v>
                </c:pt>
              </c:strCache>
            </c:strRef>
          </c:cat>
          <c:val>
            <c:numRef>
              <c:f>'Graf 24'!$C$3:$C$10</c:f>
              <c:numCache>
                <c:formatCode>0.0</c:formatCode>
                <c:ptCount val="8"/>
                <c:pt idx="0">
                  <c:v>-2.6843516812945181</c:v>
                </c:pt>
                <c:pt idx="1">
                  <c:v>0.39412608552476414</c:v>
                </c:pt>
                <c:pt idx="2">
                  <c:v>-0.48667872622989883</c:v>
                </c:pt>
                <c:pt idx="3">
                  <c:v>0.27636561727681208</c:v>
                </c:pt>
                <c:pt idx="4">
                  <c:v>2.5404431408890815E-3</c:v>
                </c:pt>
                <c:pt idx="5">
                  <c:v>0.88696296140872111</c:v>
                </c:pt>
                <c:pt idx="6">
                  <c:v>3.3953172065507964E-2</c:v>
                </c:pt>
                <c:pt idx="7">
                  <c:v>-1.5770821281077225</c:v>
                </c:pt>
              </c:numCache>
            </c:numRef>
          </c:val>
          <c:extLst>
            <c:ext xmlns:c16="http://schemas.microsoft.com/office/drawing/2014/chart" uri="{C3380CC4-5D6E-409C-BE32-E72D297353CC}">
              <c16:uniqueId val="{00000007-4D14-4020-BC7E-763B138F2052}"/>
            </c:ext>
          </c:extLst>
        </c:ser>
        <c:dLbls>
          <c:showLegendKey val="0"/>
          <c:showVal val="0"/>
          <c:showCatName val="0"/>
          <c:showSerName val="0"/>
          <c:showPercent val="0"/>
          <c:showBubbleSize val="0"/>
        </c:dLbls>
        <c:gapWidth val="150"/>
        <c:axId val="163366824"/>
        <c:axId val="163367216"/>
      </c:barChart>
      <c:catAx>
        <c:axId val="163366824"/>
        <c:scaling>
          <c:orientation val="minMax"/>
        </c:scaling>
        <c:delete val="0"/>
        <c:axPos val="b"/>
        <c:numFmt formatCode="General" sourceLinked="1"/>
        <c:majorTickMark val="out"/>
        <c:minorTickMark val="none"/>
        <c:tickLblPos val="low"/>
        <c:crossAx val="163367216"/>
        <c:crosses val="autoZero"/>
        <c:auto val="1"/>
        <c:lblAlgn val="ctr"/>
        <c:lblOffset val="100"/>
        <c:noMultiLvlLbl val="0"/>
      </c:catAx>
      <c:valAx>
        <c:axId val="163367216"/>
        <c:scaling>
          <c:orientation val="minMax"/>
          <c:max val="2"/>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163366824"/>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639763779527563E-2"/>
          <c:y val="2.2485053951589382E-2"/>
          <c:w val="0.93616132135261021"/>
          <c:h val="0.86336284722222201"/>
        </c:manualLayout>
      </c:layout>
      <c:barChart>
        <c:barDir val="col"/>
        <c:grouping val="clustered"/>
        <c:varyColors val="0"/>
        <c:ser>
          <c:idx val="0"/>
          <c:order val="0"/>
          <c:spPr>
            <a:solidFill>
              <a:srgbClr val="2C9ADC"/>
            </a:solidFill>
          </c:spPr>
          <c:invertIfNegative val="0"/>
          <c:dPt>
            <c:idx val="0"/>
            <c:invertIfNegative val="0"/>
            <c:bubble3D val="0"/>
            <c:spPr>
              <a:solidFill>
                <a:srgbClr val="F9C9BA"/>
              </a:solidFill>
            </c:spPr>
            <c:extLst>
              <c:ext xmlns:c16="http://schemas.microsoft.com/office/drawing/2014/chart" uri="{C3380CC4-5D6E-409C-BE32-E72D297353CC}">
                <c16:uniqueId val="{00000001-DF6A-44D8-9BC9-91D5FE763C77}"/>
              </c:ext>
            </c:extLst>
          </c:dPt>
          <c:dPt>
            <c:idx val="1"/>
            <c:invertIfNegative val="0"/>
            <c:bubble3D val="0"/>
            <c:spPr>
              <a:solidFill>
                <a:srgbClr val="F9C9BA"/>
              </a:solidFill>
            </c:spPr>
            <c:extLst>
              <c:ext xmlns:c16="http://schemas.microsoft.com/office/drawing/2014/chart" uri="{C3380CC4-5D6E-409C-BE32-E72D297353CC}">
                <c16:uniqueId val="{00000003-DF6A-44D8-9BC9-91D5FE763C77}"/>
              </c:ext>
            </c:extLst>
          </c:dPt>
          <c:dPt>
            <c:idx val="3"/>
            <c:invertIfNegative val="0"/>
            <c:bubble3D val="0"/>
            <c:extLst>
              <c:ext xmlns:c16="http://schemas.microsoft.com/office/drawing/2014/chart" uri="{C3380CC4-5D6E-409C-BE32-E72D297353CC}">
                <c16:uniqueId val="{00000004-DF6A-44D8-9BC9-91D5FE763C77}"/>
              </c:ext>
            </c:extLst>
          </c:dPt>
          <c:dPt>
            <c:idx val="7"/>
            <c:invertIfNegative val="0"/>
            <c:bubble3D val="0"/>
            <c:spPr>
              <a:solidFill>
                <a:sysClr val="window" lastClr="FFFFFF">
                  <a:lumMod val="65000"/>
                </a:sysClr>
              </a:solidFill>
            </c:spPr>
            <c:extLst>
              <c:ext xmlns:c16="http://schemas.microsoft.com/office/drawing/2014/chart" uri="{C3380CC4-5D6E-409C-BE32-E72D297353CC}">
                <c16:uniqueId val="{00000006-DF6A-44D8-9BC9-91D5FE763C7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24'!$B$3:$B$10</c:f>
              <c:strCache>
                <c:ptCount val="8"/>
                <c:pt idx="0">
                  <c:v>SRA linked to LE</c:v>
                </c:pt>
                <c:pt idx="1">
                  <c:v>Early old-age pension after 40 years</c:v>
                </c:pt>
                <c:pt idx="2">
                  <c:v>Decresed growth of the current pension point value</c:v>
                </c:pt>
                <c:pt idx="3">
                  <c:v>Parental pension</c:v>
                </c:pt>
                <c:pt idx="4">
                  <c:v>Adjustment of contribution rates to 2nd pillar</c:v>
                </c:pt>
                <c:pt idx="5">
                  <c:v>Automatic entry to 2nd pillar</c:v>
                </c:pt>
                <c:pt idx="6">
                  <c:v>Interaction term</c:v>
                </c:pt>
                <c:pt idx="7">
                  <c:v>Overall</c:v>
                </c:pt>
              </c:strCache>
            </c:strRef>
          </c:cat>
          <c:val>
            <c:numRef>
              <c:f>'Graf 24'!$C$3:$C$10</c:f>
              <c:numCache>
                <c:formatCode>0.0</c:formatCode>
                <c:ptCount val="8"/>
                <c:pt idx="0">
                  <c:v>-2.6843516812945181</c:v>
                </c:pt>
                <c:pt idx="1">
                  <c:v>0.39412608552476414</c:v>
                </c:pt>
                <c:pt idx="2">
                  <c:v>-0.48667872622989883</c:v>
                </c:pt>
                <c:pt idx="3">
                  <c:v>0.27636561727681208</c:v>
                </c:pt>
                <c:pt idx="4">
                  <c:v>2.5404431408890815E-3</c:v>
                </c:pt>
                <c:pt idx="5">
                  <c:v>0.88696296140872111</c:v>
                </c:pt>
                <c:pt idx="6">
                  <c:v>3.3953172065507964E-2</c:v>
                </c:pt>
                <c:pt idx="7">
                  <c:v>-1.5770821281077225</c:v>
                </c:pt>
              </c:numCache>
            </c:numRef>
          </c:val>
          <c:extLst>
            <c:ext xmlns:c16="http://schemas.microsoft.com/office/drawing/2014/chart" uri="{C3380CC4-5D6E-409C-BE32-E72D297353CC}">
              <c16:uniqueId val="{00000007-DF6A-44D8-9BC9-91D5FE763C77}"/>
            </c:ext>
          </c:extLst>
        </c:ser>
        <c:dLbls>
          <c:showLegendKey val="0"/>
          <c:showVal val="0"/>
          <c:showCatName val="0"/>
          <c:showSerName val="0"/>
          <c:showPercent val="0"/>
          <c:showBubbleSize val="0"/>
        </c:dLbls>
        <c:gapWidth val="150"/>
        <c:axId val="163375024"/>
        <c:axId val="163375416"/>
      </c:barChart>
      <c:catAx>
        <c:axId val="163375024"/>
        <c:scaling>
          <c:orientation val="minMax"/>
        </c:scaling>
        <c:delete val="0"/>
        <c:axPos val="b"/>
        <c:numFmt formatCode="General" sourceLinked="1"/>
        <c:majorTickMark val="out"/>
        <c:minorTickMark val="none"/>
        <c:tickLblPos val="low"/>
        <c:crossAx val="163375416"/>
        <c:crosses val="autoZero"/>
        <c:auto val="1"/>
        <c:lblAlgn val="ctr"/>
        <c:lblOffset val="100"/>
        <c:noMultiLvlLbl val="0"/>
      </c:catAx>
      <c:valAx>
        <c:axId val="163375416"/>
        <c:scaling>
          <c:orientation val="minMax"/>
          <c:max val="2"/>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163375024"/>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strRef>
              <c:f>'Graf XX'!$A$3</c:f>
              <c:strCache>
                <c:ptCount val="1"/>
                <c:pt idx="0">
                  <c:v>Metodologická zmena</c:v>
                </c:pt>
              </c:strCache>
            </c:strRef>
          </c:tx>
          <c:spPr>
            <a:ln w="19050">
              <a:solidFill>
                <a:srgbClr val="2C9ADC"/>
              </a:solidFill>
              <a:prstDash val="solid"/>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XX'!$B$3:$BD$3</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94F0-47D0-9DC4-8D86B04AFAA8}"/>
            </c:ext>
          </c:extLst>
        </c:ser>
        <c:ser>
          <c:idx val="5"/>
          <c:order val="1"/>
          <c:tx>
            <c:strRef>
              <c:f>'Graf XX'!$A$4</c:f>
              <c:strCache>
                <c:ptCount val="1"/>
                <c:pt idx="0">
                  <c:v>(1)</c:v>
                </c:pt>
              </c:strCache>
            </c:strRef>
          </c:tx>
          <c:spPr>
            <a:ln w="19050">
              <a:solidFill>
                <a:sysClr val="windowText" lastClr="000000">
                  <a:lumMod val="85000"/>
                  <a:lumOff val="15000"/>
                </a:sysClr>
              </a:solidFill>
              <a:prstDash val="dash"/>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XX'!$B$4:$BD$4</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94F0-47D0-9DC4-8D86B04AFAA8}"/>
            </c:ext>
          </c:extLst>
        </c:ser>
        <c:ser>
          <c:idx val="0"/>
          <c:order val="2"/>
          <c:tx>
            <c:strRef>
              <c:f>'Graf XX'!$A$5</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94F0-47D0-9DC4-8D86B04AFAA8}"/>
              </c:ext>
            </c:extLst>
          </c:dPt>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XX'!$B$5:$BD$5</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94F0-47D0-9DC4-8D86B04AFAA8}"/>
            </c:ext>
          </c:extLst>
        </c:ser>
        <c:ser>
          <c:idx val="1"/>
          <c:order val="3"/>
          <c:tx>
            <c:strRef>
              <c:f>'Graf XX'!$A$6</c:f>
              <c:strCache>
                <c:ptCount val="1"/>
                <c:pt idx="0">
                  <c:v>(1)+(2)+(3)</c:v>
                </c:pt>
              </c:strCache>
            </c:strRef>
          </c:tx>
          <c:spPr>
            <a:ln w="19050">
              <a:solidFill>
                <a:srgbClr val="EEECE1">
                  <a:lumMod val="50000"/>
                </a:srgb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XX'!$B$6:$BD$6</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94F0-47D0-9DC4-8D86B04AFAA8}"/>
            </c:ext>
          </c:extLst>
        </c:ser>
        <c:ser>
          <c:idx val="2"/>
          <c:order val="4"/>
          <c:tx>
            <c:strRef>
              <c:f>'Graf XX'!$A$7</c:f>
              <c:strCache>
                <c:ptCount val="1"/>
                <c:pt idx="0">
                  <c:v>(1)+(2)+(3)+(4)</c:v>
                </c:pt>
              </c:strCache>
            </c:strRef>
          </c:tx>
          <c:spPr>
            <a:ln w="19050">
              <a:solidFill>
                <a:sysClr val="window" lastClr="FFFFFF">
                  <a:lumMod val="50000"/>
                </a:sys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XX'!$B$7:$BD$7</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94F0-47D0-9DC4-8D86B04AFAA8}"/>
            </c:ext>
          </c:extLst>
        </c:ser>
        <c:ser>
          <c:idx val="4"/>
          <c:order val="5"/>
          <c:tx>
            <c:strRef>
              <c:f>'Graf XX'!$A$8</c:f>
              <c:strCache>
                <c:ptCount val="1"/>
                <c:pt idx="0">
                  <c:v>Pôvodá projekcia</c:v>
                </c:pt>
              </c:strCache>
            </c:strRef>
          </c:tx>
          <c:spPr>
            <a:ln w="19050">
              <a:solidFill>
                <a:sysClr val="windowText" lastClr="000000"/>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XX'!$B$8:$BD$8</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94F0-47D0-9DC4-8D86B04AFAA8}"/>
            </c:ext>
          </c:extLst>
        </c:ser>
        <c:dLbls>
          <c:showLegendKey val="0"/>
          <c:showVal val="0"/>
          <c:showCatName val="0"/>
          <c:showSerName val="0"/>
          <c:showPercent val="0"/>
          <c:showBubbleSize val="0"/>
        </c:dLbls>
        <c:smooth val="0"/>
        <c:axId val="310706232"/>
        <c:axId val="310706624"/>
      </c:lineChart>
      <c:catAx>
        <c:axId val="310706232"/>
        <c:scaling>
          <c:orientation val="minMax"/>
        </c:scaling>
        <c:delete val="0"/>
        <c:axPos val="b"/>
        <c:numFmt formatCode="General" sourceLinked="0"/>
        <c:majorTickMark val="out"/>
        <c:minorTickMark val="none"/>
        <c:tickLblPos val="low"/>
        <c:txPr>
          <a:bodyPr rot="-5400000" vert="horz"/>
          <a:lstStyle/>
          <a:p>
            <a:pPr>
              <a:defRPr/>
            </a:pPr>
            <a:endParaRPr lang="en-US"/>
          </a:p>
        </c:txPr>
        <c:crossAx val="310706624"/>
        <c:crosses val="autoZero"/>
        <c:auto val="1"/>
        <c:lblAlgn val="ctr"/>
        <c:lblOffset val="100"/>
        <c:noMultiLvlLbl val="0"/>
      </c:catAx>
      <c:valAx>
        <c:axId val="310706624"/>
        <c:scaling>
          <c:orientation val="minMax"/>
          <c:max val="0.15000000000000002"/>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10706232"/>
        <c:crosses val="autoZero"/>
        <c:crossBetween val="between"/>
      </c:valAx>
    </c:plotArea>
    <c:legend>
      <c:legendPos val="l"/>
      <c:layout>
        <c:manualLayout>
          <c:xMode val="edge"/>
          <c:yMode val="edge"/>
          <c:x val="0.10555555555555556"/>
          <c:y val="9.526173811606882E-2"/>
          <c:w val="0.42908705161854765"/>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XX'!$A$11</c:f>
              <c:strCache>
                <c:ptCount val="1"/>
                <c:pt idx="0">
                  <c:v>Methodological change</c:v>
                </c:pt>
              </c:strCache>
            </c:strRef>
          </c:tx>
          <c:spPr>
            <a:ln w="19050">
              <a:solidFill>
                <a:srgbClr val="2C9ADC"/>
              </a:solidFill>
              <a:prstDash val="solid"/>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XX'!$B$11:$BD$11</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40E7-4695-8D34-D4BFB6A3C560}"/>
            </c:ext>
          </c:extLst>
        </c:ser>
        <c:ser>
          <c:idx val="5"/>
          <c:order val="1"/>
          <c:tx>
            <c:strRef>
              <c:f>'Graf XX'!$A$12</c:f>
              <c:strCache>
                <c:ptCount val="1"/>
                <c:pt idx="0">
                  <c:v>(1)</c:v>
                </c:pt>
              </c:strCache>
            </c:strRef>
          </c:tx>
          <c:spPr>
            <a:ln w="19050">
              <a:solidFill>
                <a:sysClr val="windowText" lastClr="000000">
                  <a:lumMod val="85000"/>
                  <a:lumOff val="15000"/>
                </a:sysClr>
              </a:solidFill>
              <a:prstDash val="dash"/>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XX'!$B$12:$BD$12</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40E7-4695-8D34-D4BFB6A3C560}"/>
            </c:ext>
          </c:extLst>
        </c:ser>
        <c:ser>
          <c:idx val="0"/>
          <c:order val="2"/>
          <c:tx>
            <c:strRef>
              <c:f>'Graf XX'!$A$13</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40E7-4695-8D34-D4BFB6A3C560}"/>
              </c:ext>
            </c:extLst>
          </c:dPt>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XX'!$B$13:$BD$13</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40E7-4695-8D34-D4BFB6A3C560}"/>
            </c:ext>
          </c:extLst>
        </c:ser>
        <c:ser>
          <c:idx val="1"/>
          <c:order val="3"/>
          <c:tx>
            <c:strRef>
              <c:f>'Graf XX'!$A$14</c:f>
              <c:strCache>
                <c:ptCount val="1"/>
                <c:pt idx="0">
                  <c:v>(1)+(2)+(3)</c:v>
                </c:pt>
              </c:strCache>
            </c:strRef>
          </c:tx>
          <c:spPr>
            <a:ln w="19050">
              <a:solidFill>
                <a:srgbClr val="EEECE1">
                  <a:lumMod val="50000"/>
                </a:srgb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XX'!$B$14:$BD$14</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40E7-4695-8D34-D4BFB6A3C560}"/>
            </c:ext>
          </c:extLst>
        </c:ser>
        <c:ser>
          <c:idx val="2"/>
          <c:order val="4"/>
          <c:tx>
            <c:strRef>
              <c:f>'Graf XX'!$A$15</c:f>
              <c:strCache>
                <c:ptCount val="1"/>
                <c:pt idx="0">
                  <c:v>(1)+(2)+(3)+(4)</c:v>
                </c:pt>
              </c:strCache>
            </c:strRef>
          </c:tx>
          <c:spPr>
            <a:ln w="19050">
              <a:solidFill>
                <a:sysClr val="window" lastClr="FFFFFF">
                  <a:lumMod val="50000"/>
                </a:sys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XX'!$B$15:$BD$15</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40E7-4695-8D34-D4BFB6A3C560}"/>
            </c:ext>
          </c:extLst>
        </c:ser>
        <c:ser>
          <c:idx val="4"/>
          <c:order val="5"/>
          <c:tx>
            <c:strRef>
              <c:f>'Graf XX'!$A$16</c:f>
              <c:strCache>
                <c:ptCount val="1"/>
                <c:pt idx="0">
                  <c:v>Former projection</c:v>
                </c:pt>
              </c:strCache>
            </c:strRef>
          </c:tx>
          <c:spPr>
            <a:ln w="19050">
              <a:solidFill>
                <a:sysClr val="windowText" lastClr="000000"/>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XX'!$B$16:$BD$16</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40E7-4695-8D34-D4BFB6A3C560}"/>
            </c:ext>
          </c:extLst>
        </c:ser>
        <c:dLbls>
          <c:showLegendKey val="0"/>
          <c:showVal val="0"/>
          <c:showCatName val="0"/>
          <c:showSerName val="0"/>
          <c:showPercent val="0"/>
          <c:showBubbleSize val="0"/>
        </c:dLbls>
        <c:smooth val="0"/>
        <c:axId val="310707408"/>
        <c:axId val="310707800"/>
      </c:lineChart>
      <c:catAx>
        <c:axId val="310707408"/>
        <c:scaling>
          <c:orientation val="minMax"/>
        </c:scaling>
        <c:delete val="0"/>
        <c:axPos val="b"/>
        <c:numFmt formatCode="General" sourceLinked="0"/>
        <c:majorTickMark val="out"/>
        <c:minorTickMark val="none"/>
        <c:tickLblPos val="low"/>
        <c:txPr>
          <a:bodyPr rot="-5400000" vert="horz"/>
          <a:lstStyle/>
          <a:p>
            <a:pPr>
              <a:defRPr/>
            </a:pPr>
            <a:endParaRPr lang="en-US"/>
          </a:p>
        </c:txPr>
        <c:crossAx val="310707800"/>
        <c:crosses val="autoZero"/>
        <c:auto val="1"/>
        <c:lblAlgn val="ctr"/>
        <c:lblOffset val="100"/>
        <c:noMultiLvlLbl val="0"/>
      </c:catAx>
      <c:valAx>
        <c:axId val="310707800"/>
        <c:scaling>
          <c:orientation val="minMax"/>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10707408"/>
        <c:crosses val="autoZero"/>
        <c:crossBetween val="between"/>
      </c:valAx>
    </c:plotArea>
    <c:legend>
      <c:legendPos val="l"/>
      <c:layout>
        <c:manualLayout>
          <c:xMode val="edge"/>
          <c:yMode val="edge"/>
          <c:x val="8.3333333333333329E-2"/>
          <c:y val="0.10452099737532808"/>
          <c:w val="0.4068648293963254"/>
          <c:h val="0.2749620880723243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3650-4DD5-AA6B-0F649FA3D75C}"/>
              </c:ext>
            </c:extLst>
          </c:dPt>
          <c:dPt>
            <c:idx val="7"/>
            <c:invertIfNegative val="0"/>
            <c:bubble3D val="0"/>
            <c:spPr>
              <a:solidFill>
                <a:schemeClr val="accent1"/>
              </a:solidFill>
            </c:spPr>
            <c:extLst>
              <c:ext xmlns:c16="http://schemas.microsoft.com/office/drawing/2014/chart" uri="{C3380CC4-5D6E-409C-BE32-E72D297353CC}">
                <c16:uniqueId val="{00000003-3650-4DD5-AA6B-0F649FA3D75C}"/>
              </c:ext>
            </c:extLst>
          </c:dPt>
          <c:dPt>
            <c:idx val="14"/>
            <c:invertIfNegative val="0"/>
            <c:bubble3D val="0"/>
            <c:spPr>
              <a:solidFill>
                <a:schemeClr val="accent1"/>
              </a:solidFill>
            </c:spPr>
            <c:extLst>
              <c:ext xmlns:c16="http://schemas.microsoft.com/office/drawing/2014/chart" uri="{C3380CC4-5D6E-409C-BE32-E72D297353CC}">
                <c16:uniqueId val="{00000005-3650-4DD5-AA6B-0F649FA3D75C}"/>
              </c:ext>
            </c:extLst>
          </c:dPt>
          <c:dPt>
            <c:idx val="15"/>
            <c:invertIfNegative val="0"/>
            <c:bubble3D val="0"/>
            <c:spPr>
              <a:solidFill>
                <a:schemeClr val="bg1">
                  <a:lumMod val="65000"/>
                </a:schemeClr>
              </a:solidFill>
            </c:spPr>
            <c:extLst>
              <c:ext xmlns:c16="http://schemas.microsoft.com/office/drawing/2014/chart" uri="{C3380CC4-5D6E-409C-BE32-E72D297353CC}">
                <c16:uniqueId val="{00000007-3650-4DD5-AA6B-0F649FA3D75C}"/>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163384824"/>
        <c:axId val="163385216"/>
      </c:barChart>
      <c:catAx>
        <c:axId val="163384824"/>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en-US"/>
          </a:p>
        </c:txPr>
        <c:crossAx val="163385216"/>
        <c:crossesAt val="0"/>
        <c:auto val="0"/>
        <c:lblAlgn val="ctr"/>
        <c:lblOffset val="0"/>
        <c:tickLblSkip val="1"/>
        <c:noMultiLvlLbl val="0"/>
      </c:catAx>
      <c:valAx>
        <c:axId val="163385216"/>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en-US"/>
          </a:p>
        </c:txPr>
        <c:crossAx val="163384824"/>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2009</a:t>
            </a: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tx>
            <c:v>Zmena 2018 vs. 2009</c:v>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42E6-4B4A-AA0C-9A029B3A96D1}"/>
              </c:ext>
            </c:extLst>
          </c:dPt>
          <c:dPt>
            <c:idx val="14"/>
            <c:invertIfNegative val="0"/>
            <c:bubble3D val="0"/>
            <c:spPr>
              <a:solidFill>
                <a:schemeClr val="accent1"/>
              </a:solidFill>
            </c:spPr>
            <c:extLst>
              <c:ext xmlns:c16="http://schemas.microsoft.com/office/drawing/2014/chart" uri="{C3380CC4-5D6E-409C-BE32-E72D297353CC}">
                <c16:uniqueId val="{00000005-42E6-4B4A-AA0C-9A029B3A96D1}"/>
              </c:ext>
            </c:extLst>
          </c:dPt>
          <c:dPt>
            <c:idx val="15"/>
            <c:invertIfNegative val="0"/>
            <c:bubble3D val="0"/>
            <c:spPr>
              <a:solidFill>
                <a:schemeClr val="bg1">
                  <a:lumMod val="65000"/>
                </a:schemeClr>
              </a:solidFill>
            </c:spPr>
            <c:extLst>
              <c:ext xmlns:c16="http://schemas.microsoft.com/office/drawing/2014/chart" uri="{C3380CC4-5D6E-409C-BE32-E72D297353CC}">
                <c16:uniqueId val="{00000007-42E6-4B4A-AA0C-9A029B3A96D1}"/>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E6-4B4A-AA0C-9A029B3A96D1}"/>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42E6-4B4A-AA0C-9A029B3A96D1}"/>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xx3'!$R$7:$R$34</c:f>
              <c:numCache>
                <c:formatCode>0.0</c:formatCode>
                <c:ptCount val="28"/>
                <c:pt idx="0">
                  <c:v>0.94925101999999839</c:v>
                </c:pt>
                <c:pt idx="1">
                  <c:v>-0.37156212000000011</c:v>
                </c:pt>
                <c:pt idx="2">
                  <c:v>3.8226890599999948</c:v>
                </c:pt>
                <c:pt idx="3">
                  <c:v>-0.71411978000000431</c:v>
                </c:pt>
                <c:pt idx="4">
                  <c:v>-4.6783601899999994</c:v>
                </c:pt>
                <c:pt idx="5">
                  <c:v>2.202419159999998</c:v>
                </c:pt>
                <c:pt idx="6">
                  <c:v>-1.3188479399999977</c:v>
                </c:pt>
                <c:pt idx="7">
                  <c:v>4.8492495700000013</c:v>
                </c:pt>
                <c:pt idx="8">
                  <c:v>-4.8711892900000038</c:v>
                </c:pt>
                <c:pt idx="9">
                  <c:v>1.0996116600000008</c:v>
                </c:pt>
                <c:pt idx="10">
                  <c:v>-4.080406190000005</c:v>
                </c:pt>
                <c:pt idx="11">
                  <c:v>1.2236012599999952</c:v>
                </c:pt>
                <c:pt idx="12">
                  <c:v>-2.0534936900000034</c:v>
                </c:pt>
                <c:pt idx="13">
                  <c:v>-1.4270680200000001</c:v>
                </c:pt>
                <c:pt idx="14">
                  <c:v>-2.4862208299851005</c:v>
                </c:pt>
                <c:pt idx="15">
                  <c:v>-5.9345695599999964</c:v>
                </c:pt>
                <c:pt idx="16">
                  <c:v>-2.3964378900000014</c:v>
                </c:pt>
                <c:pt idx="17">
                  <c:v>-3.5639926599999967</c:v>
                </c:pt>
                <c:pt idx="18">
                  <c:v>-11.245619110000003</c:v>
                </c:pt>
                <c:pt idx="19">
                  <c:v>-7.5477858500000004</c:v>
                </c:pt>
                <c:pt idx="20">
                  <c:v>-6.6540000002390798E-5</c:v>
                </c:pt>
                <c:pt idx="21">
                  <c:v>-1.7805955999999981</c:v>
                </c:pt>
                <c:pt idx="22">
                  <c:v>6.0237266799999993</c:v>
                </c:pt>
                <c:pt idx="23">
                  <c:v>-1.6297876300000027</c:v>
                </c:pt>
                <c:pt idx="24">
                  <c:v>-4.3663351099999979</c:v>
                </c:pt>
                <c:pt idx="25">
                  <c:v>4.3163099700000007</c:v>
                </c:pt>
                <c:pt idx="26">
                  <c:v>0.81556533000000186</c:v>
                </c:pt>
                <c:pt idx="27">
                  <c:v>-16.990884549999997</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163386000"/>
        <c:axId val="163386392"/>
      </c:barChart>
      <c:catAx>
        <c:axId val="163386000"/>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en-US"/>
          </a:p>
        </c:txPr>
        <c:crossAx val="163386392"/>
        <c:crossesAt val="0"/>
        <c:auto val="0"/>
        <c:lblAlgn val="ctr"/>
        <c:lblOffset val="0"/>
        <c:noMultiLvlLbl val="0"/>
      </c:catAx>
      <c:valAx>
        <c:axId val="163386392"/>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en-US"/>
          </a:p>
        </c:txPr>
        <c:crossAx val="163386000"/>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5D28-4A02-9F82-012C5A497339}"/>
              </c:ext>
            </c:extLst>
          </c:dPt>
          <c:dPt>
            <c:idx val="7"/>
            <c:invertIfNegative val="0"/>
            <c:bubble3D val="0"/>
            <c:spPr>
              <a:solidFill>
                <a:schemeClr val="accent1"/>
              </a:solidFill>
            </c:spPr>
            <c:extLst>
              <c:ext xmlns:c16="http://schemas.microsoft.com/office/drawing/2014/chart" uri="{C3380CC4-5D6E-409C-BE32-E72D297353CC}">
                <c16:uniqueId val="{00000003-5D28-4A02-9F82-012C5A497339}"/>
              </c:ext>
            </c:extLst>
          </c:dPt>
          <c:dPt>
            <c:idx val="14"/>
            <c:invertIfNegative val="0"/>
            <c:bubble3D val="0"/>
            <c:spPr>
              <a:solidFill>
                <a:schemeClr val="accent1"/>
              </a:solidFill>
            </c:spPr>
            <c:extLst>
              <c:ext xmlns:c16="http://schemas.microsoft.com/office/drawing/2014/chart" uri="{C3380CC4-5D6E-409C-BE32-E72D297353CC}">
                <c16:uniqueId val="{00000005-5D28-4A02-9F82-012C5A497339}"/>
              </c:ext>
            </c:extLst>
          </c:dPt>
          <c:dPt>
            <c:idx val="15"/>
            <c:invertIfNegative val="0"/>
            <c:bubble3D val="0"/>
            <c:spPr>
              <a:solidFill>
                <a:schemeClr val="bg1">
                  <a:lumMod val="65000"/>
                </a:schemeClr>
              </a:solidFill>
            </c:spPr>
            <c:extLst>
              <c:ext xmlns:c16="http://schemas.microsoft.com/office/drawing/2014/chart" uri="{C3380CC4-5D6E-409C-BE32-E72D297353CC}">
                <c16:uniqueId val="{00000007-5D28-4A02-9F82-012C5A497339}"/>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163387176"/>
        <c:axId val="163387568"/>
      </c:barChart>
      <c:catAx>
        <c:axId val="163387176"/>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en-US"/>
          </a:p>
        </c:txPr>
        <c:crossAx val="163387568"/>
        <c:crossesAt val="0"/>
        <c:auto val="0"/>
        <c:lblAlgn val="ctr"/>
        <c:lblOffset val="0"/>
        <c:tickLblSkip val="1"/>
        <c:noMultiLvlLbl val="0"/>
      </c:catAx>
      <c:valAx>
        <c:axId val="163387568"/>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en-US"/>
          </a:p>
        </c:txPr>
        <c:crossAx val="163387176"/>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a:t>
            </a:r>
            <a:r>
              <a:rPr lang="sk-SK" sz="900" b="0">
                <a:latin typeface="Arial Narrow" panose="020B0606020202030204" pitchFamily="34" charset="0"/>
              </a:rPr>
              <a:t>10</a:t>
            </a:r>
            <a:endParaRPr lang="en-US" sz="900" b="0">
              <a:latin typeface="Arial Narrow" panose="020B0606020202030204" pitchFamily="34" charset="0"/>
            </a:endParaRP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106E-4E73-85B7-69B619BE7417}"/>
              </c:ext>
            </c:extLst>
          </c:dPt>
          <c:dPt>
            <c:idx val="14"/>
            <c:invertIfNegative val="0"/>
            <c:bubble3D val="0"/>
            <c:spPr>
              <a:solidFill>
                <a:schemeClr val="accent1"/>
              </a:solidFill>
            </c:spPr>
            <c:extLst>
              <c:ext xmlns:c16="http://schemas.microsoft.com/office/drawing/2014/chart" uri="{C3380CC4-5D6E-409C-BE32-E72D297353CC}">
                <c16:uniqueId val="{00000005-106E-4E73-85B7-69B619BE7417}"/>
              </c:ext>
            </c:extLst>
          </c:dPt>
          <c:dPt>
            <c:idx val="15"/>
            <c:invertIfNegative val="0"/>
            <c:bubble3D val="0"/>
            <c:spPr>
              <a:solidFill>
                <a:schemeClr val="bg1">
                  <a:lumMod val="65000"/>
                </a:schemeClr>
              </a:solidFill>
            </c:spPr>
            <c:extLst>
              <c:ext xmlns:c16="http://schemas.microsoft.com/office/drawing/2014/chart" uri="{C3380CC4-5D6E-409C-BE32-E72D297353CC}">
                <c16:uniqueId val="{00000007-106E-4E73-85B7-69B619BE7417}"/>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6E-4E73-85B7-69B619BE7417}"/>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106E-4E73-85B7-69B619BE7417}"/>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xx3'!$S$7:$S$34</c:f>
              <c:numCache>
                <c:formatCode>0.0</c:formatCode>
                <c:ptCount val="28"/>
                <c:pt idx="0">
                  <c:v>2.66090552</c:v>
                </c:pt>
                <c:pt idx="1">
                  <c:v>0.2201962299999991</c:v>
                </c:pt>
                <c:pt idx="2">
                  <c:v>3.5739899599999987</c:v>
                </c:pt>
                <c:pt idx="3">
                  <c:v>-9.7843060000002424E-2</c:v>
                </c:pt>
                <c:pt idx="4">
                  <c:v>-4.938487379999998</c:v>
                </c:pt>
                <c:pt idx="5">
                  <c:v>3.4095922399999949</c:v>
                </c:pt>
                <c:pt idx="6">
                  <c:v>-1.6782599000000005</c:v>
                </c:pt>
                <c:pt idx="7">
                  <c:v>4.4036168400000015</c:v>
                </c:pt>
                <c:pt idx="8">
                  <c:v>-5.4656878999999989</c:v>
                </c:pt>
                <c:pt idx="9">
                  <c:v>2.4119807699999996</c:v>
                </c:pt>
                <c:pt idx="10">
                  <c:v>-8.1935472100000055</c:v>
                </c:pt>
                <c:pt idx="11">
                  <c:v>1.0486080800000011</c:v>
                </c:pt>
                <c:pt idx="12">
                  <c:v>-2.0534941700000005</c:v>
                </c:pt>
                <c:pt idx="13">
                  <c:v>-1.4270680200000001</c:v>
                </c:pt>
                <c:pt idx="14">
                  <c:v>-2.6343255547851001</c:v>
                </c:pt>
                <c:pt idx="15">
                  <c:v>-6.9295533400000018</c:v>
                </c:pt>
                <c:pt idx="16">
                  <c:v>-1.024734040000002</c:v>
                </c:pt>
                <c:pt idx="17">
                  <c:v>-3.2964727700000012</c:v>
                </c:pt>
                <c:pt idx="18">
                  <c:v>-11.974060410000003</c:v>
                </c:pt>
                <c:pt idx="19">
                  <c:v>-7.3757173800000011</c:v>
                </c:pt>
                <c:pt idx="20">
                  <c:v>2.0249999998611656E-5</c:v>
                </c:pt>
                <c:pt idx="21">
                  <c:v>-2.5548466199999993</c:v>
                </c:pt>
                <c:pt idx="22">
                  <c:v>5.3998164299999978</c:v>
                </c:pt>
                <c:pt idx="23">
                  <c:v>-1.7825282100000024</c:v>
                </c:pt>
                <c:pt idx="24">
                  <c:v>-4.8316176899999981</c:v>
                </c:pt>
                <c:pt idx="25">
                  <c:v>3.9110074899999994</c:v>
                </c:pt>
                <c:pt idx="26">
                  <c:v>0.81556533000000186</c:v>
                </c:pt>
                <c:pt idx="27">
                  <c:v>-17.602697169999999</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163388352"/>
        <c:axId val="163388744"/>
      </c:barChart>
      <c:catAx>
        <c:axId val="163388352"/>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en-US"/>
          </a:p>
        </c:txPr>
        <c:crossAx val="163388744"/>
        <c:crossesAt val="0"/>
        <c:auto val="0"/>
        <c:lblAlgn val="ctr"/>
        <c:lblOffset val="0"/>
        <c:noMultiLvlLbl val="0"/>
      </c:catAx>
      <c:valAx>
        <c:axId val="163388744"/>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en-US"/>
          </a:p>
        </c:txPr>
        <c:crossAx val="163388352"/>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'Tab 2 + Graf 1'!$AB$15</c:f>
              <c:strCache>
                <c:ptCount val="1"/>
                <c:pt idx="0">
                  <c:v>EU funds</c:v>
                </c:pt>
              </c:strCache>
            </c:strRef>
          </c:tx>
          <c:spPr>
            <a:solidFill>
              <a:schemeClr val="bg1">
                <a:lumMod val="65000"/>
              </a:schemeClr>
            </a:solidFill>
            <a:ln>
              <a:noFill/>
            </a:ln>
            <a:effectLst/>
          </c:spPr>
          <c:invertIfNegative val="0"/>
          <c:cat>
            <c:numRef>
              <c:f>'Tab 2 + Graf 1'!$K$13:$AA$13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1'!$K$15:$AA$15</c:f>
              <c:numCache>
                <c:formatCode>0.0</c:formatCode>
                <c:ptCount val="17"/>
                <c:pt idx="0">
                  <c:v>1.3858000392400001</c:v>
                </c:pt>
                <c:pt idx="1">
                  <c:v>1.28336992922</c:v>
                </c:pt>
                <c:pt idx="2">
                  <c:v>1.16508914671</c:v>
                </c:pt>
                <c:pt idx="3">
                  <c:v>1.1040810760199999</c:v>
                </c:pt>
                <c:pt idx="4">
                  <c:v>1.0751658763</c:v>
                </c:pt>
                <c:pt idx="5">
                  <c:v>2.81654151096</c:v>
                </c:pt>
                <c:pt idx="6">
                  <c:v>0.36088635676000003</c:v>
                </c:pt>
                <c:pt idx="7">
                  <c:v>0.5448147242000001</c:v>
                </c:pt>
                <c:pt idx="8">
                  <c:v>1.00806776471</c:v>
                </c:pt>
                <c:pt idx="9">
                  <c:v>0.94604048492000004</c:v>
                </c:pt>
                <c:pt idx="10">
                  <c:v>0.90013201984999991</c:v>
                </c:pt>
                <c:pt idx="11">
                  <c:v>0.80502676714999977</c:v>
                </c:pt>
                <c:pt idx="12">
                  <c:v>0.9747788770100001</c:v>
                </c:pt>
                <c:pt idx="13">
                  <c:v>1.9792253460446654</c:v>
                </c:pt>
                <c:pt idx="14">
                  <c:v>0.70538557250509881</c:v>
                </c:pt>
                <c:pt idx="15">
                  <c:v>0.75919148759910415</c:v>
                </c:pt>
                <c:pt idx="16">
                  <c:v>0.69154827612783909</c:v>
                </c:pt>
              </c:numCache>
            </c:numRef>
          </c:val>
          <c:extLst>
            <c:ext xmlns:c16="http://schemas.microsoft.com/office/drawing/2014/chart" uri="{C3380CC4-5D6E-409C-BE32-E72D297353CC}">
              <c16:uniqueId val="{00000000-C7D4-4805-8C9B-D87595C13383}"/>
            </c:ext>
          </c:extLst>
        </c:ser>
        <c:ser>
          <c:idx val="0"/>
          <c:order val="1"/>
          <c:tx>
            <c:strRef>
              <c:f>'Tab 2 + Graf 1'!$AB$14</c:f>
              <c:strCache>
                <c:ptCount val="1"/>
                <c:pt idx="0">
                  <c:v>RRP</c:v>
                </c:pt>
              </c:strCache>
            </c:strRef>
          </c:tx>
          <c:spPr>
            <a:solidFill>
              <a:srgbClr val="369ADC"/>
            </a:solidFill>
            <a:ln>
              <a:noFill/>
            </a:ln>
            <a:effectLst/>
          </c:spPr>
          <c:invertIfNegative val="0"/>
          <c:cat>
            <c:numRef>
              <c:f>'Tab 2 + Graf 1'!$K$13:$AA$13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1'!$K$14:$AA$14</c:f>
              <c:numCache>
                <c:formatCode>0.0</c:formatCode>
                <c:ptCount val="17"/>
                <c:pt idx="0">
                  <c:v>0</c:v>
                </c:pt>
                <c:pt idx="1">
                  <c:v>0</c:v>
                </c:pt>
                <c:pt idx="2">
                  <c:v>0</c:v>
                </c:pt>
                <c:pt idx="3">
                  <c:v>0</c:v>
                </c:pt>
                <c:pt idx="4">
                  <c:v>0</c:v>
                </c:pt>
                <c:pt idx="5">
                  <c:v>0</c:v>
                </c:pt>
                <c:pt idx="6">
                  <c:v>0</c:v>
                </c:pt>
                <c:pt idx="7">
                  <c:v>0</c:v>
                </c:pt>
                <c:pt idx="8">
                  <c:v>0</c:v>
                </c:pt>
                <c:pt idx="9">
                  <c:v>0</c:v>
                </c:pt>
                <c:pt idx="10">
                  <c:v>0</c:v>
                </c:pt>
                <c:pt idx="11">
                  <c:v>6.4887020999999999E-4</c:v>
                </c:pt>
                <c:pt idx="12">
                  <c:v>5.3071708600000008E-3</c:v>
                </c:pt>
                <c:pt idx="13">
                  <c:v>1.4260355070810702</c:v>
                </c:pt>
                <c:pt idx="14">
                  <c:v>2.233416394549276</c:v>
                </c:pt>
                <c:pt idx="15">
                  <c:v>1.6819924515103695</c:v>
                </c:pt>
                <c:pt idx="16">
                  <c:v>0.28864087591245402</c:v>
                </c:pt>
              </c:numCache>
            </c:numRef>
          </c:val>
          <c:extLst>
            <c:ext xmlns:c16="http://schemas.microsoft.com/office/drawing/2014/chart" uri="{C3380CC4-5D6E-409C-BE32-E72D297353CC}">
              <c16:uniqueId val="{00000001-C7D4-4805-8C9B-D87595C13383}"/>
            </c:ext>
          </c:extLst>
        </c:ser>
        <c:dLbls>
          <c:showLegendKey val="0"/>
          <c:showVal val="0"/>
          <c:showCatName val="0"/>
          <c:showSerName val="0"/>
          <c:showPercent val="0"/>
          <c:showBubbleSize val="0"/>
        </c:dLbls>
        <c:gapWidth val="40"/>
        <c:overlap val="100"/>
        <c:axId val="304193944"/>
        <c:axId val="303905840"/>
      </c:barChart>
      <c:catAx>
        <c:axId val="304193944"/>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3905840"/>
        <c:crosses val="autoZero"/>
        <c:auto val="1"/>
        <c:lblAlgn val="ctr"/>
        <c:lblOffset val="100"/>
        <c:noMultiLvlLbl val="0"/>
      </c:catAx>
      <c:valAx>
        <c:axId val="303905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4193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82106259115597957"/>
        </c:manualLayout>
      </c:layout>
      <c:barChart>
        <c:barDir val="col"/>
        <c:grouping val="stacked"/>
        <c:varyColors val="0"/>
        <c:ser>
          <c:idx val="5"/>
          <c:order val="0"/>
          <c:tx>
            <c:strRef>
              <c:f>'Graf 2+3'!$I$4</c:f>
              <c:strCache>
                <c:ptCount val="1"/>
                <c:pt idx="0">
                  <c:v>Spotreba</c:v>
                </c:pt>
              </c:strCache>
            </c:strRef>
          </c:tx>
          <c:spPr>
            <a:solidFill>
              <a:srgbClr val="2C9ADC"/>
            </a:solidFill>
          </c:spPr>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2+3'!$J$4:$P$4</c:f>
              <c:numCache>
                <c:formatCode>0.0</c:formatCode>
                <c:ptCount val="7"/>
                <c:pt idx="0">
                  <c:v>-0.79932856445190559</c:v>
                </c:pt>
                <c:pt idx="1">
                  <c:v>1.7127919978227855</c:v>
                </c:pt>
                <c:pt idx="2">
                  <c:v>2.2730919290980713</c:v>
                </c:pt>
                <c:pt idx="3">
                  <c:v>0.80557267561194645</c:v>
                </c:pt>
                <c:pt idx="4">
                  <c:v>0.85835338186772137</c:v>
                </c:pt>
                <c:pt idx="5">
                  <c:v>0.95061852955684267</c:v>
                </c:pt>
                <c:pt idx="6">
                  <c:v>0.91055825520654365</c:v>
                </c:pt>
              </c:numCache>
            </c:numRef>
          </c:val>
          <c:extLst>
            <c:ext xmlns:c16="http://schemas.microsoft.com/office/drawing/2014/chart" uri="{C3380CC4-5D6E-409C-BE32-E72D297353CC}">
              <c16:uniqueId val="{00000000-14E7-4408-9F07-E957EA5AF99D}"/>
            </c:ext>
          </c:extLst>
        </c:ser>
        <c:ser>
          <c:idx val="8"/>
          <c:order val="1"/>
          <c:tx>
            <c:strRef>
              <c:f>'Graf 2+3'!$I$5</c:f>
              <c:strCache>
                <c:ptCount val="1"/>
                <c:pt idx="0">
                  <c:v>Investície</c:v>
                </c:pt>
              </c:strCache>
            </c:strRef>
          </c:tx>
          <c:spPr>
            <a:solidFill>
              <a:schemeClr val="tx2">
                <a:lumMod val="20000"/>
                <a:lumOff val="80000"/>
              </a:schemeClr>
            </a:solidFill>
            <a:ln>
              <a:noFill/>
            </a:ln>
          </c:spPr>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2+3'!$J$5:$P$5</c:f>
              <c:numCache>
                <c:formatCode>0.0</c:formatCode>
                <c:ptCount val="7"/>
                <c:pt idx="0">
                  <c:v>-2.347503133903007</c:v>
                </c:pt>
                <c:pt idx="1">
                  <c:v>4.3130878216601359E-2</c:v>
                </c:pt>
                <c:pt idx="2">
                  <c:v>1.2635931403733929</c:v>
                </c:pt>
                <c:pt idx="3">
                  <c:v>2.9782941065912159</c:v>
                </c:pt>
                <c:pt idx="4">
                  <c:v>0.27451982901745542</c:v>
                </c:pt>
                <c:pt idx="5">
                  <c:v>0.30220266821498354</c:v>
                </c:pt>
                <c:pt idx="6">
                  <c:v>-0.73973731120728781</c:v>
                </c:pt>
              </c:numCache>
            </c:numRef>
          </c:val>
          <c:extLst>
            <c:ext xmlns:c16="http://schemas.microsoft.com/office/drawing/2014/chart" uri="{C3380CC4-5D6E-409C-BE32-E72D297353CC}">
              <c16:uniqueId val="{00000001-14E7-4408-9F07-E957EA5AF99D}"/>
            </c:ext>
          </c:extLst>
        </c:ser>
        <c:ser>
          <c:idx val="0"/>
          <c:order val="2"/>
          <c:tx>
            <c:strRef>
              <c:f>'Graf 2+3'!$I$6</c:f>
              <c:strCache>
                <c:ptCount val="1"/>
                <c:pt idx="0">
                  <c:v>Zásoby a diskrepancia</c:v>
                </c:pt>
              </c:strCache>
            </c:strRef>
          </c:tx>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2+3'!$J$6:$P$6</c:f>
              <c:numCache>
                <c:formatCode>0.0</c:formatCode>
                <c:ptCount val="7"/>
                <c:pt idx="0">
                  <c:v>-1.7720079777854603</c:v>
                </c:pt>
                <c:pt idx="1">
                  <c:v>2.1569916881224525</c:v>
                </c:pt>
                <c:pt idx="2">
                  <c:v>5.4845214405540021E-2</c:v>
                </c:pt>
                <c:pt idx="3">
                  <c:v>0.14836699409205156</c:v>
                </c:pt>
                <c:pt idx="4">
                  <c:v>-5.2890473201011257E-2</c:v>
                </c:pt>
                <c:pt idx="5">
                  <c:v>-1.1804733324183303E-7</c:v>
                </c:pt>
                <c:pt idx="6">
                  <c:v>-2.0690900104369803E-9</c:v>
                </c:pt>
              </c:numCache>
            </c:numRef>
          </c:val>
          <c:extLst>
            <c:ext xmlns:c16="http://schemas.microsoft.com/office/drawing/2014/chart" uri="{C3380CC4-5D6E-409C-BE32-E72D297353CC}">
              <c16:uniqueId val="{00000002-14E7-4408-9F07-E957EA5AF99D}"/>
            </c:ext>
          </c:extLst>
        </c:ser>
        <c:ser>
          <c:idx val="1"/>
          <c:order val="3"/>
          <c:tx>
            <c:strRef>
              <c:f>'Graf 2+3'!$I$7</c:f>
              <c:strCache>
                <c:ptCount val="1"/>
                <c:pt idx="0">
                  <c:v>Čistý export</c:v>
                </c:pt>
              </c:strCache>
            </c:strRef>
          </c:tx>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2+3'!$J$7:$P$7</c:f>
              <c:numCache>
                <c:formatCode>0.0</c:formatCode>
                <c:ptCount val="7"/>
                <c:pt idx="0">
                  <c:v>1.5441579102399283</c:v>
                </c:pt>
                <c:pt idx="1">
                  <c:v>-0.89861170343506946</c:v>
                </c:pt>
                <c:pt idx="2">
                  <c:v>-1.9228268816117451</c:v>
                </c:pt>
                <c:pt idx="3">
                  <c:v>-2.6670174701460612</c:v>
                </c:pt>
                <c:pt idx="4">
                  <c:v>0.67669801825501175</c:v>
                </c:pt>
                <c:pt idx="5">
                  <c:v>1.4013260223051094</c:v>
                </c:pt>
                <c:pt idx="6">
                  <c:v>1.7371754121406298</c:v>
                </c:pt>
              </c:numCache>
            </c:numRef>
          </c:val>
          <c:extLst>
            <c:ext xmlns:c16="http://schemas.microsoft.com/office/drawing/2014/chart" uri="{C3380CC4-5D6E-409C-BE32-E72D297353CC}">
              <c16:uniqueId val="{00000003-14E7-4408-9F07-E957EA5AF99D}"/>
            </c:ext>
          </c:extLst>
        </c:ser>
        <c:dLbls>
          <c:showLegendKey val="0"/>
          <c:showVal val="0"/>
          <c:showCatName val="0"/>
          <c:showSerName val="0"/>
          <c:showPercent val="0"/>
          <c:showBubbleSize val="0"/>
        </c:dLbls>
        <c:gapWidth val="150"/>
        <c:overlap val="100"/>
        <c:axId val="303906624"/>
        <c:axId val="303907016"/>
      </c:barChart>
      <c:lineChart>
        <c:grouping val="standard"/>
        <c:varyColors val="0"/>
        <c:ser>
          <c:idx val="2"/>
          <c:order val="4"/>
          <c:tx>
            <c:strRef>
              <c:f>'Graf 2+3'!$I$8</c:f>
              <c:strCache>
                <c:ptCount val="1"/>
                <c:pt idx="0">
                  <c:v>HDP</c:v>
                </c:pt>
              </c:strCache>
            </c:strRef>
          </c:tx>
          <c:spPr>
            <a:ln w="19050">
              <a:solidFill>
                <a:sysClr val="windowText" lastClr="000000"/>
              </a:solidFill>
            </a:ln>
          </c:spPr>
          <c:marker>
            <c:symbol val="none"/>
          </c:marker>
          <c:cat>
            <c:strRef>
              <c:f>'Graf 2+3'!$J$3:$P$3</c:f>
              <c:strCache>
                <c:ptCount val="7"/>
                <c:pt idx="0">
                  <c:v>2020</c:v>
                </c:pt>
                <c:pt idx="1">
                  <c:v>2021</c:v>
                </c:pt>
                <c:pt idx="2">
                  <c:v>2022F</c:v>
                </c:pt>
                <c:pt idx="3">
                  <c:v>2023F</c:v>
                </c:pt>
                <c:pt idx="4">
                  <c:v>2024F</c:v>
                </c:pt>
                <c:pt idx="5">
                  <c:v>2025F</c:v>
                </c:pt>
                <c:pt idx="6">
                  <c:v>2026F</c:v>
                </c:pt>
              </c:strCache>
            </c:strRef>
          </c:cat>
          <c:val>
            <c:numRef>
              <c:f>'Graf 2+3'!$J$8:$P$8</c:f>
              <c:numCache>
                <c:formatCode>0.0</c:formatCode>
                <c:ptCount val="7"/>
                <c:pt idx="0">
                  <c:v>-3.3746817659004447</c:v>
                </c:pt>
                <c:pt idx="1">
                  <c:v>3.0143028607267697</c:v>
                </c:pt>
                <c:pt idx="2">
                  <c:v>1.6687034022652592</c:v>
                </c:pt>
                <c:pt idx="3">
                  <c:v>1.2652163061491528</c:v>
                </c:pt>
                <c:pt idx="4">
                  <c:v>1.7566807559391773</c:v>
                </c:pt>
                <c:pt idx="5">
                  <c:v>2.6541471020296026</c:v>
                </c:pt>
                <c:pt idx="6">
                  <c:v>1.9079963540707956</c:v>
                </c:pt>
              </c:numCache>
            </c:numRef>
          </c:val>
          <c:smooth val="0"/>
          <c:extLst>
            <c:ext xmlns:c16="http://schemas.microsoft.com/office/drawing/2014/chart" uri="{C3380CC4-5D6E-409C-BE32-E72D297353CC}">
              <c16:uniqueId val="{00000004-14E7-4408-9F07-E957EA5AF99D}"/>
            </c:ext>
          </c:extLst>
        </c:ser>
        <c:dLbls>
          <c:showLegendKey val="0"/>
          <c:showVal val="0"/>
          <c:showCatName val="0"/>
          <c:showSerName val="0"/>
          <c:showPercent val="0"/>
          <c:showBubbleSize val="0"/>
        </c:dLbls>
        <c:marker val="1"/>
        <c:smooth val="0"/>
        <c:axId val="303906624"/>
        <c:axId val="303907016"/>
      </c:lineChart>
      <c:catAx>
        <c:axId val="303906624"/>
        <c:scaling>
          <c:orientation val="minMax"/>
        </c:scaling>
        <c:delete val="0"/>
        <c:axPos val="b"/>
        <c:numFmt formatCode="General" sourceLinked="1"/>
        <c:majorTickMark val="out"/>
        <c:minorTickMark val="none"/>
        <c:tickLblPos val="low"/>
        <c:crossAx val="303907016"/>
        <c:crosses val="autoZero"/>
        <c:auto val="1"/>
        <c:lblAlgn val="ctr"/>
        <c:lblOffset val="100"/>
        <c:noMultiLvlLbl val="0"/>
      </c:catAx>
      <c:valAx>
        <c:axId val="303907016"/>
        <c:scaling>
          <c:orientation val="minMax"/>
          <c:max val="8"/>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3906624"/>
        <c:crosses val="autoZero"/>
        <c:crossBetween val="between"/>
      </c:valAx>
    </c:plotArea>
    <c:legend>
      <c:legendPos val="r"/>
      <c:layout>
        <c:manualLayout>
          <c:xMode val="edge"/>
          <c:yMode val="edge"/>
          <c:x val="0.53147765918841272"/>
          <c:y val="0.58390050658646064"/>
          <c:w val="0.45338199625059344"/>
          <c:h val="0.3057177129566494"/>
        </c:manualLayout>
      </c:layout>
      <c:overlay val="0"/>
    </c:legend>
    <c:plotVisOnly val="1"/>
    <c:dispBlanksAs val="gap"/>
    <c:showDLblsOverMax val="0"/>
  </c:chart>
  <c:spPr>
    <a:ln>
      <a:noFill/>
    </a:ln>
  </c:spPr>
  <c:txPr>
    <a:bodyPr/>
    <a:lstStyle/>
    <a:p>
      <a:pPr>
        <a:defRPr sz="800">
          <a:latin typeface="Arial Narrow"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2+3'!$I$12</c:f>
              <c:strCache>
                <c:ptCount val="1"/>
                <c:pt idx="0">
                  <c:v>Poľnohospodárstvo</c:v>
                </c:pt>
              </c:strCache>
            </c:strRef>
          </c:tx>
          <c:spPr>
            <a:solidFill>
              <a:srgbClr val="2C9ADC"/>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2+3'!$K$12:$P$12</c:f>
              <c:numCache>
                <c:formatCode>0.0</c:formatCode>
                <c:ptCount val="6"/>
                <c:pt idx="0">
                  <c:v>-0.13526074687274614</c:v>
                </c:pt>
                <c:pt idx="1">
                  <c:v>0.15510762989504026</c:v>
                </c:pt>
                <c:pt idx="2">
                  <c:v>-3.4017205566980208E-2</c:v>
                </c:pt>
                <c:pt idx="3">
                  <c:v>0</c:v>
                </c:pt>
                <c:pt idx="4">
                  <c:v>0</c:v>
                </c:pt>
                <c:pt idx="5" formatCode="General">
                  <c:v>0</c:v>
                </c:pt>
              </c:numCache>
            </c:numRef>
          </c:val>
          <c:extLst>
            <c:ext xmlns:c16="http://schemas.microsoft.com/office/drawing/2014/chart" uri="{C3380CC4-5D6E-409C-BE32-E72D297353CC}">
              <c16:uniqueId val="{00000000-CDDC-4243-8096-7290CA3A74AC}"/>
            </c:ext>
          </c:extLst>
        </c:ser>
        <c:ser>
          <c:idx val="8"/>
          <c:order val="1"/>
          <c:tx>
            <c:strRef>
              <c:f>'Graf 2+3'!$I$13</c:f>
              <c:strCache>
                <c:ptCount val="1"/>
                <c:pt idx="0">
                  <c:v>Priemysel</c:v>
                </c:pt>
              </c:strCache>
            </c:strRef>
          </c:tx>
          <c:spPr>
            <a:solidFill>
              <a:srgbClr val="C6D9F1"/>
            </a:solidFill>
            <a:ln>
              <a:noFill/>
            </a:ln>
          </c:spPr>
          <c:invertIfNegative val="0"/>
          <c:cat>
            <c:strRef>
              <c:f>'Graf 2+3'!$K$11:$P$11</c:f>
              <c:strCache>
                <c:ptCount val="6"/>
                <c:pt idx="0">
                  <c:v>2021</c:v>
                </c:pt>
                <c:pt idx="1">
                  <c:v>2022F</c:v>
                </c:pt>
                <c:pt idx="2">
                  <c:v>2023F</c:v>
                </c:pt>
                <c:pt idx="3">
                  <c:v>2024F</c:v>
                </c:pt>
                <c:pt idx="4">
                  <c:v>2025F</c:v>
                </c:pt>
                <c:pt idx="5">
                  <c:v>2026F</c:v>
                </c:pt>
              </c:strCache>
            </c:strRef>
          </c:cat>
          <c:val>
            <c:numRef>
              <c:f>'Graf 2+3'!$K$13:$P$13</c:f>
              <c:numCache>
                <c:formatCode>0.0</c:formatCode>
                <c:ptCount val="6"/>
                <c:pt idx="0">
                  <c:v>-0.37051857594817561</c:v>
                </c:pt>
                <c:pt idx="1">
                  <c:v>0.30175408512283147</c:v>
                </c:pt>
                <c:pt idx="2">
                  <c:v>-0.17539602842557919</c:v>
                </c:pt>
                <c:pt idx="3">
                  <c:v>0.40869899211659388</c:v>
                </c:pt>
                <c:pt idx="4">
                  <c:v>0.23837946459687231</c:v>
                </c:pt>
                <c:pt idx="5">
                  <c:v>9.3217685109784065E-2</c:v>
                </c:pt>
              </c:numCache>
            </c:numRef>
          </c:val>
          <c:extLst>
            <c:ext xmlns:c16="http://schemas.microsoft.com/office/drawing/2014/chart" uri="{C3380CC4-5D6E-409C-BE32-E72D297353CC}">
              <c16:uniqueId val="{00000001-CDDC-4243-8096-7290CA3A74AC}"/>
            </c:ext>
          </c:extLst>
        </c:ser>
        <c:ser>
          <c:idx val="0"/>
          <c:order val="2"/>
          <c:tx>
            <c:strRef>
              <c:f>'Graf 2+3'!$I$16</c:f>
              <c:strCache>
                <c:ptCount val="1"/>
                <c:pt idx="0">
                  <c:v>Stavebníctvo</c:v>
                </c:pt>
              </c:strCache>
            </c:strRef>
          </c:tx>
          <c:spPr>
            <a:solidFill>
              <a:srgbClr val="1F497D"/>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2+3'!$K$16:$P$16</c:f>
              <c:numCache>
                <c:formatCode>0.0</c:formatCode>
                <c:ptCount val="6"/>
                <c:pt idx="0">
                  <c:v>2.934470440629228E-2</c:v>
                </c:pt>
                <c:pt idx="1">
                  <c:v>0.20495841295902076</c:v>
                </c:pt>
                <c:pt idx="2">
                  <c:v>0.14733244108646398</c:v>
                </c:pt>
                <c:pt idx="3">
                  <c:v>3.8372110117341908E-2</c:v>
                </c:pt>
                <c:pt idx="4">
                  <c:v>2.1459707793271807E-2</c:v>
                </c:pt>
                <c:pt idx="5">
                  <c:v>-4.2760178651984823E-2</c:v>
                </c:pt>
              </c:numCache>
            </c:numRef>
          </c:val>
          <c:extLst>
            <c:ext xmlns:c16="http://schemas.microsoft.com/office/drawing/2014/chart" uri="{C3380CC4-5D6E-409C-BE32-E72D297353CC}">
              <c16:uniqueId val="{00000002-CDDC-4243-8096-7290CA3A74AC}"/>
            </c:ext>
          </c:extLst>
        </c:ser>
        <c:ser>
          <c:idx val="1"/>
          <c:order val="3"/>
          <c:tx>
            <c:strRef>
              <c:f>'Graf 2+3'!$I$15</c:f>
              <c:strCache>
                <c:ptCount val="1"/>
                <c:pt idx="0">
                  <c:v>Verejný sektor</c:v>
                </c:pt>
              </c:strCache>
            </c:strRef>
          </c:tx>
          <c:spPr>
            <a:solidFill>
              <a:srgbClr val="9E9E9E"/>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2+3'!$K$15:$P$15</c:f>
              <c:numCache>
                <c:formatCode>0.0</c:formatCode>
                <c:ptCount val="6"/>
                <c:pt idx="0">
                  <c:v>-2.5343153805435479E-2</c:v>
                </c:pt>
                <c:pt idx="1">
                  <c:v>0.34203758472327461</c:v>
                </c:pt>
                <c:pt idx="2">
                  <c:v>0.19830053206640647</c:v>
                </c:pt>
                <c:pt idx="3">
                  <c:v>-8.1307831963062308E-2</c:v>
                </c:pt>
                <c:pt idx="4">
                  <c:v>-5.0344129827845682E-2</c:v>
                </c:pt>
                <c:pt idx="5">
                  <c:v>-2.4599243791736187E-2</c:v>
                </c:pt>
              </c:numCache>
            </c:numRef>
          </c:val>
          <c:extLst>
            <c:ext xmlns:c16="http://schemas.microsoft.com/office/drawing/2014/chart" uri="{C3380CC4-5D6E-409C-BE32-E72D297353CC}">
              <c16:uniqueId val="{00000003-CDDC-4243-8096-7290CA3A74AC}"/>
            </c:ext>
          </c:extLst>
        </c:ser>
        <c:ser>
          <c:idx val="2"/>
          <c:order val="4"/>
          <c:tx>
            <c:strRef>
              <c:f>'Graf 2+3'!$I$14</c:f>
              <c:strCache>
                <c:ptCount val="1"/>
                <c:pt idx="0">
                  <c:v>Trhové služby</c:v>
                </c:pt>
              </c:strCache>
            </c:strRef>
          </c:tx>
          <c:spPr>
            <a:solidFill>
              <a:srgbClr val="555555"/>
            </a:solidFill>
          </c:spPr>
          <c:invertIfNegative val="0"/>
          <c:cat>
            <c:strRef>
              <c:f>'Graf 2+3'!$K$11:$P$11</c:f>
              <c:strCache>
                <c:ptCount val="6"/>
                <c:pt idx="0">
                  <c:v>2021</c:v>
                </c:pt>
                <c:pt idx="1">
                  <c:v>2022F</c:v>
                </c:pt>
                <c:pt idx="2">
                  <c:v>2023F</c:v>
                </c:pt>
                <c:pt idx="3">
                  <c:v>2024F</c:v>
                </c:pt>
                <c:pt idx="4">
                  <c:v>2025F</c:v>
                </c:pt>
                <c:pt idx="5">
                  <c:v>2026F</c:v>
                </c:pt>
              </c:strCache>
            </c:strRef>
          </c:cat>
          <c:val>
            <c:numRef>
              <c:f>'Graf 2+3'!$K$14:$P$14</c:f>
              <c:numCache>
                <c:formatCode>0.0</c:formatCode>
                <c:ptCount val="6"/>
                <c:pt idx="0">
                  <c:v>-7.9780915104602515E-2</c:v>
                </c:pt>
                <c:pt idx="1">
                  <c:v>0.76456632334332264</c:v>
                </c:pt>
                <c:pt idx="2">
                  <c:v>0.36798524386232667</c:v>
                </c:pt>
                <c:pt idx="3">
                  <c:v>0.13003806068757923</c:v>
                </c:pt>
                <c:pt idx="4">
                  <c:v>0.34534220632968399</c:v>
                </c:pt>
                <c:pt idx="5">
                  <c:v>0.33229166850186648</c:v>
                </c:pt>
              </c:numCache>
            </c:numRef>
          </c:val>
          <c:extLst>
            <c:ext xmlns:c16="http://schemas.microsoft.com/office/drawing/2014/chart" uri="{C3380CC4-5D6E-409C-BE32-E72D297353CC}">
              <c16:uniqueId val="{00000004-CDDC-4243-8096-7290CA3A74AC}"/>
            </c:ext>
          </c:extLst>
        </c:ser>
        <c:dLbls>
          <c:showLegendKey val="0"/>
          <c:showVal val="0"/>
          <c:showCatName val="0"/>
          <c:showSerName val="0"/>
          <c:showPercent val="0"/>
          <c:showBubbleSize val="0"/>
        </c:dLbls>
        <c:gapWidth val="150"/>
        <c:overlap val="100"/>
        <c:axId val="304081656"/>
        <c:axId val="304082048"/>
      </c:barChart>
      <c:lineChart>
        <c:grouping val="standard"/>
        <c:varyColors val="0"/>
        <c:ser>
          <c:idx val="3"/>
          <c:order val="5"/>
          <c:tx>
            <c:strRef>
              <c:f>'Graf 2+3'!$I$17</c:f>
              <c:strCache>
                <c:ptCount val="1"/>
                <c:pt idx="0">
                  <c:v>Hospodárstvo spolu</c:v>
                </c:pt>
              </c:strCache>
            </c:strRef>
          </c:tx>
          <c:spPr>
            <a:ln w="19050">
              <a:solidFill>
                <a:sysClr val="windowText" lastClr="000000"/>
              </a:solidFill>
            </a:ln>
          </c:spPr>
          <c:marker>
            <c:symbol val="none"/>
          </c:marker>
          <c:cat>
            <c:strRef>
              <c:f>'Graf 2+3'!$K$11:$P$11</c:f>
              <c:strCache>
                <c:ptCount val="6"/>
                <c:pt idx="0">
                  <c:v>2021</c:v>
                </c:pt>
                <c:pt idx="1">
                  <c:v>2022F</c:v>
                </c:pt>
                <c:pt idx="2">
                  <c:v>2023F</c:v>
                </c:pt>
                <c:pt idx="3">
                  <c:v>2024F</c:v>
                </c:pt>
                <c:pt idx="4">
                  <c:v>2025F</c:v>
                </c:pt>
                <c:pt idx="5">
                  <c:v>2026F</c:v>
                </c:pt>
              </c:strCache>
            </c:strRef>
          </c:cat>
          <c:val>
            <c:numRef>
              <c:f>'Graf 2+3'!$K$17:$P$17</c:f>
              <c:numCache>
                <c:formatCode>0.0</c:formatCode>
                <c:ptCount val="6"/>
                <c:pt idx="0">
                  <c:v>-0.58155868732465699</c:v>
                </c:pt>
                <c:pt idx="1">
                  <c:v>1.7684240360434922</c:v>
                </c:pt>
                <c:pt idx="2">
                  <c:v>0.50420498302263805</c:v>
                </c:pt>
                <c:pt idx="3">
                  <c:v>0.49580133095845635</c:v>
                </c:pt>
                <c:pt idx="4">
                  <c:v>0.55483724889198172</c:v>
                </c:pt>
                <c:pt idx="5">
                  <c:v>0.35814993116793925</c:v>
                </c:pt>
              </c:numCache>
            </c:numRef>
          </c:val>
          <c:smooth val="0"/>
          <c:extLst>
            <c:ext xmlns:c16="http://schemas.microsoft.com/office/drawing/2014/chart" uri="{C3380CC4-5D6E-409C-BE32-E72D297353CC}">
              <c16:uniqueId val="{00000005-CDDC-4243-8096-7290CA3A74AC}"/>
            </c:ext>
          </c:extLst>
        </c:ser>
        <c:dLbls>
          <c:showLegendKey val="0"/>
          <c:showVal val="0"/>
          <c:showCatName val="0"/>
          <c:showSerName val="0"/>
          <c:showPercent val="0"/>
          <c:showBubbleSize val="0"/>
        </c:dLbls>
        <c:marker val="1"/>
        <c:smooth val="0"/>
        <c:axId val="304081656"/>
        <c:axId val="304082048"/>
      </c:lineChart>
      <c:catAx>
        <c:axId val="304081656"/>
        <c:scaling>
          <c:orientation val="minMax"/>
        </c:scaling>
        <c:delete val="0"/>
        <c:axPos val="b"/>
        <c:numFmt formatCode="General" sourceLinked="1"/>
        <c:majorTickMark val="out"/>
        <c:minorTickMark val="none"/>
        <c:tickLblPos val="low"/>
        <c:crossAx val="304082048"/>
        <c:crosses val="autoZero"/>
        <c:auto val="1"/>
        <c:lblAlgn val="ctr"/>
        <c:lblOffset val="100"/>
        <c:noMultiLvlLbl val="0"/>
      </c:catAx>
      <c:valAx>
        <c:axId val="30408204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4081656"/>
        <c:crosses val="autoZero"/>
        <c:crossBetween val="between"/>
      </c:valAx>
    </c:plotArea>
    <c:legend>
      <c:legendPos val="r"/>
      <c:layout>
        <c:manualLayout>
          <c:xMode val="edge"/>
          <c:yMode val="edge"/>
          <c:x val="0.58163217516396626"/>
          <c:y val="5.9113861186523814E-2"/>
          <c:w val="0.3819764192288328"/>
          <c:h val="0.37637376513558701"/>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82106259115597957"/>
        </c:manualLayout>
      </c:layout>
      <c:barChart>
        <c:barDir val="col"/>
        <c:grouping val="stacked"/>
        <c:varyColors val="0"/>
        <c:ser>
          <c:idx val="5"/>
          <c:order val="0"/>
          <c:tx>
            <c:strRef>
              <c:f>'Graf 2+3'!$I$21</c:f>
              <c:strCache>
                <c:ptCount val="1"/>
                <c:pt idx="0">
                  <c:v>Consumption</c:v>
                </c:pt>
              </c:strCache>
            </c:strRef>
          </c:tx>
          <c:spPr>
            <a:solidFill>
              <a:srgbClr val="2C9ADC"/>
            </a:solidFill>
          </c:spPr>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2+3'!$J$4:$P$4</c:f>
              <c:numCache>
                <c:formatCode>0.0</c:formatCode>
                <c:ptCount val="7"/>
                <c:pt idx="0">
                  <c:v>-0.79932856445190559</c:v>
                </c:pt>
                <c:pt idx="1">
                  <c:v>1.7127919978227855</c:v>
                </c:pt>
                <c:pt idx="2">
                  <c:v>2.2730919290980713</c:v>
                </c:pt>
                <c:pt idx="3">
                  <c:v>0.80557267561194645</c:v>
                </c:pt>
                <c:pt idx="4">
                  <c:v>0.85835338186772137</c:v>
                </c:pt>
                <c:pt idx="5">
                  <c:v>0.95061852955684267</c:v>
                </c:pt>
                <c:pt idx="6">
                  <c:v>0.91055825520654365</c:v>
                </c:pt>
              </c:numCache>
            </c:numRef>
          </c:val>
          <c:extLst>
            <c:ext xmlns:c16="http://schemas.microsoft.com/office/drawing/2014/chart" uri="{C3380CC4-5D6E-409C-BE32-E72D297353CC}">
              <c16:uniqueId val="{00000000-BB18-41C8-BB54-2617797A2304}"/>
            </c:ext>
          </c:extLst>
        </c:ser>
        <c:ser>
          <c:idx val="8"/>
          <c:order val="1"/>
          <c:tx>
            <c:strRef>
              <c:f>'Graf 2+3'!$I$22</c:f>
              <c:strCache>
                <c:ptCount val="1"/>
                <c:pt idx="0">
                  <c:v>Investment</c:v>
                </c:pt>
              </c:strCache>
            </c:strRef>
          </c:tx>
          <c:spPr>
            <a:solidFill>
              <a:schemeClr val="tx2">
                <a:lumMod val="20000"/>
                <a:lumOff val="80000"/>
              </a:schemeClr>
            </a:solidFill>
            <a:ln>
              <a:noFill/>
            </a:ln>
          </c:spPr>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2+3'!$J$5:$P$5</c:f>
              <c:numCache>
                <c:formatCode>0.0</c:formatCode>
                <c:ptCount val="7"/>
                <c:pt idx="0">
                  <c:v>-2.347503133903007</c:v>
                </c:pt>
                <c:pt idx="1">
                  <c:v>4.3130878216601359E-2</c:v>
                </c:pt>
                <c:pt idx="2">
                  <c:v>1.2635931403733929</c:v>
                </c:pt>
                <c:pt idx="3">
                  <c:v>2.9782941065912159</c:v>
                </c:pt>
                <c:pt idx="4">
                  <c:v>0.27451982901745542</c:v>
                </c:pt>
                <c:pt idx="5">
                  <c:v>0.30220266821498354</c:v>
                </c:pt>
                <c:pt idx="6">
                  <c:v>-0.73973731120728781</c:v>
                </c:pt>
              </c:numCache>
            </c:numRef>
          </c:val>
          <c:extLst>
            <c:ext xmlns:c16="http://schemas.microsoft.com/office/drawing/2014/chart" uri="{C3380CC4-5D6E-409C-BE32-E72D297353CC}">
              <c16:uniqueId val="{00000001-BB18-41C8-BB54-2617797A2304}"/>
            </c:ext>
          </c:extLst>
        </c:ser>
        <c:ser>
          <c:idx val="0"/>
          <c:order val="2"/>
          <c:tx>
            <c:strRef>
              <c:f>'Graf 2+3'!$I$23</c:f>
              <c:strCache>
                <c:ptCount val="1"/>
                <c:pt idx="0">
                  <c:v>Inventories and disc.</c:v>
                </c:pt>
              </c:strCache>
            </c:strRef>
          </c:tx>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2+3'!$J$6:$P$6</c:f>
              <c:numCache>
                <c:formatCode>0.0</c:formatCode>
                <c:ptCount val="7"/>
                <c:pt idx="0">
                  <c:v>-1.7720079777854603</c:v>
                </c:pt>
                <c:pt idx="1">
                  <c:v>2.1569916881224525</c:v>
                </c:pt>
                <c:pt idx="2">
                  <c:v>5.4845214405540021E-2</c:v>
                </c:pt>
                <c:pt idx="3">
                  <c:v>0.14836699409205156</c:v>
                </c:pt>
                <c:pt idx="4">
                  <c:v>-5.2890473201011257E-2</c:v>
                </c:pt>
                <c:pt idx="5">
                  <c:v>-1.1804733324183303E-7</c:v>
                </c:pt>
                <c:pt idx="6">
                  <c:v>-2.0690900104369803E-9</c:v>
                </c:pt>
              </c:numCache>
            </c:numRef>
          </c:val>
          <c:extLst>
            <c:ext xmlns:c16="http://schemas.microsoft.com/office/drawing/2014/chart" uri="{C3380CC4-5D6E-409C-BE32-E72D297353CC}">
              <c16:uniqueId val="{00000002-BB18-41C8-BB54-2617797A2304}"/>
            </c:ext>
          </c:extLst>
        </c:ser>
        <c:ser>
          <c:idx val="1"/>
          <c:order val="3"/>
          <c:tx>
            <c:strRef>
              <c:f>'Graf 2+3'!$I$24</c:f>
              <c:strCache>
                <c:ptCount val="1"/>
                <c:pt idx="0">
                  <c:v>Net export</c:v>
                </c:pt>
              </c:strCache>
            </c:strRef>
          </c:tx>
          <c:invertIfNegative val="0"/>
          <c:cat>
            <c:strRef>
              <c:f>'Graf 2+3'!$J$3:$P$3</c:f>
              <c:strCache>
                <c:ptCount val="7"/>
                <c:pt idx="0">
                  <c:v>2020</c:v>
                </c:pt>
                <c:pt idx="1">
                  <c:v>2021</c:v>
                </c:pt>
                <c:pt idx="2">
                  <c:v>2022F</c:v>
                </c:pt>
                <c:pt idx="3">
                  <c:v>2023F</c:v>
                </c:pt>
                <c:pt idx="4">
                  <c:v>2024F</c:v>
                </c:pt>
                <c:pt idx="5">
                  <c:v>2025F</c:v>
                </c:pt>
                <c:pt idx="6">
                  <c:v>2026F</c:v>
                </c:pt>
              </c:strCache>
            </c:strRef>
          </c:cat>
          <c:val>
            <c:numRef>
              <c:f>'Graf 2+3'!$J$7:$P$7</c:f>
              <c:numCache>
                <c:formatCode>0.0</c:formatCode>
                <c:ptCount val="7"/>
                <c:pt idx="0">
                  <c:v>1.5441579102399283</c:v>
                </c:pt>
                <c:pt idx="1">
                  <c:v>-0.89861170343506946</c:v>
                </c:pt>
                <c:pt idx="2">
                  <c:v>-1.9228268816117451</c:v>
                </c:pt>
                <c:pt idx="3">
                  <c:v>-2.6670174701460612</c:v>
                </c:pt>
                <c:pt idx="4">
                  <c:v>0.67669801825501175</c:v>
                </c:pt>
                <c:pt idx="5">
                  <c:v>1.4013260223051094</c:v>
                </c:pt>
                <c:pt idx="6">
                  <c:v>1.7371754121406298</c:v>
                </c:pt>
              </c:numCache>
            </c:numRef>
          </c:val>
          <c:extLst>
            <c:ext xmlns:c16="http://schemas.microsoft.com/office/drawing/2014/chart" uri="{C3380CC4-5D6E-409C-BE32-E72D297353CC}">
              <c16:uniqueId val="{00000003-BB18-41C8-BB54-2617797A2304}"/>
            </c:ext>
          </c:extLst>
        </c:ser>
        <c:dLbls>
          <c:showLegendKey val="0"/>
          <c:showVal val="0"/>
          <c:showCatName val="0"/>
          <c:showSerName val="0"/>
          <c:showPercent val="0"/>
          <c:showBubbleSize val="0"/>
        </c:dLbls>
        <c:gapWidth val="150"/>
        <c:overlap val="100"/>
        <c:axId val="304082832"/>
        <c:axId val="304083224"/>
      </c:barChart>
      <c:lineChart>
        <c:grouping val="standard"/>
        <c:varyColors val="0"/>
        <c:ser>
          <c:idx val="2"/>
          <c:order val="4"/>
          <c:tx>
            <c:strRef>
              <c:f>'Graf 2+3'!$I$25</c:f>
              <c:strCache>
                <c:ptCount val="1"/>
                <c:pt idx="0">
                  <c:v>GDP</c:v>
                </c:pt>
              </c:strCache>
            </c:strRef>
          </c:tx>
          <c:spPr>
            <a:ln w="19050">
              <a:solidFill>
                <a:sysClr val="windowText" lastClr="000000"/>
              </a:solidFill>
            </a:ln>
          </c:spPr>
          <c:marker>
            <c:symbol val="none"/>
          </c:marker>
          <c:cat>
            <c:strRef>
              <c:f>'Graf 2+3'!$J$3:$P$3</c:f>
              <c:strCache>
                <c:ptCount val="7"/>
                <c:pt idx="0">
                  <c:v>2020</c:v>
                </c:pt>
                <c:pt idx="1">
                  <c:v>2021</c:v>
                </c:pt>
                <c:pt idx="2">
                  <c:v>2022F</c:v>
                </c:pt>
                <c:pt idx="3">
                  <c:v>2023F</c:v>
                </c:pt>
                <c:pt idx="4">
                  <c:v>2024F</c:v>
                </c:pt>
                <c:pt idx="5">
                  <c:v>2025F</c:v>
                </c:pt>
                <c:pt idx="6">
                  <c:v>2026F</c:v>
                </c:pt>
              </c:strCache>
            </c:strRef>
          </c:cat>
          <c:val>
            <c:numRef>
              <c:f>'Graf 2+3'!$J$8:$P$8</c:f>
              <c:numCache>
                <c:formatCode>0.0</c:formatCode>
                <c:ptCount val="7"/>
                <c:pt idx="0">
                  <c:v>-3.3746817659004447</c:v>
                </c:pt>
                <c:pt idx="1">
                  <c:v>3.0143028607267697</c:v>
                </c:pt>
                <c:pt idx="2">
                  <c:v>1.6687034022652592</c:v>
                </c:pt>
                <c:pt idx="3">
                  <c:v>1.2652163061491528</c:v>
                </c:pt>
                <c:pt idx="4">
                  <c:v>1.7566807559391773</c:v>
                </c:pt>
                <c:pt idx="5">
                  <c:v>2.6541471020296026</c:v>
                </c:pt>
                <c:pt idx="6">
                  <c:v>1.9079963540707956</c:v>
                </c:pt>
              </c:numCache>
            </c:numRef>
          </c:val>
          <c:smooth val="0"/>
          <c:extLst>
            <c:ext xmlns:c16="http://schemas.microsoft.com/office/drawing/2014/chart" uri="{C3380CC4-5D6E-409C-BE32-E72D297353CC}">
              <c16:uniqueId val="{00000004-BB18-41C8-BB54-2617797A2304}"/>
            </c:ext>
          </c:extLst>
        </c:ser>
        <c:dLbls>
          <c:showLegendKey val="0"/>
          <c:showVal val="0"/>
          <c:showCatName val="0"/>
          <c:showSerName val="0"/>
          <c:showPercent val="0"/>
          <c:showBubbleSize val="0"/>
        </c:dLbls>
        <c:marker val="1"/>
        <c:smooth val="0"/>
        <c:axId val="304082832"/>
        <c:axId val="304083224"/>
      </c:lineChart>
      <c:catAx>
        <c:axId val="304082832"/>
        <c:scaling>
          <c:orientation val="minMax"/>
        </c:scaling>
        <c:delete val="0"/>
        <c:axPos val="b"/>
        <c:numFmt formatCode="General" sourceLinked="1"/>
        <c:majorTickMark val="out"/>
        <c:minorTickMark val="none"/>
        <c:tickLblPos val="low"/>
        <c:crossAx val="304083224"/>
        <c:crosses val="autoZero"/>
        <c:auto val="1"/>
        <c:lblAlgn val="ctr"/>
        <c:lblOffset val="100"/>
        <c:noMultiLvlLbl val="0"/>
      </c:catAx>
      <c:valAx>
        <c:axId val="304083224"/>
        <c:scaling>
          <c:orientation val="minMax"/>
          <c:max val="8"/>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4082832"/>
        <c:crosses val="autoZero"/>
        <c:crossBetween val="between"/>
      </c:valAx>
    </c:plotArea>
    <c:legend>
      <c:legendPos val="r"/>
      <c:layout>
        <c:manualLayout>
          <c:xMode val="edge"/>
          <c:yMode val="edge"/>
          <c:x val="0.5588021406328666"/>
          <c:y val="0.57061882192502855"/>
          <c:w val="0.43516567528762423"/>
          <c:h val="0.29907687062593347"/>
        </c:manualLayout>
      </c:layout>
      <c:overlay val="0"/>
    </c:legend>
    <c:plotVisOnly val="1"/>
    <c:dispBlanksAs val="gap"/>
    <c:showDLblsOverMax val="0"/>
  </c:chart>
  <c:spPr>
    <a:ln>
      <a:noFill/>
    </a:ln>
  </c:spPr>
  <c:txPr>
    <a:bodyPr/>
    <a:lstStyle/>
    <a:p>
      <a:pPr>
        <a:defRPr sz="800">
          <a:latin typeface="Arial Narrow"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_xlchart.v1.2</cx:f>
      </cx:numDim>
    </cx:data>
  </cx:chartData>
  <cx:chart>
    <cx:plotArea>
      <cx:plotAreaRegion>
        <cx:series layoutId="waterfall" uniqueId="{642EF1EA-9B00-4121-8618-EC9A9590C4C4}">
          <cx:tx>
            <cx:txData>
              <cx:f>_xlchart.v1.0</cx:f>
              <cx:v>Investment costs</cx:v>
            </cx:txData>
          </cx:tx>
          <cx:dataLabels>
            <cx:txPr>
              <a:bodyPr spcFirstLastPara="1" vertOverflow="ellipsis" wrap="square" lIns="0" tIns="0" rIns="0" bIns="0" anchor="ctr" anchorCtr="1">
                <a:spAutoFit/>
              </a:bodyPr>
              <a:lstStyle/>
              <a:p>
                <a:pPr>
                  <a:defRPr lang="sk-SK" sz="900" b="0" i="0" u="none" strike="noStrike" kern="1200" baseline="0">
                    <a:solidFill>
                      <a:sysClr val="windowText" lastClr="000000">
                        <a:lumMod val="75000"/>
                        <a:lumOff val="2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visibility seriesName="0" categoryName="0" value="1"/>
          </cx:dataLabels>
          <cx:dataId val="0"/>
          <cx:layoutPr>
            <cx:subtotals/>
          </cx:layoutPr>
        </cx:series>
      </cx:plotAreaRegion>
      <cx:axis id="0">
        <cx:catScaling gapWidth="0.5"/>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axis id="1">
        <cx:valScaling/>
        <cx:majorGridlines/>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plotArea>
  </cx:chart>
  <cx:spPr>
    <a:ln>
      <a:noFill/>
    </a:ln>
  </cx:spPr>
  <cx:clrMapOvr bg1="lt1" tx1="dk1" bg2="lt2" tx2="dk2" accent1="accent1" accent2="accent2" accent3="accent3" accent4="accent4" accent5="accent5" accent6="accent6" hlink="hlink" folHlink="folHlink"/>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_xlchart.v1.9</cx:f>
      </cx:strDim>
      <cx:numDim type="val">
        <cx:f>_xlchart.v1.11</cx:f>
      </cx:numDim>
    </cx:data>
  </cx:chartData>
  <cx:chart>
    <cx:plotArea>
      <cx:plotAreaRegion>
        <cx:series layoutId="waterfall" uniqueId="{9A869269-393B-4B35-AA3D-9836C9EFD853}">
          <cx:tx>
            <cx:txData>
              <cx:f>_xlchart.v1.10</cx:f>
              <cx:v>Potential savings</cx:v>
            </cx:txData>
          </cx:tx>
          <cx:dataLabels>
            <cx:txPr>
              <a:bodyPr spcFirstLastPara="1" vertOverflow="ellipsis" wrap="square" lIns="0" tIns="0" rIns="0" bIns="0" anchor="ctr" anchorCtr="1">
                <a:spAutoFit/>
              </a:bodyPr>
              <a:lstStyle/>
              <a:p>
                <a:pPr>
                  <a:defRPr lang="sk-SK" sz="900" b="0" i="0" u="none" strike="noStrike" kern="1200" baseline="0">
                    <a:solidFill>
                      <a:sysClr val="windowText" lastClr="000000">
                        <a:lumMod val="75000"/>
                        <a:lumOff val="2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visibility seriesName="0" categoryName="0" value="1"/>
          </cx:dataLabels>
          <cx:dataId val="0"/>
          <cx:layoutPr>
            <cx:subtotals/>
          </cx:layoutPr>
        </cx:series>
      </cx:plotAreaRegion>
      <cx:axis id="0">
        <cx:catScaling gapWidth="0.5"/>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axis id="1">
        <cx:valScaling/>
        <cx:majorGridlines/>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plotArea>
  </cx:chart>
  <cx:spPr>
    <a:ln>
      <a:noFill/>
    </a:ln>
  </cx:spPr>
  <cx:clrMapOvr bg1="lt1" tx1="dk1" bg2="lt2" tx2="dk2" accent1="accent1" accent2="accent2" accent3="accent3" accent4="accent4" accent5="accent5" accent6="accent6" hlink="hlink" folHlink="folHlink"/>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_xlchart.v1.5</cx:f>
      </cx:numDim>
    </cx:data>
  </cx:chartData>
  <cx:chart>
    <cx:plotArea>
      <cx:plotAreaRegion>
        <cx:series layoutId="waterfall" uniqueId="{642EF1EA-9B00-4121-8618-EC9A9590C4C4}">
          <cx:tx>
            <cx:txData>
              <cx:f>_xlchart.v1.4</cx:f>
              <cx:v>Počet projektov</cx:v>
            </cx:txData>
          </cx:tx>
          <cx:dataLabels>
            <cx:txPr>
              <a:bodyPr spcFirstLastPara="1" vertOverflow="ellipsis" wrap="square" lIns="0" tIns="0" rIns="0" bIns="0" anchor="ctr" anchorCtr="1">
                <a:spAutoFit/>
              </a:bodyPr>
              <a:lstStyle/>
              <a:p>
                <a:pPr>
                  <a:defRPr lang="sk-SK" sz="900" b="0" i="0" u="none" strike="noStrike" kern="1200" baseline="0">
                    <a:solidFill>
                      <a:sysClr val="windowText" lastClr="000000">
                        <a:lumMod val="75000"/>
                        <a:lumOff val="2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visibility seriesName="0" categoryName="0" value="1"/>
          </cx:dataLabels>
          <cx:dataId val="0"/>
          <cx:layoutPr>
            <cx:subtotals/>
          </cx:layoutPr>
        </cx:series>
      </cx:plotAreaRegion>
      <cx:axis id="0">
        <cx:catScaling gapWidth="0.5"/>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axis id="1">
        <cx:valScaling/>
        <cx:majorGridlines/>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plotArea>
  </cx:chart>
  <cx:spPr>
    <a:ln>
      <a:noFill/>
    </a:ln>
  </cx:spPr>
  <cx:clrMapOvr bg1="lt1" tx1="dk1" bg2="lt2" tx2="dk2" accent1="accent1" accent2="accent2" accent3="accent3" accent4="accent4" accent5="accent5" accent6="accent6" hlink="hlink" folHlink="folHlink"/>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_xlchart.v1.8</cx:f>
      </cx:numDim>
    </cx:data>
  </cx:chartData>
  <cx:chart>
    <cx:plotArea>
      <cx:plotAreaRegion>
        <cx:series layoutId="waterfall" uniqueId="{9A869269-393B-4B35-AA3D-9836C9EFD853}">
          <cx:tx>
            <cx:txData>
              <cx:f>_xlchart.v1.7</cx:f>
              <cx:v>Úspora</cx:v>
            </cx:txData>
          </cx:tx>
          <cx:dataLabels>
            <cx:txPr>
              <a:bodyPr spcFirstLastPara="1" vertOverflow="ellipsis" wrap="square" lIns="0" tIns="0" rIns="0" bIns="0" anchor="ctr" anchorCtr="1">
                <a:spAutoFit/>
              </a:bodyPr>
              <a:lstStyle/>
              <a:p>
                <a:pPr>
                  <a:defRPr lang="sk-SK" sz="900" b="0" i="0" u="none" strike="noStrike" kern="1200" baseline="0">
                    <a:solidFill>
                      <a:sysClr val="windowText" lastClr="000000">
                        <a:lumMod val="75000"/>
                        <a:lumOff val="2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visibility seriesName="0" categoryName="0" value="1"/>
          </cx:dataLabels>
          <cx:dataId val="0"/>
          <cx:layoutPr>
            <cx:subtotals/>
          </cx:layoutPr>
        </cx:series>
      </cx:plotAreaRegion>
      <cx:axis id="0">
        <cx:catScaling gapWidth="0.5"/>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axis id="1">
        <cx:valScaling/>
        <cx:majorGridlines/>
        <cx:tickLabels/>
        <cx:txPr>
          <a:bodyPr spcFirstLastPara="1" vertOverflow="ellipsis" wrap="square" lIns="0" tIns="0" rIns="0" bIns="0" anchor="ctr" anchorCtr="1"/>
          <a:lstStyle/>
          <a:p>
            <a:pPr>
              <a:defRPr lang="sk-SK" sz="900" b="0" i="0" u="none" strike="noStrike" kern="1200" baseline="0">
                <a:solidFill>
                  <a:sysClr val="windowText" lastClr="000000">
                    <a:lumMod val="65000"/>
                    <a:lumOff val="35000"/>
                  </a:sysClr>
                </a:solidFill>
                <a:latin typeface="Arial Narrow" panose="020B0606020202030204" pitchFamily="34" charset="0"/>
                <a:ea typeface="Arial Narrow" panose="020B0606020202030204" pitchFamily="34" charset="0"/>
                <a:cs typeface="Arial Narrow" panose="020B0606020202030204" pitchFamily="34" charset="0"/>
              </a:defRPr>
            </a:pPr>
            <a:endParaRPr lang="sk-SK">
              <a:latin typeface="Arial Narrow" panose="020B0606020202030204" pitchFamily="34" charset="0"/>
            </a:endParaRPr>
          </a:p>
        </cx:txPr>
      </cx:axis>
    </cx:plotArea>
  </cx:chart>
  <cx:spPr>
    <a:ln>
      <a:noFill/>
    </a:ln>
  </cx:spPr>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hyperlink" Target="#Obsah_Content!A1"/><Relationship Id="rId1" Type="http://schemas.openxmlformats.org/officeDocument/2006/relationships/chart" Target="../charts/chart1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hyperlink" Target="#Obsah_Content!A1"/><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0.xml"/><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2.xml"/><Relationship Id="rId1"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Obsah_Content!A1"/><Relationship Id="rId4"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7.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Contents!A1"/><Relationship Id="rId5" Type="http://schemas.openxmlformats.org/officeDocument/2006/relationships/chart" Target="../charts/chart30.xml"/><Relationship Id="rId4"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hyperlink" Target="#Obsah_Content!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Obsah_Content!A1"/><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hyperlink" Target="#Obsah_Content!A1"/></Relationships>
</file>

<file path=xl/drawings/_rels/drawing2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Obsah_Content!A1"/></Relationships>
</file>

<file path=xl/drawings/_rels/drawing23.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hyperlink" Target="#Obsah_Content!A1"/></Relationships>
</file>

<file path=xl/drawings/_rels/drawing2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7.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Obsah_Content!A1"/></Relationships>
</file>

<file path=xl/drawings/_rels/drawing2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2.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hyperlink" Target="#Obsah_Content!A1"/></Relationships>
</file>

<file path=xl/drawings/_rels/drawing35.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hyperlink" Target="#Obsah_Content!A1"/><Relationship Id="rId1" Type="http://schemas.openxmlformats.org/officeDocument/2006/relationships/chart" Target="../charts/chart43.xml"/><Relationship Id="rId5" Type="http://schemas.openxmlformats.org/officeDocument/2006/relationships/chart" Target="../charts/chart46.xml"/><Relationship Id="rId4" Type="http://schemas.openxmlformats.org/officeDocument/2006/relationships/chart" Target="../charts/chart45.xml"/></Relationships>
</file>

<file path=xl/drawings/_rels/drawing3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Obsah_Content!A1"/></Relationships>
</file>

<file path=xl/drawings/_rels/drawing40.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49.xml"/></Relationships>
</file>

<file path=xl/drawings/_rels/drawing41.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1.xml"/><Relationship Id="rId1" Type="http://schemas.openxmlformats.org/officeDocument/2006/relationships/chart" Target="../charts/chart50.xml"/></Relationships>
</file>

<file path=xl/drawings/_rels/drawing44.xml.rels><?xml version="1.0" encoding="UTF-8" standalone="yes"?>
<Relationships xmlns="http://schemas.openxmlformats.org/package/2006/relationships"><Relationship Id="rId3" Type="http://schemas.microsoft.com/office/2014/relationships/chartEx" Target="../charts/chartEx2.xml"/><Relationship Id="rId2" Type="http://schemas.microsoft.com/office/2014/relationships/chartEx" Target="../charts/chartEx1.xml"/><Relationship Id="rId1" Type="http://schemas.openxmlformats.org/officeDocument/2006/relationships/hyperlink" Target="#Obsah_Content!A1"/><Relationship Id="rId5" Type="http://schemas.microsoft.com/office/2014/relationships/chartEx" Target="../charts/chartEx4.xml"/><Relationship Id="rId4" Type="http://schemas.microsoft.com/office/2014/relationships/chartEx" Target="../charts/chartEx3.xml"/></Relationships>
</file>

<file path=xl/drawings/_rels/drawing4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3.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3.xml"/><Relationship Id="rId1" Type="http://schemas.openxmlformats.org/officeDocument/2006/relationships/chart" Target="../charts/chart52.xml"/></Relationships>
</file>

<file path=xl/drawings/_rels/drawing54.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 Id="rId4" Type="http://schemas.openxmlformats.org/officeDocument/2006/relationships/chart" Target="../charts/chart57.xml"/></Relationships>
</file>

<file path=xl/drawings/_rels/drawing6.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Obsah_Content!A1"/><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Obsah_Content!A1"/><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725223</xdr:colOff>
      <xdr:row>1</xdr:row>
      <xdr:rowOff>5094</xdr:rowOff>
    </xdr:to>
    <xdr:sp macro="" textlink="">
      <xdr:nvSpPr>
        <xdr:cNvPr id="3" name="Obdĺžnik 2">
          <a:hlinkClick xmlns:r="http://schemas.openxmlformats.org/officeDocument/2006/relationships" r:id="rId1"/>
        </xdr:cNvPr>
        <xdr:cNvSpPr/>
      </xdr:nvSpPr>
      <xdr:spPr>
        <a:xfrm>
          <a:off x="0" y="0"/>
          <a:ext cx="725223" cy="17318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444498</xdr:colOff>
      <xdr:row>8</xdr:row>
      <xdr:rowOff>11205</xdr:rowOff>
    </xdr:from>
    <xdr:to>
      <xdr:col>19</xdr:col>
      <xdr:colOff>90657</xdr:colOff>
      <xdr:row>19</xdr:row>
      <xdr:rowOff>160235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141435</xdr:colOff>
      <xdr:row>1</xdr:row>
      <xdr:rowOff>51131</xdr:rowOff>
    </xdr:to>
    <xdr:sp macro="" textlink="">
      <xdr:nvSpPr>
        <xdr:cNvPr id="5" name="Obdĺžnik 4">
          <a:hlinkClick xmlns:r="http://schemas.openxmlformats.org/officeDocument/2006/relationships" r:id="rId2"/>
        </xdr:cNvPr>
        <xdr:cNvSpPr/>
      </xdr:nvSpPr>
      <xdr:spPr>
        <a:xfrm>
          <a:off x="0" y="0"/>
          <a:ext cx="724141" cy="2416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13</xdr:col>
      <xdr:colOff>515472</xdr:colOff>
      <xdr:row>21</xdr:row>
      <xdr:rowOff>33617</xdr:rowOff>
    </xdr:from>
    <xdr:to>
      <xdr:col>19</xdr:col>
      <xdr:colOff>161631</xdr:colOff>
      <xdr:row>33</xdr:row>
      <xdr:rowOff>14558</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100180</xdr:colOff>
      <xdr:row>5</xdr:row>
      <xdr:rowOff>132454</xdr:rowOff>
    </xdr:from>
    <xdr:to>
      <xdr:col>14</xdr:col>
      <xdr:colOff>268250</xdr:colOff>
      <xdr:row>16</xdr:row>
      <xdr:rowOff>34954</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141435</xdr:colOff>
      <xdr:row>1</xdr:row>
      <xdr:rowOff>51131</xdr:rowOff>
    </xdr:to>
    <xdr:sp macro="" textlink="">
      <xdr:nvSpPr>
        <xdr:cNvPr id="4" name="Obdĺžnik 3">
          <a:hlinkClick xmlns:r="http://schemas.openxmlformats.org/officeDocument/2006/relationships" r:id="rId2"/>
        </xdr:cNvPr>
        <xdr:cNvSpPr/>
      </xdr:nvSpPr>
      <xdr:spPr>
        <a:xfrm>
          <a:off x="0" y="0"/>
          <a:ext cx="722460" cy="22258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9</xdr:col>
      <xdr:colOff>89647</xdr:colOff>
      <xdr:row>18</xdr:row>
      <xdr:rowOff>22412</xdr:rowOff>
    </xdr:from>
    <xdr:to>
      <xdr:col>14</xdr:col>
      <xdr:colOff>257717</xdr:colOff>
      <xdr:row>28</xdr:row>
      <xdr:rowOff>115412</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xdr:colOff>
      <xdr:row>3</xdr:row>
      <xdr:rowOff>66675</xdr:rowOff>
    </xdr:from>
    <xdr:to>
      <xdr:col>1</xdr:col>
      <xdr:colOff>3067049</xdr:colOff>
      <xdr:row>12</xdr:row>
      <xdr:rowOff>142875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47624</xdr:colOff>
      <xdr:row>17</xdr:row>
      <xdr:rowOff>66675</xdr:rowOff>
    </xdr:from>
    <xdr:to>
      <xdr:col>1</xdr:col>
      <xdr:colOff>3067049</xdr:colOff>
      <xdr:row>26</xdr:row>
      <xdr:rowOff>142875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118005</xdr:colOff>
      <xdr:row>1</xdr:row>
      <xdr:rowOff>61912</xdr:rowOff>
    </xdr:to>
    <xdr:sp macro="" textlink="">
      <xdr:nvSpPr>
        <xdr:cNvPr id="6" name="Obdĺžnik 5">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3314700</xdr:colOff>
      <xdr:row>14</xdr:row>
      <xdr:rowOff>123825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19</xdr:row>
      <xdr:rowOff>0</xdr:rowOff>
    </xdr:from>
    <xdr:to>
      <xdr:col>1</xdr:col>
      <xdr:colOff>3314700</xdr:colOff>
      <xdr:row>29</xdr:row>
      <xdr:rowOff>123825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118005</xdr:colOff>
      <xdr:row>1</xdr:row>
      <xdr:rowOff>61912</xdr:rowOff>
    </xdr:to>
    <xdr:sp macro="" textlink="">
      <xdr:nvSpPr>
        <xdr:cNvPr id="6" name="Obdĺžnik 5">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753005</xdr:colOff>
      <xdr:row>1</xdr:row>
      <xdr:rowOff>61912</xdr:rowOff>
    </xdr:to>
    <xdr:sp macro="" textlink="">
      <xdr:nvSpPr>
        <xdr:cNvPr id="4" name="Obdĺžnik 3">
          <a:hlinkClick xmlns:r="http://schemas.openxmlformats.org/officeDocument/2006/relationships" r:id="rId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xdr:row>
      <xdr:rowOff>15875</xdr:rowOff>
    </xdr:from>
    <xdr:to>
      <xdr:col>6</xdr:col>
      <xdr:colOff>10582</xdr:colOff>
      <xdr:row>17</xdr:row>
      <xdr:rowOff>87840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79374</xdr:rowOff>
    </xdr:from>
    <xdr:to>
      <xdr:col>6</xdr:col>
      <xdr:colOff>42332</xdr:colOff>
      <xdr:row>36</xdr:row>
      <xdr:rowOff>31747</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555625</xdr:colOff>
      <xdr:row>4</xdr:row>
      <xdr:rowOff>31751</xdr:rowOff>
    </xdr:from>
    <xdr:to>
      <xdr:col>13</xdr:col>
      <xdr:colOff>621769</xdr:colOff>
      <xdr:row>17</xdr:row>
      <xdr:rowOff>103716</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603250</xdr:colOff>
      <xdr:row>22</xdr:row>
      <xdr:rowOff>71437</xdr:rowOff>
    </xdr:from>
    <xdr:to>
      <xdr:col>13</xdr:col>
      <xdr:colOff>701144</xdr:colOff>
      <xdr:row>36</xdr:row>
      <xdr:rowOff>23810</xdr:rowOff>
    </xdr:to>
    <xdr:graphicFrame macro="">
      <xdr:nvGraphicFramePr>
        <xdr:cNvPr id="15" name="Graf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118005</xdr:colOff>
      <xdr:row>1</xdr:row>
      <xdr:rowOff>61912</xdr:rowOff>
    </xdr:to>
    <xdr:sp macro="" textlink="">
      <xdr:nvSpPr>
        <xdr:cNvPr id="11" name="Obdĺžnik 10">
          <a:hlinkClick xmlns:r="http://schemas.openxmlformats.org/officeDocument/2006/relationships" r:id="rId5"/>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118005</xdr:colOff>
      <xdr:row>1</xdr:row>
      <xdr:rowOff>55375</xdr:rowOff>
    </xdr:to>
    <xdr:sp macro="" textlink="">
      <xdr:nvSpPr>
        <xdr:cNvPr id="5" name="Obdĺžnik 4">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339725</xdr:colOff>
      <xdr:row>3</xdr:row>
      <xdr:rowOff>0</xdr:rowOff>
    </xdr:to>
    <xdr:sp macro="" textlink="">
      <xdr:nvSpPr>
        <xdr:cNvPr id="2" name="Rounded Rectangle 5_ContentButton">
          <a:hlinkClick xmlns:r="http://schemas.openxmlformats.org/officeDocument/2006/relationships" r:id="rId1"/>
        </xdr:cNvPr>
        <xdr:cNvSpPr/>
      </xdr:nvSpPr>
      <xdr:spPr>
        <a:xfrm>
          <a:off x="0" y="0"/>
          <a:ext cx="1307465" cy="502920"/>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1</xdr:col>
      <xdr:colOff>450273</xdr:colOff>
      <xdr:row>11</xdr:row>
      <xdr:rowOff>96982</xdr:rowOff>
    </xdr:from>
    <xdr:to>
      <xdr:col>7</xdr:col>
      <xdr:colOff>277092</xdr:colOff>
      <xdr:row>23</xdr:row>
      <xdr:rowOff>13855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131618</xdr:colOff>
      <xdr:row>11</xdr:row>
      <xdr:rowOff>90055</xdr:rowOff>
    </xdr:from>
    <xdr:to>
      <xdr:col>20</xdr:col>
      <xdr:colOff>325583</xdr:colOff>
      <xdr:row>23</xdr:row>
      <xdr:rowOff>6928</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699654</xdr:colOff>
      <xdr:row>28</xdr:row>
      <xdr:rowOff>176645</xdr:rowOff>
    </xdr:from>
    <xdr:to>
      <xdr:col>5</xdr:col>
      <xdr:colOff>387928</xdr:colOff>
      <xdr:row>42</xdr:row>
      <xdr:rowOff>131620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297873</xdr:colOff>
      <xdr:row>28</xdr:row>
      <xdr:rowOff>13854</xdr:rowOff>
    </xdr:from>
    <xdr:to>
      <xdr:col>17</xdr:col>
      <xdr:colOff>6929</xdr:colOff>
      <xdr:row>41</xdr:row>
      <xdr:rowOff>142011</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260880</xdr:colOff>
      <xdr:row>1</xdr:row>
      <xdr:rowOff>61912</xdr:rowOff>
    </xdr:to>
    <xdr:sp macro="" textlink="">
      <xdr:nvSpPr>
        <xdr:cNvPr id="2" name="Obdĺžnik 1">
          <a:hlinkClick xmlns:r="http://schemas.openxmlformats.org/officeDocument/2006/relationships" r:id="rId1"/>
        </xdr:cNvPr>
        <xdr:cNvSpPr/>
      </xdr:nvSpPr>
      <xdr:spPr>
        <a:xfrm>
          <a:off x="0" y="0"/>
          <a:ext cx="727605" cy="2333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0</xdr:colOff>
      <xdr:row>0</xdr:row>
      <xdr:rowOff>0</xdr:rowOff>
    </xdr:from>
    <xdr:to>
      <xdr:col>11</xdr:col>
      <xdr:colOff>0</xdr:colOff>
      <xdr:row>1</xdr:row>
      <xdr:rowOff>61383</xdr:rowOff>
    </xdr:to>
    <xdr:sp macro="" textlink="">
      <xdr:nvSpPr>
        <xdr:cNvPr id="2" name="Zaoblený obdĺžnik 1">
          <a:hlinkClick xmlns:r="http://schemas.openxmlformats.org/officeDocument/2006/relationships" r:id="rId1"/>
        </xdr:cNvPr>
        <xdr:cNvSpPr/>
      </xdr:nvSpPr>
      <xdr:spPr>
        <a:xfrm>
          <a:off x="1219200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11</xdr:col>
      <xdr:colOff>0</xdr:colOff>
      <xdr:row>1</xdr:row>
      <xdr:rowOff>0</xdr:rowOff>
    </xdr:from>
    <xdr:to>
      <xdr:col>11</xdr:col>
      <xdr:colOff>0</xdr:colOff>
      <xdr:row>2</xdr:row>
      <xdr:rowOff>0</xdr:rowOff>
    </xdr:to>
    <xdr:sp macro="" textlink="">
      <xdr:nvSpPr>
        <xdr:cNvPr id="3" name="Zaoblený obdĺžnik 2">
          <a:hlinkClick xmlns:r="http://schemas.openxmlformats.org/officeDocument/2006/relationships" r:id="rId1"/>
        </xdr:cNvPr>
        <xdr:cNvSpPr/>
      </xdr:nvSpPr>
      <xdr:spPr>
        <a:xfrm>
          <a:off x="1219200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260880</xdr:colOff>
      <xdr:row>1</xdr:row>
      <xdr:rowOff>61912</xdr:rowOff>
    </xdr:to>
    <xdr:sp macro="" textlink="">
      <xdr:nvSpPr>
        <xdr:cNvPr id="11" name="Obdĺžnik 10">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74294</xdr:colOff>
      <xdr:row>18</xdr:row>
      <xdr:rowOff>134620</xdr:rowOff>
    </xdr:from>
    <xdr:to>
      <xdr:col>6</xdr:col>
      <xdr:colOff>236219</xdr:colOff>
      <xdr:row>31</xdr:row>
      <xdr:rowOff>91440</xdr:rowOff>
    </xdr:to>
    <xdr:graphicFrame macro="">
      <xdr:nvGraphicFramePr>
        <xdr:cNvPr id="12" name="Graf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373380</xdr:colOff>
      <xdr:row>20</xdr:row>
      <xdr:rowOff>15240</xdr:rowOff>
    </xdr:from>
    <xdr:to>
      <xdr:col>14</xdr:col>
      <xdr:colOff>245745</xdr:colOff>
      <xdr:row>32</xdr:row>
      <xdr:rowOff>139700</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226825</xdr:colOff>
      <xdr:row>3</xdr:row>
      <xdr:rowOff>15875</xdr:rowOff>
    </xdr:from>
    <xdr:to>
      <xdr:col>6</xdr:col>
      <xdr:colOff>510117</xdr:colOff>
      <xdr:row>17</xdr:row>
      <xdr:rowOff>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725223</xdr:colOff>
      <xdr:row>1</xdr:row>
      <xdr:rowOff>0</xdr:rowOff>
    </xdr:to>
    <xdr:sp macro="" textlink="">
      <xdr:nvSpPr>
        <xdr:cNvPr id="8" name="Obdĺžnik 7">
          <a:hlinkClick xmlns:r="http://schemas.openxmlformats.org/officeDocument/2006/relationships" r:id="rId2"/>
        </xdr:cNvPr>
        <xdr:cNvSpPr/>
      </xdr:nvSpPr>
      <xdr:spPr>
        <a:xfrm>
          <a:off x="0" y="0"/>
          <a:ext cx="725223" cy="21926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69273</xdr:colOff>
      <xdr:row>35</xdr:row>
      <xdr:rowOff>164522</xdr:rowOff>
    </xdr:from>
    <xdr:to>
      <xdr:col>6</xdr:col>
      <xdr:colOff>352565</xdr:colOff>
      <xdr:row>48</xdr:row>
      <xdr:rowOff>105352</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190500</xdr:colOff>
      <xdr:row>3</xdr:row>
      <xdr:rowOff>119063</xdr:rowOff>
    </xdr:from>
    <xdr:to>
      <xdr:col>14</xdr:col>
      <xdr:colOff>402195</xdr:colOff>
      <xdr:row>19</xdr:row>
      <xdr:rowOff>121796</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248478</xdr:colOff>
      <xdr:row>34</xdr:row>
      <xdr:rowOff>41413</xdr:rowOff>
    </xdr:from>
    <xdr:to>
      <xdr:col>14</xdr:col>
      <xdr:colOff>460173</xdr:colOff>
      <xdr:row>50</xdr:row>
      <xdr:rowOff>27581</xdr:rowOff>
    </xdr:to>
    <xdr:graphicFrame macro="">
      <xdr:nvGraphicFramePr>
        <xdr:cNvPr id="12" name="Graf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2" name="Zaoblený obdĺžnik 1">
          <a:hlinkClick xmlns:r="http://schemas.openxmlformats.org/officeDocument/2006/relationships" r:id="rId1"/>
        </xdr:cNvPr>
        <xdr:cNvSpPr/>
      </xdr:nvSpPr>
      <xdr:spPr>
        <a:xfrm>
          <a:off x="1219835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1</xdr:row>
      <xdr:rowOff>0</xdr:rowOff>
    </xdr:from>
    <xdr:to>
      <xdr:col>12</xdr:col>
      <xdr:colOff>0</xdr:colOff>
      <xdr:row>2</xdr:row>
      <xdr:rowOff>61383</xdr:rowOff>
    </xdr:to>
    <xdr:sp macro="" textlink="">
      <xdr:nvSpPr>
        <xdr:cNvPr id="3" name="Zaoblený obdĺžnik 2">
          <a:hlinkClick xmlns:r="http://schemas.openxmlformats.org/officeDocument/2006/relationships" r:id="rId1"/>
        </xdr:cNvPr>
        <xdr:cNvSpPr/>
      </xdr:nvSpPr>
      <xdr:spPr>
        <a:xfrm>
          <a:off x="1219835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262323</xdr:colOff>
      <xdr:row>1</xdr:row>
      <xdr:rowOff>60469</xdr:rowOff>
    </xdr:to>
    <xdr:sp macro="" textlink="">
      <xdr:nvSpPr>
        <xdr:cNvPr id="4" name="Obdĺžnik 3">
          <a:hlinkClick xmlns:r="http://schemas.openxmlformats.org/officeDocument/2006/relationships" r:id="rId1"/>
        </xdr:cNvPr>
        <xdr:cNvSpPr/>
      </xdr:nvSpPr>
      <xdr:spPr>
        <a:xfrm>
          <a:off x="0" y="0"/>
          <a:ext cx="751273" cy="206519"/>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2</xdr:col>
      <xdr:colOff>346075</xdr:colOff>
      <xdr:row>15</xdr:row>
      <xdr:rowOff>63500</xdr:rowOff>
    </xdr:from>
    <xdr:to>
      <xdr:col>4</xdr:col>
      <xdr:colOff>339725</xdr:colOff>
      <xdr:row>32</xdr:row>
      <xdr:rowOff>133350</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15</xdr:row>
      <xdr:rowOff>0</xdr:rowOff>
    </xdr:from>
    <xdr:to>
      <xdr:col>16</xdr:col>
      <xdr:colOff>76200</xdr:colOff>
      <xdr:row>32</xdr:row>
      <xdr:rowOff>69850</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260880</xdr:colOff>
      <xdr:row>1</xdr:row>
      <xdr:rowOff>80962</xdr:rowOff>
    </xdr:to>
    <xdr:sp macro="" textlink="">
      <xdr:nvSpPr>
        <xdr:cNvPr id="2" name="Obdĺžnik 1">
          <a:hlinkClick xmlns:r="http://schemas.openxmlformats.org/officeDocument/2006/relationships" r:id="rId1"/>
        </xdr:cNvPr>
        <xdr:cNvSpPr/>
      </xdr:nvSpPr>
      <xdr:spPr>
        <a:xfrm>
          <a:off x="0" y="0"/>
          <a:ext cx="870480" cy="2714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3" name="Zaoblený obdĺžnik 2">
          <a:hlinkClick xmlns:r="http://schemas.openxmlformats.org/officeDocument/2006/relationships" r:id="rId1"/>
        </xdr:cNvPr>
        <xdr:cNvSpPr/>
      </xdr:nvSpPr>
      <xdr:spPr>
        <a:xfrm>
          <a:off x="1219200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1</xdr:row>
      <xdr:rowOff>0</xdr:rowOff>
    </xdr:from>
    <xdr:to>
      <xdr:col>12</xdr:col>
      <xdr:colOff>0</xdr:colOff>
      <xdr:row>2</xdr:row>
      <xdr:rowOff>61383</xdr:rowOff>
    </xdr:to>
    <xdr:sp macro="" textlink="">
      <xdr:nvSpPr>
        <xdr:cNvPr id="5" name="Zaoblený obdĺžnik 4">
          <a:hlinkClick xmlns:r="http://schemas.openxmlformats.org/officeDocument/2006/relationships" r:id="rId1"/>
        </xdr:cNvPr>
        <xdr:cNvSpPr/>
      </xdr:nvSpPr>
      <xdr:spPr>
        <a:xfrm>
          <a:off x="1219200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413904</xdr:colOff>
      <xdr:row>14</xdr:row>
      <xdr:rowOff>61768</xdr:rowOff>
    </xdr:from>
    <xdr:to>
      <xdr:col>4</xdr:col>
      <xdr:colOff>771814</xdr:colOff>
      <xdr:row>30</xdr:row>
      <xdr:rowOff>131040</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262323</xdr:colOff>
      <xdr:row>1</xdr:row>
      <xdr:rowOff>60469</xdr:rowOff>
    </xdr:to>
    <xdr:sp macro="" textlink="">
      <xdr:nvSpPr>
        <xdr:cNvPr id="13" name="Obdĺžnik 12">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9</xdr:col>
      <xdr:colOff>488950</xdr:colOff>
      <xdr:row>12</xdr:row>
      <xdr:rowOff>146050</xdr:rowOff>
    </xdr:from>
    <xdr:to>
      <xdr:col>16</xdr:col>
      <xdr:colOff>249960</xdr:colOff>
      <xdr:row>29</xdr:row>
      <xdr:rowOff>31172</xdr:rowOff>
    </xdr:to>
    <xdr:graphicFrame macro="">
      <xdr:nvGraphicFramePr>
        <xdr:cNvPr id="14" name="Graf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2" name="Zaoblený obdĺžnik 1">
          <a:hlinkClick xmlns:r="http://schemas.openxmlformats.org/officeDocument/2006/relationships" r:id="rId1"/>
        </xdr:cNvPr>
        <xdr:cNvSpPr/>
      </xdr:nvSpPr>
      <xdr:spPr>
        <a:xfrm>
          <a:off x="1219835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1</xdr:row>
      <xdr:rowOff>0</xdr:rowOff>
    </xdr:from>
    <xdr:to>
      <xdr:col>12</xdr:col>
      <xdr:colOff>0</xdr:colOff>
      <xdr:row>2</xdr:row>
      <xdr:rowOff>61383</xdr:rowOff>
    </xdr:to>
    <xdr:sp macro="" textlink="">
      <xdr:nvSpPr>
        <xdr:cNvPr id="3" name="Zaoblený obdĺžnik 2">
          <a:hlinkClick xmlns:r="http://schemas.openxmlformats.org/officeDocument/2006/relationships" r:id="rId1"/>
        </xdr:cNvPr>
        <xdr:cNvSpPr/>
      </xdr:nvSpPr>
      <xdr:spPr>
        <a:xfrm>
          <a:off x="1219835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262323</xdr:colOff>
      <xdr:row>1</xdr:row>
      <xdr:rowOff>60469</xdr:rowOff>
    </xdr:to>
    <xdr:sp macro="" textlink="">
      <xdr:nvSpPr>
        <xdr:cNvPr id="5" name="Obdĺžnik 4">
          <a:hlinkClick xmlns:r="http://schemas.openxmlformats.org/officeDocument/2006/relationships" r:id="rId1"/>
        </xdr:cNvPr>
        <xdr:cNvSpPr/>
      </xdr:nvSpPr>
      <xdr:spPr>
        <a:xfrm>
          <a:off x="0" y="0"/>
          <a:ext cx="751273" cy="206519"/>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2</xdr:col>
      <xdr:colOff>346075</xdr:colOff>
      <xdr:row>15</xdr:row>
      <xdr:rowOff>63500</xdr:rowOff>
    </xdr:from>
    <xdr:to>
      <xdr:col>4</xdr:col>
      <xdr:colOff>339725</xdr:colOff>
      <xdr:row>32</xdr:row>
      <xdr:rowOff>133350</xdr:rowOff>
    </xdr:to>
    <xdr:graphicFrame macro="">
      <xdr:nvGraphicFramePr>
        <xdr:cNvPr id="8" name="Graf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15</xdr:row>
      <xdr:rowOff>0</xdr:rowOff>
    </xdr:from>
    <xdr:to>
      <xdr:col>16</xdr:col>
      <xdr:colOff>76200</xdr:colOff>
      <xdr:row>32</xdr:row>
      <xdr:rowOff>69850</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262323</xdr:colOff>
      <xdr:row>1</xdr:row>
      <xdr:rowOff>60469</xdr:rowOff>
    </xdr:to>
    <xdr:sp macro="" textlink="">
      <xdr:nvSpPr>
        <xdr:cNvPr id="2" name="Obdĺžnik 1">
          <a:hlinkClick xmlns:r="http://schemas.openxmlformats.org/officeDocument/2006/relationships" r:id="rId1"/>
        </xdr:cNvPr>
        <xdr:cNvSpPr/>
      </xdr:nvSpPr>
      <xdr:spPr>
        <a:xfrm>
          <a:off x="0" y="0"/>
          <a:ext cx="729048" cy="231919"/>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2</xdr:row>
      <xdr:rowOff>59026</xdr:rowOff>
    </xdr:to>
    <xdr:sp macro="" textlink="">
      <xdr:nvSpPr>
        <xdr:cNvPr id="3" name="Obdĺžnik 2">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0</xdr:colOff>
      <xdr:row>0</xdr:row>
      <xdr:rowOff>0</xdr:rowOff>
    </xdr:from>
    <xdr:to>
      <xdr:col>1</xdr:col>
      <xdr:colOff>262323</xdr:colOff>
      <xdr:row>1</xdr:row>
      <xdr:rowOff>60469</xdr:rowOff>
    </xdr:to>
    <xdr:sp macro="" textlink="">
      <xdr:nvSpPr>
        <xdr:cNvPr id="4" name="Obdĺžnik 3">
          <a:hlinkClick xmlns:r="http://schemas.openxmlformats.org/officeDocument/2006/relationships" r:id="rId1"/>
        </xdr:cNvPr>
        <xdr:cNvSpPr/>
      </xdr:nvSpPr>
      <xdr:spPr>
        <a:xfrm>
          <a:off x="0" y="0"/>
          <a:ext cx="633798" cy="250969"/>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3" name="Obdĺžnik 2">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119448</xdr:colOff>
      <xdr:row>1</xdr:row>
      <xdr:rowOff>53932</xdr:rowOff>
    </xdr:to>
    <xdr:sp macro="" textlink="">
      <xdr:nvSpPr>
        <xdr:cNvPr id="2" name="Obdĺžnik 1">
          <a:hlinkClick xmlns:r="http://schemas.openxmlformats.org/officeDocument/2006/relationships" r:id="rId1"/>
        </xdr:cNvPr>
        <xdr:cNvSpPr/>
      </xdr:nvSpPr>
      <xdr:spPr>
        <a:xfrm>
          <a:off x="0" y="0"/>
          <a:ext cx="729048" cy="22538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190500</xdr:colOff>
      <xdr:row>6</xdr:row>
      <xdr:rowOff>9525</xdr:rowOff>
    </xdr:from>
    <xdr:to>
      <xdr:col>10</xdr:col>
      <xdr:colOff>581024</xdr:colOff>
      <xdr:row>27</xdr:row>
      <xdr:rowOff>76200</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552450</xdr:colOff>
      <xdr:row>11</xdr:row>
      <xdr:rowOff>66675</xdr:rowOff>
    </xdr:from>
    <xdr:to>
      <xdr:col>10</xdr:col>
      <xdr:colOff>285750</xdr:colOff>
      <xdr:row>11</xdr:row>
      <xdr:rowOff>66675</xdr:rowOff>
    </xdr:to>
    <xdr:cxnSp macro="">
      <xdr:nvCxnSpPr>
        <xdr:cNvPr id="10" name="Rovná spojnica 9"/>
        <xdr:cNvCxnSpPr/>
      </xdr:nvCxnSpPr>
      <xdr:spPr>
        <a:xfrm>
          <a:off x="1162050" y="1952625"/>
          <a:ext cx="5457825" cy="0"/>
        </a:xfrm>
        <a:prstGeom prst="line">
          <a:avLst/>
        </a:prstGeom>
        <a:ln w="19050">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514350</xdr:colOff>
      <xdr:row>9</xdr:row>
      <xdr:rowOff>152400</xdr:rowOff>
    </xdr:from>
    <xdr:to>
      <xdr:col>6</xdr:col>
      <xdr:colOff>28575</xdr:colOff>
      <xdr:row>11</xdr:row>
      <xdr:rowOff>161925</xdr:rowOff>
    </xdr:to>
    <xdr:sp macro="" textlink="">
      <xdr:nvSpPr>
        <xdr:cNvPr id="11" name="Obdĺžnik 10"/>
        <xdr:cNvSpPr/>
      </xdr:nvSpPr>
      <xdr:spPr>
        <a:xfrm>
          <a:off x="1123950" y="1695450"/>
          <a:ext cx="28003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100">
              <a:solidFill>
                <a:srgbClr val="FF0000"/>
              </a:solidFill>
              <a:latin typeface="Arial Narrow" panose="020B0606020202030204" pitchFamily="34" charset="0"/>
            </a:rPr>
            <a:t>Referenčná úrove dlhu 60 % HDP</a:t>
          </a:r>
        </a:p>
      </xdr:txBody>
    </xdr:sp>
    <xdr:clientData/>
  </xdr:twoCellAnchor>
  <xdr:twoCellAnchor>
    <xdr:from>
      <xdr:col>1</xdr:col>
      <xdr:colOff>180975</xdr:colOff>
      <xdr:row>31</xdr:row>
      <xdr:rowOff>85725</xdr:rowOff>
    </xdr:from>
    <xdr:to>
      <xdr:col>10</xdr:col>
      <xdr:colOff>571499</xdr:colOff>
      <xdr:row>52</xdr:row>
      <xdr:rowOff>152400</xdr:rowOff>
    </xdr:to>
    <xdr:graphicFrame macro="">
      <xdr:nvGraphicFramePr>
        <xdr:cNvPr id="12" name="Graf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552450</xdr:colOff>
      <xdr:row>36</xdr:row>
      <xdr:rowOff>133350</xdr:rowOff>
    </xdr:from>
    <xdr:to>
      <xdr:col>10</xdr:col>
      <xdr:colOff>285750</xdr:colOff>
      <xdr:row>36</xdr:row>
      <xdr:rowOff>133350</xdr:rowOff>
    </xdr:to>
    <xdr:cxnSp macro="">
      <xdr:nvCxnSpPr>
        <xdr:cNvPr id="13" name="Rovná spojnica 12"/>
        <xdr:cNvCxnSpPr/>
      </xdr:nvCxnSpPr>
      <xdr:spPr>
        <a:xfrm>
          <a:off x="1162050" y="6305550"/>
          <a:ext cx="5457825" cy="0"/>
        </a:xfrm>
        <a:prstGeom prst="line">
          <a:avLst/>
        </a:prstGeom>
        <a:ln w="19050">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514350</xdr:colOff>
      <xdr:row>35</xdr:row>
      <xdr:rowOff>47625</xdr:rowOff>
    </xdr:from>
    <xdr:to>
      <xdr:col>6</xdr:col>
      <xdr:colOff>28575</xdr:colOff>
      <xdr:row>37</xdr:row>
      <xdr:rowOff>57150</xdr:rowOff>
    </xdr:to>
    <xdr:sp macro="" textlink="">
      <xdr:nvSpPr>
        <xdr:cNvPr id="14" name="Obdĺžnik 13"/>
        <xdr:cNvSpPr/>
      </xdr:nvSpPr>
      <xdr:spPr>
        <a:xfrm>
          <a:off x="1123950" y="6048375"/>
          <a:ext cx="28003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100">
              <a:solidFill>
                <a:srgbClr val="FF0000"/>
              </a:solidFill>
              <a:latin typeface="Arial Narrow" panose="020B0606020202030204" pitchFamily="34" charset="0"/>
            </a:rPr>
            <a:t>Reference debt level of 60 % of GDP</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4" name="Obdĺžnik 3">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119448</xdr:colOff>
      <xdr:row>1</xdr:row>
      <xdr:rowOff>53932</xdr:rowOff>
    </xdr:to>
    <xdr:sp macro="" textlink="">
      <xdr:nvSpPr>
        <xdr:cNvPr id="2" name="Obdĺžnik 1">
          <a:hlinkClick xmlns:r="http://schemas.openxmlformats.org/officeDocument/2006/relationships" r:id="rId1"/>
        </xdr:cNvPr>
        <xdr:cNvSpPr/>
      </xdr:nvSpPr>
      <xdr:spPr>
        <a:xfrm>
          <a:off x="0" y="0"/>
          <a:ext cx="729048" cy="22538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0.77089</cdr:x>
      <cdr:y>0.37842</cdr:y>
    </cdr:from>
    <cdr:to>
      <cdr:x>0.77969</cdr:x>
      <cdr:y>0.52144</cdr:y>
    </cdr:to>
    <cdr:sp macro="" textlink="">
      <cdr:nvSpPr>
        <cdr:cNvPr id="2" name="Obojsmerná zvislá šípka 1"/>
        <cdr:cNvSpPr/>
      </cdr:nvSpPr>
      <cdr:spPr>
        <a:xfrm xmlns:a="http://schemas.openxmlformats.org/drawingml/2006/main">
          <a:off x="4051300" y="868680"/>
          <a:ext cx="46225" cy="328295"/>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p xmlns:a="http://schemas.openxmlformats.org/drawingml/2006/main">
          <a:endParaRPr lang="sk-SK"/>
        </a:p>
      </cdr:txBody>
    </cdr:sp>
  </cdr:relSizeAnchor>
  <cdr:relSizeAnchor xmlns:cdr="http://schemas.openxmlformats.org/drawingml/2006/chartDrawing">
    <cdr:from>
      <cdr:x>0.9026</cdr:x>
      <cdr:y>0.39834</cdr:y>
    </cdr:from>
    <cdr:to>
      <cdr:x>0.9113</cdr:x>
      <cdr:y>0.61272</cdr:y>
    </cdr:to>
    <cdr:sp macro="" textlink="">
      <cdr:nvSpPr>
        <cdr:cNvPr id="3" name="Obojsmerná zvislá šípka 2"/>
        <cdr:cNvSpPr/>
      </cdr:nvSpPr>
      <cdr:spPr>
        <a:xfrm xmlns:a="http://schemas.openxmlformats.org/drawingml/2006/main">
          <a:off x="4743450" y="914400"/>
          <a:ext cx="45719" cy="492125"/>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0.6416</cdr:x>
      <cdr:y>0.41494</cdr:y>
    </cdr:from>
    <cdr:to>
      <cdr:x>0.6503</cdr:x>
      <cdr:y>0.47718</cdr:y>
    </cdr:to>
    <cdr:sp macro="" textlink="">
      <cdr:nvSpPr>
        <cdr:cNvPr id="4" name="Obojsmerná zvislá šípka 3"/>
        <cdr:cNvSpPr/>
      </cdr:nvSpPr>
      <cdr:spPr>
        <a:xfrm xmlns:a="http://schemas.openxmlformats.org/drawingml/2006/main">
          <a:off x="3371850" y="952500"/>
          <a:ext cx="45719" cy="142875"/>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0.74866</cdr:x>
      <cdr:y>0.2343</cdr:y>
    </cdr:from>
    <cdr:to>
      <cdr:x>0.93776</cdr:x>
      <cdr:y>0.47165</cdr:y>
    </cdr:to>
    <cdr:sp macro="" textlink="">
      <cdr:nvSpPr>
        <cdr:cNvPr id="5" name="Textové pole 297"/>
        <cdr:cNvSpPr txBox="1"/>
      </cdr:nvSpPr>
      <cdr:spPr bwMode="auto">
        <a:xfrm xmlns:a="http://schemas.openxmlformats.org/drawingml/2006/main" rot="5400000">
          <a:off x="4158933" y="313371"/>
          <a:ext cx="544830" cy="9937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p xmlns:a="http://schemas.openxmlformats.org/drawingml/2006/main">
          <a:pPr algn="ctr">
            <a:spcAft>
              <a:spcPts val="0"/>
            </a:spcAft>
          </a:pPr>
          <a:r>
            <a:rPr lang="sk-SK" sz="800" b="1">
              <a:solidFill>
                <a:srgbClr val="FF0000"/>
              </a:solidFill>
              <a:effectLst/>
              <a:latin typeface="Arial Narrow" panose="020B0606020202030204" pitchFamily="34" charset="0"/>
              <a:ea typeface="Times New Roman" panose="02020603050405020304" pitchFamily="18" charset="0"/>
              <a:cs typeface="Book Antiqua" panose="02040602050305030304" pitchFamily="18" charset="0"/>
            </a:rPr>
            <a:t>Potreba konsolidačných opatrení</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4" name="Obdĺžnik 3">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37674</xdr:rowOff>
    </xdr:to>
    <xdr:sp macro="" textlink="">
      <xdr:nvSpPr>
        <xdr:cNvPr id="3" name="Obdĺžnik 2">
          <a:hlinkClick xmlns:r="http://schemas.openxmlformats.org/officeDocument/2006/relationships" r:id="rId1"/>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47395</xdr:rowOff>
    </xdr:to>
    <xdr:sp macro="" textlink="">
      <xdr:nvSpPr>
        <xdr:cNvPr id="5" name="Obdĺžnik 4">
          <a:hlinkClick xmlns:r="http://schemas.openxmlformats.org/officeDocument/2006/relationships" r:id="rId1"/>
        </xdr:cNvPr>
        <xdr:cNvSpPr/>
      </xdr:nvSpPr>
      <xdr:spPr>
        <a:xfrm>
          <a:off x="0" y="0"/>
          <a:ext cx="754448" cy="19680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100853</xdr:colOff>
      <xdr:row>2</xdr:row>
      <xdr:rowOff>100853</xdr:rowOff>
    </xdr:from>
    <xdr:to>
      <xdr:col>7</xdr:col>
      <xdr:colOff>210370</xdr:colOff>
      <xdr:row>23</xdr:row>
      <xdr:rowOff>48674</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56029</xdr:colOff>
      <xdr:row>28</xdr:row>
      <xdr:rowOff>33617</xdr:rowOff>
    </xdr:from>
    <xdr:to>
      <xdr:col>7</xdr:col>
      <xdr:colOff>165546</xdr:colOff>
      <xdr:row>48</xdr:row>
      <xdr:rowOff>127115</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0.79437</cdr:x>
      <cdr:y>0.46322</cdr:y>
    </cdr:from>
    <cdr:to>
      <cdr:x>0.92482</cdr:x>
      <cdr:y>0.52277</cdr:y>
    </cdr:to>
    <cdr:sp macro="" textlink="">
      <cdr:nvSpPr>
        <cdr:cNvPr id="2" name="Obdĺžnik 1"/>
        <cdr:cNvSpPr/>
      </cdr:nvSpPr>
      <cdr:spPr>
        <a:xfrm xmlns:a="http://schemas.openxmlformats.org/drawingml/2006/main">
          <a:off x="4783547" y="1580390"/>
          <a:ext cx="785530" cy="2032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vert="horz" anchor="ctr"/>
        <a:lstStyle xmlns:a="http://schemas.openxmlformats.org/drawingml/2006/main"/>
        <a:p xmlns:a="http://schemas.openxmlformats.org/drawingml/2006/main">
          <a:pPr algn="ctr"/>
          <a:r>
            <a:rPr lang="sk-SK" sz="800">
              <a:latin typeface="Arial Narrow" panose="020B0606020202030204" pitchFamily="34" charset="0"/>
            </a:rPr>
            <a:t>PROGNÓZA</a:t>
          </a:r>
        </a:p>
      </cdr:txBody>
    </cdr:sp>
  </cdr:relSizeAnchor>
</c:userShapes>
</file>

<file path=xl/drawings/drawing34.xml><?xml version="1.0" encoding="utf-8"?>
<c:userShapes xmlns:c="http://schemas.openxmlformats.org/drawingml/2006/chart">
  <cdr:relSizeAnchor xmlns:cdr="http://schemas.openxmlformats.org/drawingml/2006/chartDrawing">
    <cdr:from>
      <cdr:x>0.79028</cdr:x>
      <cdr:y>0.46644</cdr:y>
    </cdr:from>
    <cdr:to>
      <cdr:x>0.92681</cdr:x>
      <cdr:y>0.54778</cdr:y>
    </cdr:to>
    <cdr:sp macro="" textlink="">
      <cdr:nvSpPr>
        <cdr:cNvPr id="2" name="Obdĺžnik 1"/>
        <cdr:cNvSpPr/>
      </cdr:nvSpPr>
      <cdr:spPr>
        <a:xfrm xmlns:a="http://schemas.openxmlformats.org/drawingml/2006/main">
          <a:off x="4328459" y="1622134"/>
          <a:ext cx="747805" cy="28286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vert="horz" anchor="ctr"/>
        <a:lstStyle xmlns:a="http://schemas.openxmlformats.org/drawingml/2006/main"/>
        <a:p xmlns:a="http://schemas.openxmlformats.org/drawingml/2006/main">
          <a:pPr algn="ctr"/>
          <a:r>
            <a:rPr lang="sk-SK" sz="800">
              <a:latin typeface="Arial Narrow" panose="020B0606020202030204" pitchFamily="34" charset="0"/>
            </a:rPr>
            <a:t>PROJECTION</a:t>
          </a:r>
        </a:p>
      </cdr:txBody>
    </cdr:sp>
  </cdr:relSizeAnchor>
</c:userShapes>
</file>

<file path=xl/drawings/drawing35.xml><?xml version="1.0" encoding="utf-8"?>
<xdr:wsDr xmlns:xdr="http://schemas.openxmlformats.org/drawingml/2006/spreadsheetDrawing" xmlns:a="http://schemas.openxmlformats.org/drawingml/2006/main">
  <xdr:twoCellAnchor>
    <xdr:from>
      <xdr:col>0</xdr:col>
      <xdr:colOff>281611</xdr:colOff>
      <xdr:row>2</xdr:row>
      <xdr:rowOff>157367</xdr:rowOff>
    </xdr:from>
    <xdr:to>
      <xdr:col>2</xdr:col>
      <xdr:colOff>491161</xdr:colOff>
      <xdr:row>18</xdr:row>
      <xdr:rowOff>115956</xdr:rowOff>
    </xdr:to>
    <xdr:graphicFrame macro="">
      <xdr:nvGraphicFramePr>
        <xdr:cNvPr id="9" name="Graf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754448</xdr:colOff>
      <xdr:row>1</xdr:row>
      <xdr:rowOff>0</xdr:rowOff>
    </xdr:to>
    <xdr:sp macro="" textlink="">
      <xdr:nvSpPr>
        <xdr:cNvPr id="8" name="Obdĺžnik 7">
          <a:hlinkClick xmlns:r="http://schemas.openxmlformats.org/officeDocument/2006/relationships" r:id="rId2"/>
        </xdr:cNvPr>
        <xdr:cNvSpPr/>
      </xdr:nvSpPr>
      <xdr:spPr>
        <a:xfrm>
          <a:off x="0" y="0"/>
          <a:ext cx="754448" cy="192538"/>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11</xdr:col>
      <xdr:colOff>76200</xdr:colOff>
      <xdr:row>1</xdr:row>
      <xdr:rowOff>127001</xdr:rowOff>
    </xdr:from>
    <xdr:to>
      <xdr:col>16</xdr:col>
      <xdr:colOff>12700</xdr:colOff>
      <xdr:row>17</xdr:row>
      <xdr:rowOff>74544</xdr:rowOff>
    </xdr:to>
    <xdr:graphicFrame macro="">
      <xdr:nvGraphicFramePr>
        <xdr:cNvPr id="14" name="Graf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33</xdr:row>
      <xdr:rowOff>0</xdr:rowOff>
    </xdr:from>
    <xdr:to>
      <xdr:col>15</xdr:col>
      <xdr:colOff>571500</xdr:colOff>
      <xdr:row>48</xdr:row>
      <xdr:rowOff>101599</xdr:rowOff>
    </xdr:to>
    <xdr:graphicFrame macro="">
      <xdr:nvGraphicFramePr>
        <xdr:cNvPr id="15" name="Graf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41413</xdr:colOff>
      <xdr:row>34</xdr:row>
      <xdr:rowOff>124239</xdr:rowOff>
    </xdr:from>
    <xdr:to>
      <xdr:col>2</xdr:col>
      <xdr:colOff>250963</xdr:colOff>
      <xdr:row>50</xdr:row>
      <xdr:rowOff>32854</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37674</xdr:rowOff>
    </xdr:to>
    <xdr:sp macro="" textlink="">
      <xdr:nvSpPr>
        <xdr:cNvPr id="2" name="Obdĺžnik 1">
          <a:hlinkClick xmlns:r="http://schemas.openxmlformats.org/officeDocument/2006/relationships" r:id="rId1"/>
        </xdr:cNvPr>
        <xdr:cNvSpPr/>
      </xdr:nvSpPr>
      <xdr:spPr>
        <a:xfrm>
          <a:off x="0" y="0"/>
          <a:ext cx="754448" cy="1837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119448</xdr:colOff>
      <xdr:row>1</xdr:row>
      <xdr:rowOff>0</xdr:rowOff>
    </xdr:to>
    <xdr:sp macro="" textlink="">
      <xdr:nvSpPr>
        <xdr:cNvPr id="2" name="Obdĺžnik 1">
          <a:hlinkClick xmlns:r="http://schemas.openxmlformats.org/officeDocument/2006/relationships" r:id="rId1"/>
        </xdr:cNvPr>
        <xdr:cNvSpPr/>
      </xdr:nvSpPr>
      <xdr:spPr>
        <a:xfrm>
          <a:off x="0" y="0"/>
          <a:ext cx="754448" cy="146050"/>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617682</xdr:colOff>
      <xdr:row>11</xdr:row>
      <xdr:rowOff>23091</xdr:rowOff>
    </xdr:from>
    <xdr:to>
      <xdr:col>2</xdr:col>
      <xdr:colOff>17932</xdr:colOff>
      <xdr:row>28</xdr:row>
      <xdr:rowOff>40409</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366568</xdr:colOff>
      <xdr:row>10</xdr:row>
      <xdr:rowOff>137391</xdr:rowOff>
    </xdr:from>
    <xdr:to>
      <xdr:col>10</xdr:col>
      <xdr:colOff>147819</xdr:colOff>
      <xdr:row>28</xdr:row>
      <xdr:rowOff>8659</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0.32688</cdr:x>
      <cdr:y>0.14706</cdr:y>
    </cdr:from>
    <cdr:to>
      <cdr:x>0.54139</cdr:x>
      <cdr:y>0.23724</cdr:y>
    </cdr:to>
    <cdr:sp macro="" textlink="">
      <cdr:nvSpPr>
        <cdr:cNvPr id="4" name="BlokTextu 3"/>
        <cdr:cNvSpPr txBox="1"/>
      </cdr:nvSpPr>
      <cdr:spPr>
        <a:xfrm xmlns:a="http://schemas.openxmlformats.org/drawingml/2006/main">
          <a:off x="1067418" y="375178"/>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VYSOKÉ RIZIKO</a:t>
          </a:r>
        </a:p>
      </cdr:txBody>
    </cdr:sp>
  </cdr:relSizeAnchor>
  <cdr:relSizeAnchor xmlns:cdr="http://schemas.openxmlformats.org/drawingml/2006/chartDrawing">
    <cdr:from>
      <cdr:x>0.33857</cdr:x>
      <cdr:y>0.45498</cdr:y>
    </cdr:from>
    <cdr:to>
      <cdr:x>0.63316</cdr:x>
      <cdr:y>0.53175</cdr:y>
    </cdr:to>
    <cdr:sp macro="" textlink="">
      <cdr:nvSpPr>
        <cdr:cNvPr id="7" name="BlokTextu 1"/>
        <cdr:cNvSpPr txBox="1"/>
      </cdr:nvSpPr>
      <cdr:spPr>
        <a:xfrm xmlns:a="http://schemas.openxmlformats.org/drawingml/2006/main">
          <a:off x="1089044" y="1137526"/>
          <a:ext cx="947574" cy="1919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STREDNÉ RIZIKO</a:t>
          </a:r>
        </a:p>
      </cdr:txBody>
    </cdr:sp>
  </cdr:relSizeAnchor>
  <cdr:relSizeAnchor xmlns:cdr="http://schemas.openxmlformats.org/drawingml/2006/chartDrawing">
    <cdr:from>
      <cdr:x>0.19468</cdr:x>
      <cdr:y>0.6935</cdr:y>
    </cdr:from>
    <cdr:to>
      <cdr:x>0.7141</cdr:x>
      <cdr:y>0.76814</cdr:y>
    </cdr:to>
    <cdr:sp macro="" textlink="">
      <cdr:nvSpPr>
        <cdr:cNvPr id="5" name="BlokTextu 1"/>
        <cdr:cNvSpPr txBox="1"/>
      </cdr:nvSpPr>
      <cdr:spPr>
        <a:xfrm xmlns:a="http://schemas.openxmlformats.org/drawingml/2006/main">
          <a:off x="594374" y="1977159"/>
          <a:ext cx="1585850" cy="2128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bg1"/>
              </a:solidFill>
              <a:latin typeface="Arial Narrow" panose="020B0606020202030204" pitchFamily="34" charset="0"/>
            </a:rPr>
            <a:t>NÍZKE RIZIKO</a:t>
          </a:r>
        </a:p>
      </cdr:txBody>
    </cdr:sp>
  </cdr:relSizeAnchor>
</c:userShapes>
</file>

<file path=xl/drawings/drawing39.xml><?xml version="1.0" encoding="utf-8"?>
<c:userShapes xmlns:c="http://schemas.openxmlformats.org/drawingml/2006/chart">
  <cdr:relSizeAnchor xmlns:cdr="http://schemas.openxmlformats.org/drawingml/2006/chartDrawing">
    <cdr:from>
      <cdr:x>0.3685</cdr:x>
      <cdr:y>0.1369</cdr:y>
    </cdr:from>
    <cdr:to>
      <cdr:x>0.58301</cdr:x>
      <cdr:y>0.22708</cdr:y>
    </cdr:to>
    <cdr:sp macro="" textlink="">
      <cdr:nvSpPr>
        <cdr:cNvPr id="4" name="BlokTextu 3"/>
        <cdr:cNvSpPr txBox="1"/>
      </cdr:nvSpPr>
      <cdr:spPr>
        <a:xfrm xmlns:a="http://schemas.openxmlformats.org/drawingml/2006/main">
          <a:off x="1180641" y="342275"/>
          <a:ext cx="687269" cy="2254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HIGH RISK</a:t>
          </a:r>
        </a:p>
      </cdr:txBody>
    </cdr:sp>
  </cdr:relSizeAnchor>
  <cdr:relSizeAnchor xmlns:cdr="http://schemas.openxmlformats.org/drawingml/2006/chartDrawing">
    <cdr:from>
      <cdr:x>0.33857</cdr:x>
      <cdr:y>0.45498</cdr:y>
    </cdr:from>
    <cdr:to>
      <cdr:x>0.60702</cdr:x>
      <cdr:y>0.53175</cdr:y>
    </cdr:to>
    <cdr:sp macro="" textlink="">
      <cdr:nvSpPr>
        <cdr:cNvPr id="7" name="BlokTextu 1"/>
        <cdr:cNvSpPr txBox="1"/>
      </cdr:nvSpPr>
      <cdr:spPr>
        <a:xfrm xmlns:a="http://schemas.openxmlformats.org/drawingml/2006/main">
          <a:off x="1084745" y="1137526"/>
          <a:ext cx="860087" cy="1919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MEDIUM RISK</a:t>
          </a:r>
        </a:p>
      </cdr:txBody>
    </cdr:sp>
  </cdr:relSizeAnchor>
  <cdr:relSizeAnchor xmlns:cdr="http://schemas.openxmlformats.org/drawingml/2006/chartDrawing">
    <cdr:from>
      <cdr:x>0.19773</cdr:x>
      <cdr:y>0.69113</cdr:y>
    </cdr:from>
    <cdr:to>
      <cdr:x>0.76546</cdr:x>
      <cdr:y>0.75742</cdr:y>
    </cdr:to>
    <cdr:sp macro="" textlink="">
      <cdr:nvSpPr>
        <cdr:cNvPr id="5" name="BlokTextu 1"/>
        <cdr:cNvSpPr txBox="1"/>
      </cdr:nvSpPr>
      <cdr:spPr>
        <a:xfrm xmlns:a="http://schemas.openxmlformats.org/drawingml/2006/main">
          <a:off x="633495" y="1727939"/>
          <a:ext cx="1818951" cy="1657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bg1"/>
              </a:solidFill>
              <a:latin typeface="Arial Narrow" panose="020B0606020202030204" pitchFamily="34" charset="0"/>
            </a:rPr>
            <a:t>LOW RISK</a:t>
          </a:r>
        </a:p>
      </cdr:txBody>
    </cdr:sp>
  </cdr:relSizeAnchor>
</c:userShapes>
</file>

<file path=xl/drawings/drawing4.xml><?xml version="1.0" encoding="utf-8"?>
<c:userShapes xmlns:c="http://schemas.openxmlformats.org/drawingml/2006/chart">
  <cdr:relSizeAnchor xmlns:cdr="http://schemas.openxmlformats.org/drawingml/2006/chartDrawing">
    <cdr:from>
      <cdr:x>0.90504</cdr:x>
      <cdr:y>0.39639</cdr:y>
    </cdr:from>
    <cdr:to>
      <cdr:x>0.91374</cdr:x>
      <cdr:y>0.62777</cdr:y>
    </cdr:to>
    <cdr:sp macro="" textlink="">
      <cdr:nvSpPr>
        <cdr:cNvPr id="2" name="Obojsmerná zvislá šípka 1"/>
        <cdr:cNvSpPr/>
      </cdr:nvSpPr>
      <cdr:spPr>
        <a:xfrm xmlns:a="http://schemas.openxmlformats.org/drawingml/2006/main">
          <a:off x="4742069" y="845930"/>
          <a:ext cx="45585" cy="493771"/>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0.77084</cdr:x>
      <cdr:y>0.37155</cdr:y>
    </cdr:from>
    <cdr:to>
      <cdr:x>0.78096</cdr:x>
      <cdr:y>0.52836</cdr:y>
    </cdr:to>
    <cdr:sp macro="" textlink="">
      <cdr:nvSpPr>
        <cdr:cNvPr id="3" name="Obojsmerná zvislá šípka 2"/>
        <cdr:cNvSpPr/>
      </cdr:nvSpPr>
      <cdr:spPr>
        <a:xfrm xmlns:a="http://schemas.openxmlformats.org/drawingml/2006/main">
          <a:off x="4038901" y="792922"/>
          <a:ext cx="53015" cy="334643"/>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0.64074</cdr:x>
      <cdr:y>0.41192</cdr:y>
    </cdr:from>
    <cdr:to>
      <cdr:x>0.64946</cdr:x>
      <cdr:y>0.47248</cdr:y>
    </cdr:to>
    <cdr:sp macro="" textlink="">
      <cdr:nvSpPr>
        <cdr:cNvPr id="4" name="Obojsmerná zvislá šípka 3"/>
        <cdr:cNvSpPr/>
      </cdr:nvSpPr>
      <cdr:spPr>
        <a:xfrm xmlns:a="http://schemas.openxmlformats.org/drawingml/2006/main">
          <a:off x="3357217" y="879061"/>
          <a:ext cx="45719" cy="129235"/>
        </a:xfrm>
        <a:prstGeom xmlns:a="http://schemas.openxmlformats.org/drawingml/2006/main" prst="upDownArrow">
          <a:avLst/>
        </a:prstGeom>
        <a:solidFill xmlns:a="http://schemas.openxmlformats.org/drawingml/2006/main">
          <a:srgbClr val="FF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0.73938</cdr:x>
      <cdr:y>0.20389</cdr:y>
    </cdr:from>
    <cdr:to>
      <cdr:x>0.92848</cdr:x>
      <cdr:y>0.46006</cdr:y>
    </cdr:to>
    <cdr:sp macro="" textlink="">
      <cdr:nvSpPr>
        <cdr:cNvPr id="5" name="Textové pole 297"/>
        <cdr:cNvSpPr txBox="1"/>
      </cdr:nvSpPr>
      <cdr:spPr bwMode="auto">
        <a:xfrm xmlns:a="http://schemas.openxmlformats.org/drawingml/2006/main" rot="5400000">
          <a:off x="4096118" y="213047"/>
          <a:ext cx="546677" cy="99080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spcFirstLastPara="0" vert="horz" wrap="square" lIns="91440" tIns="45720" rIns="91440" bIns="45720" numCol="1" spcCol="0" rtlCol="0" fromWordArt="0" anchor="t" anchorCtr="0" forceAA="0" upright="1"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spcAft>
              <a:spcPts val="0"/>
            </a:spcAft>
          </a:pPr>
          <a:r>
            <a:rPr lang="sk-SK" sz="800" b="1">
              <a:solidFill>
                <a:srgbClr val="FF0000"/>
              </a:solidFill>
              <a:effectLst/>
              <a:latin typeface="Arial Narrow" panose="020B0606020202030204" pitchFamily="34" charset="0"/>
              <a:ea typeface="Times New Roman" panose="02020603050405020304" pitchFamily="18" charset="0"/>
              <a:cs typeface="Book Antiqua" panose="02040602050305030304" pitchFamily="18" charset="0"/>
            </a:rPr>
            <a:t>The need for consolidation measures</a:t>
          </a:r>
          <a:endParaRPr lang="sk-SK" sz="1100">
            <a:effectLst/>
            <a:latin typeface="Arial Narrow" panose="020B0606020202030204" pitchFamily="34" charset="0"/>
            <a:ea typeface="Times New Roman" panose="02020603050405020304" pitchFamily="18" charset="0"/>
            <a:cs typeface="Book Antiqua" panose="02040602050305030304" pitchFamily="18" charset="0"/>
          </a:endParaRPr>
        </a:p>
      </cdr:txBody>
    </cdr:sp>
  </cdr:relSizeAnchor>
</c:userShapes>
</file>

<file path=xl/drawings/drawing40.xml><?xml version="1.0" encoding="utf-8"?>
<xdr:wsDr xmlns:xdr="http://schemas.openxmlformats.org/drawingml/2006/spreadsheetDrawing" xmlns:a="http://schemas.openxmlformats.org/drawingml/2006/main">
  <xdr:twoCellAnchor>
    <xdr:from>
      <xdr:col>0</xdr:col>
      <xdr:colOff>100852</xdr:colOff>
      <xdr:row>9</xdr:row>
      <xdr:rowOff>77694</xdr:rowOff>
    </xdr:from>
    <xdr:to>
      <xdr:col>7</xdr:col>
      <xdr:colOff>93381</xdr:colOff>
      <xdr:row>26</xdr:row>
      <xdr:rowOff>34365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82095</xdr:colOff>
      <xdr:row>1</xdr:row>
      <xdr:rowOff>37674</xdr:rowOff>
    </xdr:to>
    <xdr:sp macro="" textlink="">
      <xdr:nvSpPr>
        <xdr:cNvPr id="3" name="Obdĺžnik 2">
          <a:hlinkClick xmlns:r="http://schemas.openxmlformats.org/officeDocument/2006/relationships" r:id="rId2"/>
        </xdr:cNvPr>
        <xdr:cNvSpPr/>
      </xdr:nvSpPr>
      <xdr:spPr>
        <a:xfrm>
          <a:off x="0" y="0"/>
          <a:ext cx="786945" cy="1837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114300</xdr:colOff>
      <xdr:row>12</xdr:row>
      <xdr:rowOff>28575</xdr:rowOff>
    </xdr:from>
    <xdr:to>
      <xdr:col>6</xdr:col>
      <xdr:colOff>276225</xdr:colOff>
      <xdr:row>28</xdr:row>
      <xdr:rowOff>19050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1026086</xdr:colOff>
      <xdr:row>18</xdr:row>
      <xdr:rowOff>47627</xdr:rowOff>
    </xdr:from>
    <xdr:to>
      <xdr:col>0</xdr:col>
      <xdr:colOff>1412877</xdr:colOff>
      <xdr:row>25</xdr:row>
      <xdr:rowOff>87311</xdr:rowOff>
    </xdr:to>
    <xdr:sp macro="" textlink="">
      <xdr:nvSpPr>
        <xdr:cNvPr id="3" name="BlokTextu 2"/>
        <xdr:cNvSpPr txBox="1"/>
      </xdr:nvSpPr>
      <xdr:spPr>
        <a:xfrm rot="16200000">
          <a:off x="688465" y="3045898"/>
          <a:ext cx="1062034" cy="386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800">
              <a:latin typeface="Arial Narrow" panose="020B0606020202030204" pitchFamily="34" charset="0"/>
            </a:rPr>
            <a:t>Záväzok z Plánu obnovy a odolnosti</a:t>
          </a:r>
        </a:p>
        <a:p>
          <a:endParaRPr lang="sk-SK" sz="1100"/>
        </a:p>
      </xdr:txBody>
    </xdr:sp>
    <xdr:clientData/>
  </xdr:twoCellAnchor>
  <xdr:twoCellAnchor>
    <xdr:from>
      <xdr:col>0</xdr:col>
      <xdr:colOff>0</xdr:colOff>
      <xdr:row>29</xdr:row>
      <xdr:rowOff>0</xdr:rowOff>
    </xdr:from>
    <xdr:to>
      <xdr:col>6</xdr:col>
      <xdr:colOff>254000</xdr:colOff>
      <xdr:row>47</xdr:row>
      <xdr:rowOff>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754448</xdr:colOff>
      <xdr:row>1</xdr:row>
      <xdr:rowOff>37674</xdr:rowOff>
    </xdr:to>
    <xdr:sp macro="" textlink="">
      <xdr:nvSpPr>
        <xdr:cNvPr id="5" name="Obdĺžnik 4">
          <a:hlinkClick xmlns:r="http://schemas.openxmlformats.org/officeDocument/2006/relationships" r:id="rId3"/>
        </xdr:cNvPr>
        <xdr:cNvSpPr/>
      </xdr:nvSpPr>
      <xdr:spPr>
        <a:xfrm>
          <a:off x="0" y="0"/>
          <a:ext cx="754448" cy="1837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2.xml><?xml version="1.0" encoding="utf-8"?>
<c:userShapes xmlns:c="http://schemas.openxmlformats.org/drawingml/2006/chart">
  <cdr:relSizeAnchor xmlns:cdr="http://schemas.openxmlformats.org/drawingml/2006/chartDrawing">
    <cdr:from>
      <cdr:x>0.06667</cdr:x>
      <cdr:y>0.20592</cdr:y>
    </cdr:from>
    <cdr:to>
      <cdr:x>0.27848</cdr:x>
      <cdr:y>0.97577</cdr:y>
    </cdr:to>
    <cdr:sp macro="" textlink="">
      <cdr:nvSpPr>
        <cdr:cNvPr id="2" name="Obdĺžnik 1"/>
        <cdr:cNvSpPr/>
      </cdr:nvSpPr>
      <cdr:spPr>
        <a:xfrm xmlns:a="http://schemas.openxmlformats.org/drawingml/2006/main">
          <a:off x="317728" y="485774"/>
          <a:ext cx="1009422" cy="1816101"/>
        </a:xfrm>
        <a:prstGeom xmlns:a="http://schemas.openxmlformats.org/drawingml/2006/main" prst="rect">
          <a:avLst/>
        </a:prstGeom>
        <a:noFill xmlns:a="http://schemas.openxmlformats.org/drawingml/2006/main"/>
        <a:ln xmlns:a="http://schemas.openxmlformats.org/drawingml/2006/main">
          <a:solidFill>
            <a:schemeClr val="bg1">
              <a:lumMod val="75000"/>
            </a:schemeClr>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0.07728</cdr:x>
      <cdr:y>0.10767</cdr:y>
    </cdr:from>
    <cdr:to>
      <cdr:x>0.63691</cdr:x>
      <cdr:y>0.214</cdr:y>
    </cdr:to>
    <cdr:sp macro="" textlink="">
      <cdr:nvSpPr>
        <cdr:cNvPr id="3" name="Ľavá zložená zátvorka 2"/>
        <cdr:cNvSpPr/>
      </cdr:nvSpPr>
      <cdr:spPr>
        <a:xfrm xmlns:a="http://schemas.openxmlformats.org/drawingml/2006/main" rot="5400000">
          <a:off x="1576387" y="-954088"/>
          <a:ext cx="250825" cy="2667000"/>
        </a:xfrm>
        <a:prstGeom xmlns:a="http://schemas.openxmlformats.org/drawingml/2006/main" prst="leftBrac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0.18121</cdr:x>
      <cdr:y>0.01077</cdr:y>
    </cdr:from>
    <cdr:to>
      <cdr:x>0.6116</cdr:x>
      <cdr:y>0.12113</cdr:y>
    </cdr:to>
    <cdr:sp macro="" textlink="">
      <cdr:nvSpPr>
        <cdr:cNvPr id="4" name="BlokTextu 1"/>
        <cdr:cNvSpPr txBox="1"/>
      </cdr:nvSpPr>
      <cdr:spPr>
        <a:xfrm xmlns:a="http://schemas.openxmlformats.org/drawingml/2006/main">
          <a:off x="863600" y="25400"/>
          <a:ext cx="2051064" cy="2603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800">
              <a:latin typeface="Arial Narrow" panose="020B0606020202030204" pitchFamily="34" charset="0"/>
            </a:rPr>
            <a:t>Reforma I. piliera, vplyv na S2 - 2,6 p.b.</a:t>
          </a:r>
        </a:p>
      </cdr:txBody>
    </cdr:sp>
  </cdr:relSizeAnchor>
</c:userShapes>
</file>

<file path=xl/drawings/drawing43.xml><?xml version="1.0" encoding="utf-8"?>
<c:userShapes xmlns:c="http://schemas.openxmlformats.org/drawingml/2006/chart">
  <cdr:relSizeAnchor xmlns:cdr="http://schemas.openxmlformats.org/drawingml/2006/chartDrawing">
    <cdr:from>
      <cdr:x>0.06667</cdr:x>
      <cdr:y>0.19324</cdr:y>
    </cdr:from>
    <cdr:to>
      <cdr:x>0.28627</cdr:x>
      <cdr:y>1</cdr:y>
    </cdr:to>
    <cdr:sp macro="" textlink="">
      <cdr:nvSpPr>
        <cdr:cNvPr id="2" name="Obdĺžnik 1"/>
        <cdr:cNvSpPr/>
      </cdr:nvSpPr>
      <cdr:spPr>
        <a:xfrm xmlns:a="http://schemas.openxmlformats.org/drawingml/2006/main">
          <a:off x="323866" y="508000"/>
          <a:ext cx="1066784" cy="2120900"/>
        </a:xfrm>
        <a:prstGeom xmlns:a="http://schemas.openxmlformats.org/drawingml/2006/main" prst="rect">
          <a:avLst/>
        </a:prstGeom>
        <a:noFill xmlns:a="http://schemas.openxmlformats.org/drawingml/2006/main"/>
        <a:ln xmlns:a="http://schemas.openxmlformats.org/drawingml/2006/main">
          <a:solidFill>
            <a:schemeClr val="bg1">
              <a:lumMod val="75000"/>
            </a:schemeClr>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0.21074</cdr:x>
      <cdr:y>0.47153</cdr:y>
    </cdr:from>
    <cdr:to>
      <cdr:x>0.28525</cdr:x>
      <cdr:y>0.7676</cdr:y>
    </cdr:to>
    <cdr:sp macro="" textlink="">
      <cdr:nvSpPr>
        <cdr:cNvPr id="3" name="BlokTextu 1"/>
        <cdr:cNvSpPr txBox="1"/>
      </cdr:nvSpPr>
      <cdr:spPr>
        <a:xfrm xmlns:a="http://schemas.openxmlformats.org/drawingml/2006/main" rot="16200000">
          <a:off x="815530" y="1447801"/>
          <a:ext cx="778322" cy="36194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800">
              <a:latin typeface="Arial Narrow" panose="020B0606020202030204" pitchFamily="34" charset="0"/>
            </a:rPr>
            <a:t>Commitment from the RRP</a:t>
          </a:r>
        </a:p>
        <a:p xmlns:a="http://schemas.openxmlformats.org/drawingml/2006/main">
          <a:endParaRPr lang="sk-SK" sz="1100"/>
        </a:p>
      </cdr:txBody>
    </cdr:sp>
  </cdr:relSizeAnchor>
  <cdr:relSizeAnchor xmlns:cdr="http://schemas.openxmlformats.org/drawingml/2006/chartDrawing">
    <cdr:from>
      <cdr:x>0.07974</cdr:x>
      <cdr:y>0.11111</cdr:y>
    </cdr:from>
    <cdr:to>
      <cdr:x>0.62876</cdr:x>
      <cdr:y>0.20652</cdr:y>
    </cdr:to>
    <cdr:sp macro="" textlink="">
      <cdr:nvSpPr>
        <cdr:cNvPr id="4" name="Ľavá zložená zátvorka 3"/>
        <cdr:cNvSpPr/>
      </cdr:nvSpPr>
      <cdr:spPr>
        <a:xfrm xmlns:a="http://schemas.openxmlformats.org/drawingml/2006/main" rot="5400000">
          <a:off x="1595437" y="-915986"/>
          <a:ext cx="250825" cy="2667000"/>
        </a:xfrm>
        <a:prstGeom xmlns:a="http://schemas.openxmlformats.org/drawingml/2006/main" prst="leftBrac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0.16732</cdr:x>
      <cdr:y>0.01932</cdr:y>
    </cdr:from>
    <cdr:to>
      <cdr:x>0.58955</cdr:x>
      <cdr:y>0.11836</cdr:y>
    </cdr:to>
    <cdr:sp macro="" textlink="">
      <cdr:nvSpPr>
        <cdr:cNvPr id="5" name="BlokTextu 1"/>
        <cdr:cNvSpPr txBox="1"/>
      </cdr:nvSpPr>
      <cdr:spPr>
        <a:xfrm xmlns:a="http://schemas.openxmlformats.org/drawingml/2006/main">
          <a:off x="812800" y="50800"/>
          <a:ext cx="2051064" cy="2603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800">
              <a:latin typeface="Arial Narrow" panose="020B0606020202030204" pitchFamily="34" charset="0"/>
            </a:rPr>
            <a:t>Reform of the 1st pillar, impact on S2 - 2.6 p.b.</a:t>
          </a:r>
        </a:p>
      </cdr:txBody>
    </cdr:sp>
  </cdr:relSizeAnchor>
</c:userShapes>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119448</xdr:colOff>
      <xdr:row>1</xdr:row>
      <xdr:rowOff>53932</xdr:rowOff>
    </xdr:to>
    <xdr:sp macro="" textlink="">
      <xdr:nvSpPr>
        <xdr:cNvPr id="7" name="Obdĺžnik 6">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10</xdr:col>
      <xdr:colOff>209550</xdr:colOff>
      <xdr:row>4</xdr:row>
      <xdr:rowOff>0</xdr:rowOff>
    </xdr:from>
    <xdr:to>
      <xdr:col>18</xdr:col>
      <xdr:colOff>542925</xdr:colOff>
      <xdr:row>21</xdr:row>
      <xdr:rowOff>76200</xdr:rowOff>
    </xdr:to>
    <xdr:grpSp>
      <xdr:nvGrpSpPr>
        <xdr:cNvPr id="10" name="Skupina 9"/>
        <xdr:cNvGrpSpPr/>
      </xdr:nvGrpSpPr>
      <xdr:grpSpPr>
        <a:xfrm>
          <a:off x="7600950" y="685800"/>
          <a:ext cx="6600825" cy="3152775"/>
          <a:chOff x="17299780" y="61710093"/>
          <a:chExt cx="7143752" cy="3643314"/>
        </a:xfrm>
      </xdr:grpSpPr>
      <mc:AlternateContent xmlns:mc="http://schemas.openxmlformats.org/markup-compatibility/2006">
        <mc:Choice xmlns:cx1="http://schemas.microsoft.com/office/drawing/2015/9/8/chartex" Requires="cx1">
          <xdr:graphicFrame macro="">
            <xdr:nvGraphicFramePr>
              <xdr:cNvPr id="11" name="Graf 10"/>
              <xdr:cNvGraphicFramePr/>
            </xdr:nvGraphicFramePr>
            <xdr:xfrm>
              <a:off x="17299780" y="61710096"/>
              <a:ext cx="3253195" cy="3643311"/>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n-US" sz="1100"/>
                  <a:t>Tento graf nie je k dispozícii vo vašej verzii programu Excel.
Ak tento tvar upravíte alebo ak zošit uložíte v inom formáte súboru, graf sa natrvalo poškodí.</a:t>
                </a:r>
              </a:p>
            </xdr:txBody>
          </xdr:sp>
        </mc:Fallback>
      </mc:AlternateContent>
      <mc:AlternateContent xmlns:mc="http://schemas.openxmlformats.org/markup-compatibility/2006">
        <mc:Choice xmlns:cx1="http://schemas.microsoft.com/office/drawing/2015/9/8/chartex" Requires="cx1">
          <xdr:graphicFrame macro="">
            <xdr:nvGraphicFramePr>
              <xdr:cNvPr id="12" name="Graf 11"/>
              <xdr:cNvGraphicFramePr/>
            </xdr:nvGraphicFramePr>
            <xdr:xfrm>
              <a:off x="20869276" y="61710093"/>
              <a:ext cx="3574256" cy="3643313"/>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n-US" sz="1100"/>
                  <a:t>Tento graf nie je k dispozícii vo vašej verzii programu Excel.
Ak tento tvar upravíte alebo ak zošit uložíte v inom formáte súboru, graf sa natrvalo poškodí.</a:t>
                </a:r>
              </a:p>
            </xdr:txBody>
          </xdr:sp>
        </mc:Fallback>
      </mc:AlternateContent>
    </xdr:grpSp>
    <xdr:clientData/>
  </xdr:twoCellAnchor>
  <xdr:twoCellAnchor>
    <xdr:from>
      <xdr:col>4</xdr:col>
      <xdr:colOff>238125</xdr:colOff>
      <xdr:row>22</xdr:row>
      <xdr:rowOff>57150</xdr:rowOff>
    </xdr:from>
    <xdr:to>
      <xdr:col>13</xdr:col>
      <xdr:colOff>654843</xdr:colOff>
      <xdr:row>41</xdr:row>
      <xdr:rowOff>57150</xdr:rowOff>
    </xdr:to>
    <xdr:grpSp>
      <xdr:nvGrpSpPr>
        <xdr:cNvPr id="13" name="Skupina 12"/>
        <xdr:cNvGrpSpPr/>
      </xdr:nvGrpSpPr>
      <xdr:grpSpPr>
        <a:xfrm>
          <a:off x="3857625" y="4000500"/>
          <a:ext cx="6541293" cy="3314700"/>
          <a:chOff x="17299781" y="61710093"/>
          <a:chExt cx="7143751" cy="3643314"/>
        </a:xfrm>
      </xdr:grpSpPr>
      <mc:AlternateContent xmlns:mc="http://schemas.openxmlformats.org/markup-compatibility/2006">
        <mc:Choice xmlns:cx1="http://schemas.microsoft.com/office/drawing/2015/9/8/chartex" Requires="cx1">
          <xdr:graphicFrame macro="">
            <xdr:nvGraphicFramePr>
              <xdr:cNvPr id="14" name="Graf 13"/>
              <xdr:cNvGraphicFramePr/>
            </xdr:nvGraphicFramePr>
            <xdr:xfrm>
              <a:off x="17299781" y="61710096"/>
              <a:ext cx="3277564" cy="3643311"/>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n-US" sz="1100"/>
                  <a:t>Tento graf nie je k dispozícii vo vašej verzii programu Excel.
Ak tento tvar upravíte alebo ak zošit uložíte v inom formáte súboru, graf sa natrvalo poškodí.</a:t>
                </a:r>
              </a:p>
            </xdr:txBody>
          </xdr:sp>
        </mc:Fallback>
      </mc:AlternateContent>
      <mc:AlternateContent xmlns:mc="http://schemas.openxmlformats.org/markup-compatibility/2006">
        <mc:Choice xmlns:cx1="http://schemas.microsoft.com/office/drawing/2015/9/8/chartex" Requires="cx1">
          <xdr:graphicFrame macro="">
            <xdr:nvGraphicFramePr>
              <xdr:cNvPr id="15" name="Graf 14"/>
              <xdr:cNvGraphicFramePr/>
            </xdr:nvGraphicFramePr>
            <xdr:xfrm>
              <a:off x="20724501" y="61710093"/>
              <a:ext cx="3719031" cy="3643313"/>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n-US" sz="1100"/>
                  <a:t>Tento graf nie je k dispozícii vo vašej verzii programu Excel.
Ak tento tvar upravíte alebo ak zošit uložíte v inom formáte súboru, graf sa natrvalo poškodí.</a:t>
                </a:r>
              </a:p>
            </xdr:txBody>
          </xdr:sp>
        </mc:Fallback>
      </mc:AlternateContent>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27065</xdr:rowOff>
    </xdr:to>
    <xdr:sp macro="" textlink="">
      <xdr:nvSpPr>
        <xdr:cNvPr id="2" name="Obdĺžnik 1">
          <a:hlinkClick xmlns:r="http://schemas.openxmlformats.org/officeDocument/2006/relationships" r:id="rId1"/>
        </xdr:cNvPr>
        <xdr:cNvSpPr/>
      </xdr:nvSpPr>
      <xdr:spPr>
        <a:xfrm>
          <a:off x="609600" y="0"/>
          <a:ext cx="754448" cy="198515"/>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172365</xdr:colOff>
      <xdr:row>1</xdr:row>
      <xdr:rowOff>29182</xdr:rowOff>
    </xdr:to>
    <xdr:sp macro="" textlink="">
      <xdr:nvSpPr>
        <xdr:cNvPr id="4" name="Obdĺžnik 3">
          <a:hlinkClick xmlns:r="http://schemas.openxmlformats.org/officeDocument/2006/relationships" r:id="rId1"/>
        </xdr:cNvPr>
        <xdr:cNvSpPr/>
      </xdr:nvSpPr>
      <xdr:spPr>
        <a:xfrm>
          <a:off x="0" y="0"/>
          <a:ext cx="754448" cy="198515"/>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743865</xdr:colOff>
      <xdr:row>1</xdr:row>
      <xdr:rowOff>54956</xdr:rowOff>
    </xdr:to>
    <xdr:sp macro="" textlink="">
      <xdr:nvSpPr>
        <xdr:cNvPr id="5" name="Obdĺžnik 4">
          <a:hlinkClick xmlns:r="http://schemas.openxmlformats.org/officeDocument/2006/relationships" r:id="rId1"/>
        </xdr:cNvPr>
        <xdr:cNvSpPr/>
      </xdr:nvSpPr>
      <xdr:spPr>
        <a:xfrm>
          <a:off x="0" y="0"/>
          <a:ext cx="743865" cy="20063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743865</xdr:colOff>
      <xdr:row>1</xdr:row>
      <xdr:rowOff>29743</xdr:rowOff>
    </xdr:to>
    <xdr:sp macro="" textlink="">
      <xdr:nvSpPr>
        <xdr:cNvPr id="4" name="Obdĺžnik 3">
          <a:hlinkClick xmlns:r="http://schemas.openxmlformats.org/officeDocument/2006/relationships" r:id="rId1"/>
        </xdr:cNvPr>
        <xdr:cNvSpPr/>
      </xdr:nvSpPr>
      <xdr:spPr>
        <a:xfrm>
          <a:off x="0" y="0"/>
          <a:ext cx="743865" cy="1978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743865</xdr:colOff>
      <xdr:row>1</xdr:row>
      <xdr:rowOff>29743</xdr:rowOff>
    </xdr:to>
    <xdr:sp macro="" textlink="">
      <xdr:nvSpPr>
        <xdr:cNvPr id="4" name="Obdĺžnik 3">
          <a:hlinkClick xmlns:r="http://schemas.openxmlformats.org/officeDocument/2006/relationships" r:id="rId1"/>
        </xdr:cNvPr>
        <xdr:cNvSpPr/>
      </xdr:nvSpPr>
      <xdr:spPr>
        <a:xfrm>
          <a:off x="0" y="0"/>
          <a:ext cx="743865" cy="1978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118005</xdr:colOff>
      <xdr:row>1</xdr:row>
      <xdr:rowOff>61912</xdr:rowOff>
    </xdr:to>
    <xdr:sp macro="" textlink="">
      <xdr:nvSpPr>
        <xdr:cNvPr id="4" name="Obdĺžnik 3">
          <a:hlinkClick xmlns:r="http://schemas.openxmlformats.org/officeDocument/2006/relationships" r:id="rId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138747</xdr:colOff>
      <xdr:row>1</xdr:row>
      <xdr:rowOff>28343</xdr:rowOff>
    </xdr:to>
    <xdr:sp macro="" textlink="">
      <xdr:nvSpPr>
        <xdr:cNvPr id="2" name="Obdĺžnik 1">
          <a:hlinkClick xmlns:r="http://schemas.openxmlformats.org/officeDocument/2006/relationships" r:id="rId1"/>
        </xdr:cNvPr>
        <xdr:cNvSpPr/>
      </xdr:nvSpPr>
      <xdr:spPr>
        <a:xfrm>
          <a:off x="0" y="0"/>
          <a:ext cx="773747" cy="174393"/>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140848</xdr:colOff>
      <xdr:row>1</xdr:row>
      <xdr:rowOff>26943</xdr:rowOff>
    </xdr:to>
    <xdr:sp macro="" textlink="">
      <xdr:nvSpPr>
        <xdr:cNvPr id="2" name="Obdĺžnik 1">
          <a:hlinkClick xmlns:r="http://schemas.openxmlformats.org/officeDocument/2006/relationships" r:id="rId1"/>
        </xdr:cNvPr>
        <xdr:cNvSpPr/>
      </xdr:nvSpPr>
      <xdr:spPr>
        <a:xfrm>
          <a:off x="0" y="0"/>
          <a:ext cx="775848" cy="172993"/>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748067</xdr:colOff>
      <xdr:row>1</xdr:row>
      <xdr:rowOff>3131</xdr:rowOff>
    </xdr:to>
    <xdr:sp macro="" textlink="">
      <xdr:nvSpPr>
        <xdr:cNvPr id="2" name="Obdĺžnik 1">
          <a:hlinkClick xmlns:r="http://schemas.openxmlformats.org/officeDocument/2006/relationships" r:id="rId1"/>
        </xdr:cNvPr>
        <xdr:cNvSpPr/>
      </xdr:nvSpPr>
      <xdr:spPr>
        <a:xfrm>
          <a:off x="0" y="0"/>
          <a:ext cx="748067" cy="1936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18</xdr:row>
      <xdr:rowOff>175260</xdr:rowOff>
    </xdr:from>
    <xdr:to>
      <xdr:col>7</xdr:col>
      <xdr:colOff>60960</xdr:colOff>
      <xdr:row>33</xdr:row>
      <xdr:rowOff>53340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594360</xdr:colOff>
      <xdr:row>19</xdr:row>
      <xdr:rowOff>0</xdr:rowOff>
    </xdr:from>
    <xdr:to>
      <xdr:col>15</xdr:col>
      <xdr:colOff>289560</xdr:colOff>
      <xdr:row>34</xdr:row>
      <xdr:rowOff>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61383</xdr:rowOff>
    </xdr:to>
    <xdr:sp macro="" textlink="">
      <xdr:nvSpPr>
        <xdr:cNvPr id="5" name="Zaoblený obdĺžnik 4">
          <a:hlinkClick xmlns:r="http://schemas.openxmlformats.org/officeDocument/2006/relationships" r:id="rId3"/>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19</xdr:col>
      <xdr:colOff>220132</xdr:colOff>
      <xdr:row>11</xdr:row>
      <xdr:rowOff>135646</xdr:rowOff>
    </xdr:from>
    <xdr:to>
      <xdr:col>26</xdr:col>
      <xdr:colOff>133350</xdr:colOff>
      <xdr:row>27</xdr:row>
      <xdr:rowOff>9525</xdr:rowOff>
    </xdr:to>
    <xdr:grpSp>
      <xdr:nvGrpSpPr>
        <xdr:cNvPr id="2" name="Skupina 1"/>
        <xdr:cNvGrpSpPr/>
      </xdr:nvGrpSpPr>
      <xdr:grpSpPr>
        <a:xfrm>
          <a:off x="14221882" y="2231146"/>
          <a:ext cx="4210051" cy="2921879"/>
          <a:chOff x="24643417" y="6637721"/>
          <a:chExt cx="3867152" cy="2957503"/>
        </a:xfrm>
      </xdr:grpSpPr>
      <xdr:graphicFrame macro="">
        <xdr:nvGraphicFramePr>
          <xdr:cNvPr id="3" name="Chart 1">
            <a:extLst>
              <a:ext uri="{FF2B5EF4-FFF2-40B4-BE49-F238E27FC236}">
                <a16:creationId xmlns:a16="http://schemas.microsoft.com/office/drawing/2014/main" id="{DE7CEAD9-DA60-4D1E-AC99-6E0FB22E0306}"/>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
            <a:extLst>
              <a:ext uri="{FF2B5EF4-FFF2-40B4-BE49-F238E27FC236}">
                <a16:creationId xmlns:a16="http://schemas.microsoft.com/office/drawing/2014/main" id="{EEC3FC94-0FFC-45E4-82B3-1A779B7FA0A5}"/>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19</xdr:col>
      <xdr:colOff>381000</xdr:colOff>
      <xdr:row>29</xdr:row>
      <xdr:rowOff>137583</xdr:rowOff>
    </xdr:from>
    <xdr:to>
      <xdr:col>26</xdr:col>
      <xdr:colOff>294218</xdr:colOff>
      <xdr:row>45</xdr:row>
      <xdr:rowOff>11462</xdr:rowOff>
    </xdr:to>
    <xdr:grpSp>
      <xdr:nvGrpSpPr>
        <xdr:cNvPr id="8" name="Skupina 7"/>
        <xdr:cNvGrpSpPr/>
      </xdr:nvGrpSpPr>
      <xdr:grpSpPr>
        <a:xfrm>
          <a:off x="14382750" y="5662083"/>
          <a:ext cx="4210051" cy="2921879"/>
          <a:chOff x="24643417" y="6637721"/>
          <a:chExt cx="3867152" cy="2957503"/>
        </a:xfrm>
      </xdr:grpSpPr>
      <xdr:graphicFrame macro="">
        <xdr:nvGraphicFramePr>
          <xdr:cNvPr id="9" name="Chart 1">
            <a:extLst>
              <a:ext uri="{FF2B5EF4-FFF2-40B4-BE49-F238E27FC236}">
                <a16:creationId xmlns:a16="http://schemas.microsoft.com/office/drawing/2014/main" id="{DE7CEAD9-DA60-4D1E-AC99-6E0FB22E0306}"/>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Chart 1">
            <a:extLst>
              <a:ext uri="{FF2B5EF4-FFF2-40B4-BE49-F238E27FC236}">
                <a16:creationId xmlns:a16="http://schemas.microsoft.com/office/drawing/2014/main" id="{EEC3FC94-0FFC-45E4-82B3-1A779B7FA0A5}"/>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55.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56.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57.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58.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6.xml><?xml version="1.0" encoding="utf-8"?>
<xdr:wsDr xmlns:xdr="http://schemas.openxmlformats.org/drawingml/2006/spreadsheetDrawing" xmlns:a="http://schemas.openxmlformats.org/drawingml/2006/main">
  <xdr:twoCellAnchor>
    <xdr:from>
      <xdr:col>8</xdr:col>
      <xdr:colOff>620057</xdr:colOff>
      <xdr:row>2</xdr:row>
      <xdr:rowOff>201706</xdr:rowOff>
    </xdr:from>
    <xdr:to>
      <xdr:col>16</xdr:col>
      <xdr:colOff>612588</xdr:colOff>
      <xdr:row>12</xdr:row>
      <xdr:rowOff>22411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530412</xdr:colOff>
      <xdr:row>19</xdr:row>
      <xdr:rowOff>29882</xdr:rowOff>
    </xdr:from>
    <xdr:to>
      <xdr:col>16</xdr:col>
      <xdr:colOff>522943</xdr:colOff>
      <xdr:row>29</xdr:row>
      <xdr:rowOff>23532</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753005</xdr:colOff>
      <xdr:row>1</xdr:row>
      <xdr:rowOff>61912</xdr:rowOff>
    </xdr:to>
    <xdr:sp macro="" textlink="">
      <xdr:nvSpPr>
        <xdr:cNvPr id="8" name="Obdĺžnik 7">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753005</xdr:colOff>
      <xdr:row>1</xdr:row>
      <xdr:rowOff>68449</xdr:rowOff>
    </xdr:to>
    <xdr:sp macro="" textlink="">
      <xdr:nvSpPr>
        <xdr:cNvPr id="4" name="Obdĺžnik 3">
          <a:hlinkClick xmlns:r="http://schemas.openxmlformats.org/officeDocument/2006/relationships" r:id="rId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523875</xdr:colOff>
      <xdr:row>2</xdr:row>
      <xdr:rowOff>57150</xdr:rowOff>
    </xdr:from>
    <xdr:to>
      <xdr:col>3</xdr:col>
      <xdr:colOff>95250</xdr:colOff>
      <xdr:row>13</xdr:row>
      <xdr:rowOff>85725</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542925</xdr:colOff>
      <xdr:row>2</xdr:row>
      <xdr:rowOff>76201</xdr:rowOff>
    </xdr:from>
    <xdr:to>
      <xdr:col>6</xdr:col>
      <xdr:colOff>457200</xdr:colOff>
      <xdr:row>13</xdr:row>
      <xdr:rowOff>152401</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523875</xdr:colOff>
      <xdr:row>21</xdr:row>
      <xdr:rowOff>57150</xdr:rowOff>
    </xdr:from>
    <xdr:to>
      <xdr:col>3</xdr:col>
      <xdr:colOff>95250</xdr:colOff>
      <xdr:row>32</xdr:row>
      <xdr:rowOff>85725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542925</xdr:colOff>
      <xdr:row>21</xdr:row>
      <xdr:rowOff>76201</xdr:rowOff>
    </xdr:from>
    <xdr:to>
      <xdr:col>6</xdr:col>
      <xdr:colOff>457200</xdr:colOff>
      <xdr:row>32</xdr:row>
      <xdr:rowOff>152401</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118005</xdr:colOff>
      <xdr:row>1</xdr:row>
      <xdr:rowOff>68449</xdr:rowOff>
    </xdr:to>
    <xdr:sp macro="" textlink="">
      <xdr:nvSpPr>
        <xdr:cNvPr id="10" name="Obdĺžnik 9">
          <a:hlinkClick xmlns:r="http://schemas.openxmlformats.org/officeDocument/2006/relationships" r:id="rId5"/>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485775</xdr:colOff>
      <xdr:row>4</xdr:row>
      <xdr:rowOff>38099</xdr:rowOff>
    </xdr:from>
    <xdr:to>
      <xdr:col>3</xdr:col>
      <xdr:colOff>66675</xdr:colOff>
      <xdr:row>16</xdr:row>
      <xdr:rowOff>47625</xdr:rowOff>
    </xdr:to>
    <xdr:graphicFrame macro="">
      <xdr:nvGraphicFramePr>
        <xdr:cNvPr id="7" name="Graf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597648</xdr:colOff>
      <xdr:row>3</xdr:row>
      <xdr:rowOff>321983</xdr:rowOff>
    </xdr:from>
    <xdr:to>
      <xdr:col>5</xdr:col>
      <xdr:colOff>1018055</xdr:colOff>
      <xdr:row>16</xdr:row>
      <xdr:rowOff>31377</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20</xdr:row>
      <xdr:rowOff>66675</xdr:rowOff>
    </xdr:from>
    <xdr:to>
      <xdr:col>3</xdr:col>
      <xdr:colOff>171450</xdr:colOff>
      <xdr:row>32</xdr:row>
      <xdr:rowOff>95251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20</xdr:row>
      <xdr:rowOff>0</xdr:rowOff>
    </xdr:from>
    <xdr:to>
      <xdr:col>6</xdr:col>
      <xdr:colOff>9525</xdr:colOff>
      <xdr:row>32</xdr:row>
      <xdr:rowOff>49306</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118005</xdr:colOff>
      <xdr:row>1</xdr:row>
      <xdr:rowOff>68449</xdr:rowOff>
    </xdr:to>
    <xdr:sp macro="" textlink="">
      <xdr:nvSpPr>
        <xdr:cNvPr id="11" name="Obdĺžnik 10">
          <a:hlinkClick xmlns:r="http://schemas.openxmlformats.org/officeDocument/2006/relationships" r:id="rId5"/>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mhavlat/AppData/Local/Microsoft/Windows/Temporary%20Internet%20Files/Content.Outlook/RKZTYI1L/K&#352;D%2014_16erik_final_dlh_2013030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IFP_NEW/2_FISKAL/04_Modely/02_Dlh%20VS/01%20-%20Prognoza/K&#352;D%2019_21_08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Slovenia/SV%20MONITOR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CZE/REAL/CZYWP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IFP_NEW/2_FISKAL/05_Dlh/11%20-%20DSA/DSA_2026_0610_DBP_V2.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icajko/AppData/Local/Microsoft/Windows/Temporary%20Internet%20Files/Content.Outlook/X5UMJ5BC/Annex_1-EDP_notif_tables-Oct2016-lock-anonym.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WIN/Temporary%20Internet%20Files/OLKE156/Money/Monetary%20Conditions/mcichart_core_inf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DBP2016.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FK_maj_2016_22012016_preliminary_PJ_scenar%2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SVN/BOP/REER%20and%20competitiveness/Competitiven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ocuments%20and%20Settings/lshoobridge/Local%20Settings/Temporary%20Internet%20Files/OLK10/Charts/Svk%20Charts%20Data%202005_curren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TEMP/prod%20levels%20manufacturing.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CZE/FIS/M-T%20fiscal%20June10%20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1/Tabu&#318;ky/PS_2021_Tabulky_Komplet.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IFP_NEW/1_DANE/1_5_Vybor/EDV/2019_zasadnutia/DV_2019_02/1-PROGNOZA/Prispevky_k_prognoze_201902_medzirocne_v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17/Dane/Prispevky_k_prognoze_RVS_vs_201709_pre_DBP.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ATA/O2/MKD/REP/TABLES/red98/Mk-red9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O2/MKD/REP/TABLES/red98/Mk-red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s/jkubala/AppData/Roaming/Microsoft/Excel/K&#352;D%2019_21%20aktualny_DBP%20(version%202).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CZE/REER/REERTOT99%20revise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IFP_NEW/2_FISKAL/05_Dlh/01%20-%20Prognoza/2022/DLH_Model_2022_PS_2022.xlsm"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ocuments%20and%20Settings/dtzanninis/My%20Local%20Documents/Slovenia/CZE%20--%20Main%20Fiscal%20Fil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ATA/C3/CZE/REER/REERTOT99%20revis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IFP_NEW/2_FISKAL/04_Konsolidacne_usilie_fis_impulz/01_Model/MASTER_FILE_PS_2023.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IFP_NEW/1_DANE/1_05_Vybor/EDV/2023_zasadnutia/DV_2023_03/2-VYSTUPY/Dane_sekcia4_2023_03_29.xlsx"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Graf%203+4"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Graf%205+6"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Users/jbukovina/Desktop/NIRP_master_20200922_dat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WIN\TEMP\MFLOW96.XLS"/>
      <sheetName val="[MFLOW96.XLS]_WIN_TEMP_MFLOW9_2"/>
      <sheetName val="[MFLOW96.XLS]_WIN_TEMP_MFLOW9_3"/>
      <sheetName val="[MFLOW96.XLS]_WIN_TEMP_MFLOW9_4"/>
      <sheetName val="[MFLOW96.XLS]_WIN_TEMP_MFLOW9_5"/>
      <sheetName val="[MFLOW96.XLS]\WIN\TEMP\MFLOW96."/>
      <sheetName val="[MFLOW96.XLS]_WIN_TEMP_MFLOW9_6"/>
      <sheetName val="[MFLOW96.XLS]_WIN_TEMP_MFLOW_25"/>
      <sheetName val="[MFLOW96.XLS]_WIN_TEMP_MFLOW9_7"/>
      <sheetName val="[MFLOW96.XLS]_WIN_TEMP_MFLOW9_8"/>
      <sheetName val="[MFLOW96.XLS]_WIN_TEMP_MFLOW9_9"/>
      <sheetName val="[MFLOW96.XLS]_WIN_TEMP_MFLOW_10"/>
      <sheetName val="[MFLOW96.XLS]_WIN_TEMP_MFLOW_11"/>
      <sheetName val="[MFLOW96.XLS]_WIN_TEMP_MFLOW_13"/>
      <sheetName val="[MFLOW96.XLS]_WIN_TEMP_MFLOW_12"/>
      <sheetName val="[MFLOW96.XLS]_WIN_TEMP_MFLOW_16"/>
      <sheetName val="[MFLOW96.XLS]_WIN_TEMP_MFLOW_14"/>
      <sheetName val="[MFLOW96.XLS]_WIN_TEMP_MFLOW_15"/>
      <sheetName val="[MFLOW96.XLS]_WIN_TEMP_MFLOW_17"/>
      <sheetName val="[MFLOW96.XLS]_WIN_TEMP_MFLOW_20"/>
      <sheetName val="[MFLOW96.XLS]_WIN_TEMP_MFLOW_18"/>
      <sheetName val="[MFLOW96.XLS]_WIN_TEMP_MFLOW_19"/>
      <sheetName val="[MFLOW96.XLS]_WIN_TEMP_MFLOW_21"/>
      <sheetName val="[MFLOW96.XLS]_WIN_TEMP_MFLOW_22"/>
      <sheetName val="[MFLOW96.XLS]_WIN_TEMP_MFLOW_23"/>
      <sheetName val="[MFLOW96.XLS]_WIN_TEMP_MFLOW_24"/>
      <sheetName val="[MFLOW96.XLS]_WIN_TEMP_MFLOW_26"/>
      <sheetName val="[MFLOW96.XLS]_WIN_TEMP_MFLOW_27"/>
      <sheetName val="[MFLOW96.XLS]_WIN_TEMP_MFLOW_28"/>
      <sheetName val="[MFLOW96.XLS]_WIN_TEMP_MFLOW_29"/>
      <sheetName val="[MFLOW96.XLS]_WIN_TEMP_MFLOW_31"/>
      <sheetName val="[MFLOW96.XLS]_WIN_TEMP_MFLOW_30"/>
      <sheetName val="[MFLOW96.XLS]_WIN_TEMP_MFLOW_32"/>
      <sheetName val="[MFLOW96.XLS]_WIN_TEMP_MFLOW_33"/>
      <sheetName val="[MFLOW96.XLS]_WIN_TEMP_MFLOW_34"/>
    </sheetNames>
    <definedNames>
      <definedName name="[Macros Import].qbop"/>
      <definedName name="atrade"/>
      <definedName name="mflowsa"/>
      <definedName name="mflowsq"/>
      <definedName name="mstocksa"/>
      <definedName name="mstocksq"/>
    </defined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 val="splatnosti"/>
    </sheetNames>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s>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s>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 val="Contents"/>
      <sheetName val="i-REER"/>
    </sheetNames>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 val="Q6"/>
      <sheetName val="Q5"/>
    </sheetNames>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Data sources"/>
      <sheetName val="Input 1 - Basics"/>
      <sheetName val="Input 2 - Data"/>
      <sheetName val="Input 3 - Debt and Banking"/>
      <sheetName val="Input 4 - Forecast"/>
      <sheetName val="Input 5 - Scenario Design"/>
      <sheetName val="Fan Chart"/>
      <sheetName val="Output - Instructions"/>
      <sheetName val="Variable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 val="readme"/>
    </sheetNames>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Príloha _7"/>
      <sheetName val="daily calculations"/>
      <sheetName val="monthly"/>
    </sheetNames>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s>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 val="Annual Tables"/>
      <sheetName val="Annual Raw Data"/>
      <sheetName val="Quarterly Raw Data"/>
      <sheetName val="Quarterly MacroFlow"/>
    </sheetNames>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 val="Haver"/>
    </sheetNames>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s>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 val="DP"/>
      <sheetName val="LS"/>
      <sheetName val="ZPIZ"/>
      <sheetName val="ZZZS"/>
      <sheetName val="M"/>
    </sheetNames>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 val="IFRS"/>
    </sheetNames>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s>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_Content"/>
      <sheetName val="ESA2010_source"/>
      <sheetName val="Zhrnutie "/>
      <sheetName val="Tab 1"/>
      <sheetName val="Tab 2 + Graf 1"/>
      <sheetName val="Tab 3"/>
      <sheetName val="Graf 2+3"/>
      <sheetName val="Graf 4+5"/>
      <sheetName val="Graf 6"/>
      <sheetName val="Graf 7"/>
      <sheetName val="Graf 8+Tab 4"/>
      <sheetName val="Graf 9 + Tab 5"/>
      <sheetName val="Tab 6"/>
      <sheetName val="Graf 10 + 11 "/>
      <sheetName val="Tab 7 "/>
      <sheetName val="Graf 12"/>
      <sheetName val="Graf 13"/>
      <sheetName val="Graf 14"/>
      <sheetName val="Tab 8 "/>
      <sheetName val="Graf 15"/>
      <sheetName val="Tab 9"/>
      <sheetName val="Graf 16"/>
      <sheetName val="Graf 17"/>
      <sheetName val="Graf 18"/>
      <sheetName val="Tab 10"/>
      <sheetName val="Tab 11"/>
      <sheetName val="Graf 19"/>
      <sheetName val="Graf 20+21"/>
      <sheetName val="Graf 22"/>
      <sheetName val="Graf 23"/>
      <sheetName val="Graf 24"/>
      <sheetName val="Graf 25"/>
      <sheetName val="Graf 26"/>
      <sheetName val="Graf 27"/>
      <sheetName val="Graf 28"/>
      <sheetName val="Tab 12"/>
      <sheetName val="Graf 29+30"/>
      <sheetName val="Tab 13+Graf 31"/>
      <sheetName val="Graf 32"/>
      <sheetName val="Graf XX"/>
      <sheetName val="Graf 33 + 34"/>
      <sheetName val="Graf 35+36"/>
      <sheetName val="Graf 37+38"/>
      <sheetName val="Graf 39+40"/>
      <sheetName val="Graf 41"/>
      <sheetName val="Graf 42"/>
      <sheetName val="Graf 43"/>
      <sheetName val="Graf 44"/>
      <sheetName val="Graf xx3"/>
      <sheetName val="Graf 45"/>
      <sheetName val="Graf 46"/>
      <sheetName val="Tab 14"/>
      <sheetName val="Graf 47"/>
      <sheetName val="Graf 48"/>
      <sheetName val="Graf 49"/>
      <sheetName val="Tab 15"/>
      <sheetName val="Tab 16"/>
      <sheetName val="Tab 34"/>
      <sheetName val="Tab 35"/>
      <sheetName val="Tab 36 "/>
      <sheetName val="Tab 37"/>
      <sheetName val="Tab 38"/>
      <sheetName val="Tab 39+40"/>
      <sheetName val="Tab 41 + 42"/>
      <sheetName val="Tab 43"/>
      <sheetName val="Tab 44 "/>
    </sheetNames>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s>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J(Priv.Cap)"/>
      <sheetName val="makro"/>
    </sheetNames>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ech_prac"/>
      <sheetName val="TAB34"/>
      <sheetName val="J(Priv.Cap)"/>
    </sheetNames>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_pouzitia"/>
      <sheetName val="Tabulky RVS"/>
      <sheetName val="Súhrnná tabuľka"/>
      <sheetName val="ALCO"/>
      <sheetName val="Monitoring"/>
      <sheetName val="vs. S"/>
      <sheetName val="Prognoza hrubého dlhu"/>
      <sheetName val="Stochastika"/>
      <sheetName val="SFA"/>
      <sheetName val="Cisty dlh"/>
      <sheetName val="Ostatne subjekty"/>
      <sheetName val="Štátna pokladnica"/>
      <sheetName val="Kurzove rozdiely"/>
      <sheetName val="Dlh podla faktorov"/>
      <sheetName val="Ardal_Cash transakcie"/>
      <sheetName val="Ardal_splatnosti"/>
      <sheetName val="Ardal_F"/>
      <sheetName val="Ardal_B"/>
      <sheetName val="Ardal_SPP"/>
      <sheetName val="Finan aktiva"/>
      <sheetName val="LFA_stavy"/>
      <sheetName val="LFA_input"/>
      <sheetName val="Hárok1"/>
      <sheetName val="Zložky VS_93_2010"/>
      <sheetName val="Poznámky"/>
    </sheetNames>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 val="NOVA legislativa"/>
      <sheetName val="M"/>
    </sheetNames>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 val="output"/>
    </sheetNames>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s>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 val="Index"/>
    </sheetNames>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s>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 val="i1-CA"/>
    </sheetNames>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Sel. Ind. Tbl"/>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s>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s>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s>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 val="Table"/>
      <sheetName val="Table_GEF"/>
    </sheetNames>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 val="Data"/>
    </sheetNames>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_pouzitia"/>
      <sheetName val="EB_kumulativne odchylky_AVG"/>
      <sheetName val="EB_kumulativne odchylky_SUM"/>
      <sheetName val="Rast_real_prijmov_JS"/>
      <sheetName val="Rast_pot_prijmov"/>
      <sheetName val="EB_EK"/>
      <sheetName val="Rozp. proces - Harmonogram"/>
      <sheetName val="EB_Kalkulacka"/>
      <sheetName val="SS_EK"/>
      <sheetName val="Fiscal_stance"/>
      <sheetName val="Makro"/>
      <sheetName val="MMF+OS"/>
      <sheetName val="Inputy EB_EK_FK"/>
      <sheetName val="EB(EK)_Calculation"/>
      <sheetName val="Výdavky financované z EU"/>
      <sheetName val="SS_FK"/>
      <sheetName val="Strukturalne saldo_EK_vs_MFSR"/>
      <sheetName val="One-off"/>
      <sheetName val="Cyklicka Zlozka"/>
    </sheetNames>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mar23"/>
      <sheetName val="C_mar23"/>
      <sheetName val="S_mar23"/>
    </sheetNames>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3+4"/>
      <sheetName val="Okt_2021"/>
    </sheetNames>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5+6"/>
      <sheetName val="PS_2022"/>
    </sheetNames>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Krajiny"/>
      <sheetName val="Format"/>
      <sheetName val="Tab00"/>
      <sheetName val="01_HDP"/>
      <sheetName val="02_real HDP"/>
      <sheetName val="03_TFP"/>
      <sheetName val="04_kvalita zivota"/>
      <sheetName val="Tab01"/>
      <sheetName val="05_vyd starnutie"/>
      <sheetName val="06_vyd stropy"/>
      <sheetName val="07_zmena dani"/>
      <sheetName val="08_danovy klin"/>
      <sheetName val="09_majetkove dane"/>
      <sheetName val="10_medzera DPH"/>
      <sheetName val="A_BCR"/>
      <sheetName val="B_Investicie"/>
      <sheetName val="Tab02"/>
      <sheetName val="11_emisie"/>
      <sheetName val="12_COV"/>
      <sheetName val="13_odpady"/>
      <sheetName val="14_obeh ekonomika"/>
      <sheetName val="15_OZE"/>
      <sheetName val="16_OZE"/>
      <sheetName val="17_dialnice"/>
      <sheetName val="18_vlaky"/>
      <sheetName val="Tab03"/>
      <sheetName val="19_Nezam"/>
      <sheetName val="20_Nezam dlhodob"/>
      <sheetName val="21_zam nízkokvalifikovaní"/>
      <sheetName val="22_zam žien"/>
      <sheetName val="23_ Riziko chudoby"/>
      <sheetName val="24_Adekvátnosť min príjmu"/>
      <sheetName val="Tab04"/>
      <sheetName val="25_ PIAAC"/>
      <sheetName val="26_PISA"/>
      <sheetName val="27_Zaskolenost"/>
      <sheetName val="28_odborovy nesulad"/>
      <sheetName val="29_graf VS"/>
      <sheetName val="30_vzdelavanie dospelych"/>
      <sheetName val="Tab05"/>
      <sheetName val="31_EIS pozicia"/>
      <sheetName val="32_EIS indikatory"/>
      <sheetName val="33_BERD"/>
      <sheetName val="34_1-B index"/>
      <sheetName val="35_Gerd"/>
      <sheetName val="36_Vstupy a vystupy"/>
      <sheetName val="Tab06"/>
      <sheetName val="37_Odvratitelna umrtnost"/>
      <sheetName val="38_Vydavky HC "/>
      <sheetName val="39_lek špec"/>
      <sheetName val="40_Chybajuce sestry"/>
      <sheetName val="41_ LTC exp"/>
      <sheetName val="42_LTC home care"/>
      <sheetName val="Tab07"/>
      <sheetName val="43_Dovera_policia"/>
      <sheetName val="44_Dovera_sudy"/>
      <sheetName val="45_Sudnictvo cas 1 "/>
      <sheetName val="46_Sudnictvo konania 2"/>
      <sheetName val="47_Podnik prostr DB"/>
      <sheetName val="48_Podnik prostr PMR"/>
      <sheetName val="49_Samospravy 2"/>
      <sheetName val="50_Samospravy 1"/>
      <sheetName val="Tab08"/>
      <sheetName val="51_vyvoj desi"/>
      <sheetName val="52_desi egov"/>
      <sheetName val="53_DESI pripojitelnost"/>
      <sheetName val="54_DESI pokrytie"/>
      <sheetName val="55_internet rychlost"/>
      <sheetName val="56_cenovy index"/>
      <sheetName val="Pocty_utecencov"/>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5.xml"/><Relationship Id="rId1" Type="http://schemas.openxmlformats.org/officeDocument/2006/relationships/printerSettings" Target="../printerSettings/printerSettings25.bin"/><Relationship Id="rId4" Type="http://schemas.openxmlformats.org/officeDocument/2006/relationships/comments" Target="../comments1.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0"/>
  <dimension ref="A3:M51"/>
  <sheetViews>
    <sheetView showGridLines="0" tabSelected="1" zoomScale="110" zoomScaleNormal="110" workbookViewId="0">
      <selection activeCell="B3" sqref="B3:E3"/>
    </sheetView>
  </sheetViews>
  <sheetFormatPr defaultColWidth="9.26953125" defaultRowHeight="15.5" x14ac:dyDescent="0.35"/>
  <cols>
    <col min="1" max="1" width="4.7265625" style="95" customWidth="1"/>
    <col min="2" max="2" width="7" style="95" customWidth="1"/>
    <col min="3" max="3" width="162.81640625" style="95" customWidth="1"/>
    <col min="4" max="4" width="7" style="95" customWidth="1"/>
    <col min="5" max="5" width="255.54296875" style="95" customWidth="1"/>
    <col min="6" max="6" width="7" style="95" customWidth="1"/>
    <col min="7" max="7" width="75.54296875" style="95" customWidth="1"/>
    <col min="8" max="8" width="7" style="95" customWidth="1"/>
    <col min="9" max="9" width="75.54296875" style="95" customWidth="1"/>
    <col min="10" max="11" width="9.26953125" style="95"/>
    <col min="12" max="12" width="17.453125" style="95" bestFit="1" customWidth="1"/>
    <col min="13" max="13" width="9.26953125" style="95"/>
    <col min="14" max="14" width="19.7265625" style="95" bestFit="1" customWidth="1"/>
    <col min="15" max="15" width="9.26953125" style="95"/>
    <col min="16" max="16" width="17.453125" style="95" bestFit="1" customWidth="1"/>
    <col min="17" max="17" width="9.26953125" style="95"/>
    <col min="18" max="18" width="28.26953125" style="95" bestFit="1" customWidth="1"/>
    <col min="19" max="16384" width="9.26953125" style="95"/>
  </cols>
  <sheetData>
    <row r="3" spans="1:13" ht="22.5" x14ac:dyDescent="0.45">
      <c r="A3" s="337"/>
      <c r="B3" s="909" t="s">
        <v>1389</v>
      </c>
      <c r="C3" s="909"/>
      <c r="D3" s="909"/>
      <c r="E3" s="909"/>
      <c r="F3" s="94"/>
      <c r="G3" s="94"/>
      <c r="H3" s="94"/>
      <c r="I3" s="94"/>
    </row>
    <row r="4" spans="1:13" ht="16" thickBot="1" x14ac:dyDescent="0.4">
      <c r="F4" s="121"/>
      <c r="G4" s="121"/>
      <c r="H4" s="121"/>
      <c r="I4" s="121"/>
    </row>
    <row r="5" spans="1:13" ht="17" thickBot="1" x14ac:dyDescent="0.4">
      <c r="B5" s="338"/>
      <c r="C5" s="348" t="s">
        <v>712</v>
      </c>
      <c r="D5" s="338"/>
      <c r="E5" s="339" t="s">
        <v>442</v>
      </c>
      <c r="F5" s="98"/>
      <c r="G5" s="97"/>
      <c r="H5" s="98"/>
      <c r="I5" s="96"/>
    </row>
    <row r="6" spans="1:13" s="120" customFormat="1" ht="12" thickBot="1" x14ac:dyDescent="0.3">
      <c r="B6" s="340">
        <v>1</v>
      </c>
      <c r="C6" s="347" t="s">
        <v>901</v>
      </c>
      <c r="D6" s="342"/>
      <c r="E6" s="346" t="s">
        <v>421</v>
      </c>
      <c r="F6" s="343"/>
      <c r="G6" s="344"/>
      <c r="H6" s="343"/>
      <c r="I6" s="344"/>
    </row>
    <row r="7" spans="1:13" s="120" customFormat="1" ht="12" thickBot="1" x14ac:dyDescent="0.3">
      <c r="B7" s="342">
        <v>2</v>
      </c>
      <c r="C7" s="347" t="s">
        <v>906</v>
      </c>
      <c r="D7" s="342">
        <v>1</v>
      </c>
      <c r="E7" s="347" t="s">
        <v>910</v>
      </c>
      <c r="F7" s="343"/>
      <c r="G7" s="344"/>
      <c r="H7" s="343"/>
      <c r="I7" s="344"/>
    </row>
    <row r="8" spans="1:13" s="120" customFormat="1" ht="12.5" thickBot="1" x14ac:dyDescent="0.35">
      <c r="B8" s="340">
        <v>3</v>
      </c>
      <c r="C8" s="347" t="s">
        <v>907</v>
      </c>
      <c r="D8" s="340">
        <v>2</v>
      </c>
      <c r="E8" s="347" t="s">
        <v>865</v>
      </c>
      <c r="F8" s="341"/>
      <c r="G8" s="341"/>
      <c r="H8" s="341"/>
      <c r="I8" s="341"/>
      <c r="J8" s="341"/>
      <c r="K8" s="341"/>
      <c r="L8" s="341"/>
      <c r="M8" s="341"/>
    </row>
    <row r="9" spans="1:13" s="120" customFormat="1" ht="12.5" thickBot="1" x14ac:dyDescent="0.35">
      <c r="B9" s="342">
        <v>4</v>
      </c>
      <c r="C9" s="347" t="s">
        <v>908</v>
      </c>
      <c r="D9" s="342">
        <v>3</v>
      </c>
      <c r="E9" s="347" t="s">
        <v>866</v>
      </c>
      <c r="F9" s="341"/>
      <c r="G9" s="341"/>
      <c r="H9" s="341"/>
      <c r="I9" s="341"/>
      <c r="J9" s="341"/>
      <c r="K9" s="341"/>
      <c r="L9" s="341"/>
      <c r="M9" s="341"/>
    </row>
    <row r="10" spans="1:13" s="120" customFormat="1" ht="12.5" thickBot="1" x14ac:dyDescent="0.35">
      <c r="B10" s="340">
        <v>5</v>
      </c>
      <c r="C10" s="347" t="s">
        <v>909</v>
      </c>
      <c r="D10" s="342">
        <v>4</v>
      </c>
      <c r="E10" s="347" t="s">
        <v>867</v>
      </c>
      <c r="F10" s="341"/>
      <c r="G10" s="341"/>
      <c r="H10" s="341"/>
      <c r="I10" s="341"/>
      <c r="J10" s="341"/>
      <c r="K10" s="341"/>
      <c r="L10" s="341"/>
      <c r="M10" s="341"/>
    </row>
    <row r="11" spans="1:13" s="120" customFormat="1" ht="12.5" thickBot="1" x14ac:dyDescent="0.35">
      <c r="B11" s="342">
        <v>6</v>
      </c>
      <c r="C11" s="347" t="s">
        <v>923</v>
      </c>
      <c r="D11" s="342">
        <v>5</v>
      </c>
      <c r="E11" s="347" t="s">
        <v>862</v>
      </c>
      <c r="F11" s="341"/>
      <c r="G11" s="341"/>
      <c r="H11" s="341"/>
      <c r="I11" s="341"/>
      <c r="J11" s="341"/>
      <c r="K11" s="341"/>
      <c r="L11" s="341"/>
      <c r="M11" s="341"/>
    </row>
    <row r="12" spans="1:13" s="120" customFormat="1" ht="12.5" thickBot="1" x14ac:dyDescent="0.35">
      <c r="B12" s="340">
        <v>7</v>
      </c>
      <c r="C12" s="347" t="s">
        <v>926</v>
      </c>
      <c r="D12" s="340">
        <v>6</v>
      </c>
      <c r="E12" s="347" t="s">
        <v>863</v>
      </c>
      <c r="F12" s="341"/>
      <c r="G12" s="341"/>
      <c r="H12" s="341"/>
      <c r="I12" s="341"/>
      <c r="J12" s="341"/>
      <c r="K12" s="341"/>
      <c r="L12" s="341"/>
      <c r="M12" s="341"/>
    </row>
    <row r="13" spans="1:13" s="120" customFormat="1" ht="12.5" thickBot="1" x14ac:dyDescent="0.35">
      <c r="B13" s="342">
        <v>8</v>
      </c>
      <c r="C13" s="347" t="s">
        <v>902</v>
      </c>
      <c r="D13" s="342">
        <v>7</v>
      </c>
      <c r="E13" s="347" t="s">
        <v>913</v>
      </c>
      <c r="F13" s="341"/>
      <c r="G13" s="341"/>
      <c r="H13" s="341"/>
      <c r="I13" s="341"/>
      <c r="J13" s="341"/>
      <c r="K13" s="341"/>
      <c r="L13" s="341"/>
      <c r="M13" s="341"/>
    </row>
    <row r="14" spans="1:13" s="120" customFormat="1" ht="12.5" thickBot="1" x14ac:dyDescent="0.35">
      <c r="B14" s="340">
        <v>9</v>
      </c>
      <c r="C14" s="347" t="s">
        <v>903</v>
      </c>
      <c r="D14" s="342">
        <v>8</v>
      </c>
      <c r="E14" s="347" t="s">
        <v>1329</v>
      </c>
      <c r="F14" s="341"/>
      <c r="G14" s="341"/>
      <c r="H14" s="341"/>
      <c r="I14" s="341"/>
      <c r="J14" s="341"/>
      <c r="K14" s="341"/>
      <c r="L14" s="341"/>
      <c r="M14" s="341"/>
    </row>
    <row r="15" spans="1:13" s="120" customFormat="1" ht="12.5" thickBot="1" x14ac:dyDescent="0.35">
      <c r="B15" s="342">
        <v>10</v>
      </c>
      <c r="C15" s="347" t="s">
        <v>904</v>
      </c>
      <c r="D15" s="342">
        <v>9</v>
      </c>
      <c r="E15" s="347" t="s">
        <v>1331</v>
      </c>
      <c r="F15" s="341"/>
      <c r="G15" s="341"/>
      <c r="H15" s="341"/>
      <c r="I15" s="341"/>
      <c r="J15" s="341"/>
      <c r="K15" s="341"/>
      <c r="L15" s="341"/>
      <c r="M15" s="341"/>
    </row>
    <row r="16" spans="1:13" s="120" customFormat="1" ht="12.5" thickBot="1" x14ac:dyDescent="0.35">
      <c r="B16" s="340">
        <v>11</v>
      </c>
      <c r="C16" s="347" t="s">
        <v>905</v>
      </c>
      <c r="D16" s="340">
        <v>10</v>
      </c>
      <c r="E16" s="347" t="s">
        <v>1332</v>
      </c>
      <c r="F16" s="341"/>
      <c r="G16" s="341"/>
      <c r="H16" s="341"/>
      <c r="I16" s="341"/>
      <c r="J16" s="341"/>
      <c r="K16" s="341"/>
      <c r="L16" s="341"/>
      <c r="M16" s="341"/>
    </row>
    <row r="17" spans="2:13" s="120" customFormat="1" ht="12.5" thickBot="1" x14ac:dyDescent="0.35">
      <c r="B17" s="342">
        <v>12</v>
      </c>
      <c r="C17" s="347" t="s">
        <v>1390</v>
      </c>
      <c r="D17" s="342">
        <v>11</v>
      </c>
      <c r="E17" s="347" t="s">
        <v>1334</v>
      </c>
      <c r="F17" s="341"/>
      <c r="G17" s="341"/>
      <c r="H17" s="341"/>
      <c r="I17" s="341"/>
      <c r="J17" s="341"/>
      <c r="K17" s="341"/>
      <c r="L17" s="341"/>
      <c r="M17" s="341"/>
    </row>
    <row r="18" spans="2:13" s="120" customFormat="1" ht="12.5" thickBot="1" x14ac:dyDescent="0.35">
      <c r="B18" s="340">
        <v>13</v>
      </c>
      <c r="C18" s="347" t="s">
        <v>1391</v>
      </c>
      <c r="D18" s="342">
        <v>12</v>
      </c>
      <c r="E18" s="347" t="s">
        <v>1336</v>
      </c>
      <c r="F18" s="341"/>
      <c r="G18" s="341"/>
      <c r="H18" s="341"/>
      <c r="I18" s="341"/>
      <c r="J18" s="341"/>
      <c r="K18" s="341"/>
      <c r="L18" s="341"/>
      <c r="M18" s="341"/>
    </row>
    <row r="19" spans="2:13" s="120" customFormat="1" ht="12.5" thickBot="1" x14ac:dyDescent="0.35">
      <c r="B19" s="342">
        <v>14</v>
      </c>
      <c r="C19" s="347" t="s">
        <v>1394</v>
      </c>
      <c r="D19" s="342">
        <v>13</v>
      </c>
      <c r="E19" s="347" t="s">
        <v>1339</v>
      </c>
      <c r="F19" s="341"/>
      <c r="G19" s="341"/>
      <c r="H19" s="341"/>
      <c r="I19" s="341"/>
      <c r="J19" s="341"/>
      <c r="K19" s="341"/>
      <c r="L19" s="341"/>
      <c r="M19" s="341"/>
    </row>
    <row r="20" spans="2:13" s="120" customFormat="1" ht="12.5" thickBot="1" x14ac:dyDescent="0.35">
      <c r="B20" s="340">
        <v>15</v>
      </c>
      <c r="C20" s="347" t="s">
        <v>1395</v>
      </c>
      <c r="D20" s="342">
        <v>14</v>
      </c>
      <c r="E20" s="347" t="s">
        <v>1340</v>
      </c>
      <c r="F20" s="341"/>
      <c r="G20" s="341"/>
      <c r="H20" s="341"/>
      <c r="I20" s="341"/>
      <c r="J20" s="341"/>
      <c r="K20" s="341"/>
      <c r="L20" s="341"/>
      <c r="M20" s="341"/>
    </row>
    <row r="21" spans="2:13" s="120" customFormat="1" ht="12.5" thickBot="1" x14ac:dyDescent="0.35">
      <c r="B21" s="342">
        <v>16</v>
      </c>
      <c r="C21" s="347" t="s">
        <v>1396</v>
      </c>
      <c r="D21" s="340">
        <v>15</v>
      </c>
      <c r="E21" s="347" t="s">
        <v>1343</v>
      </c>
      <c r="F21" s="341"/>
      <c r="G21" s="341"/>
      <c r="H21" s="341"/>
      <c r="I21" s="341"/>
      <c r="J21" s="341"/>
      <c r="K21" s="341"/>
      <c r="L21" s="341"/>
      <c r="M21" s="341"/>
    </row>
    <row r="22" spans="2:13" s="120" customFormat="1" ht="12.5" thickBot="1" x14ac:dyDescent="0.35">
      <c r="B22" s="340">
        <v>17</v>
      </c>
      <c r="C22" s="347" t="s">
        <v>1397</v>
      </c>
      <c r="D22" s="342">
        <v>16</v>
      </c>
      <c r="E22" s="347" t="s">
        <v>1346</v>
      </c>
      <c r="F22" s="341"/>
      <c r="G22" s="341"/>
      <c r="H22" s="341"/>
      <c r="I22" s="341"/>
      <c r="J22" s="341"/>
      <c r="K22" s="341"/>
      <c r="L22" s="341"/>
      <c r="M22" s="341"/>
    </row>
    <row r="23" spans="2:13" s="120" customFormat="1" ht="12" thickBot="1" x14ac:dyDescent="0.3">
      <c r="B23" s="342">
        <v>18</v>
      </c>
      <c r="C23" s="347" t="s">
        <v>1398</v>
      </c>
      <c r="D23" s="342">
        <v>17</v>
      </c>
      <c r="E23" s="347" t="s">
        <v>1372</v>
      </c>
      <c r="F23" s="343"/>
      <c r="G23" s="344"/>
      <c r="H23" s="345"/>
      <c r="I23" s="345"/>
    </row>
    <row r="24" spans="2:13" s="120" customFormat="1" ht="12" thickBot="1" x14ac:dyDescent="0.3">
      <c r="B24" s="340">
        <v>19</v>
      </c>
      <c r="C24" s="347" t="s">
        <v>1392</v>
      </c>
      <c r="D24" s="342">
        <v>18</v>
      </c>
      <c r="E24" s="347" t="s">
        <v>868</v>
      </c>
      <c r="F24" s="343"/>
      <c r="G24" s="344"/>
      <c r="H24" s="345"/>
      <c r="I24" s="345"/>
    </row>
    <row r="25" spans="2:13" s="871" customFormat="1" ht="15.65" customHeight="1" thickBot="1" x14ac:dyDescent="0.3">
      <c r="B25" s="894">
        <v>20</v>
      </c>
      <c r="C25" s="347" t="s">
        <v>1393</v>
      </c>
      <c r="D25" s="896">
        <v>19</v>
      </c>
      <c r="E25" s="895" t="s">
        <v>1373</v>
      </c>
      <c r="F25" s="897"/>
      <c r="G25" s="898"/>
      <c r="H25" s="899"/>
      <c r="I25" s="899"/>
    </row>
    <row r="26" spans="2:13" s="871" customFormat="1" ht="15.65" customHeight="1" thickBot="1" x14ac:dyDescent="0.3">
      <c r="B26" s="896">
        <v>21</v>
      </c>
      <c r="C26" s="347" t="s">
        <v>1399</v>
      </c>
      <c r="D26" s="894">
        <v>20</v>
      </c>
      <c r="E26" s="895" t="s">
        <v>1378</v>
      </c>
      <c r="F26" s="897"/>
      <c r="G26" s="898"/>
      <c r="H26" s="899"/>
      <c r="I26" s="899"/>
    </row>
    <row r="27" spans="2:13" s="120" customFormat="1" ht="12" thickBot="1" x14ac:dyDescent="0.3">
      <c r="B27" s="342">
        <v>22</v>
      </c>
      <c r="C27" s="347" t="s">
        <v>1308</v>
      </c>
      <c r="D27" s="342">
        <v>21</v>
      </c>
      <c r="E27" s="347" t="s">
        <v>1379</v>
      </c>
      <c r="F27" s="343"/>
      <c r="G27" s="344"/>
      <c r="H27" s="345"/>
      <c r="I27" s="345"/>
    </row>
    <row r="28" spans="2:13" s="120" customFormat="1" ht="12" thickBot="1" x14ac:dyDescent="0.3">
      <c r="B28" s="340">
        <v>23</v>
      </c>
      <c r="C28" s="347" t="s">
        <v>1309</v>
      </c>
      <c r="D28" s="342">
        <v>22</v>
      </c>
      <c r="E28" s="347" t="s">
        <v>1380</v>
      </c>
      <c r="F28" s="345"/>
      <c r="G28" s="345"/>
      <c r="H28" s="345"/>
      <c r="I28" s="345"/>
    </row>
    <row r="29" spans="2:13" s="120" customFormat="1" ht="12" thickBot="1" x14ac:dyDescent="0.3">
      <c r="B29" s="342">
        <v>24</v>
      </c>
      <c r="C29" s="347" t="s">
        <v>1310</v>
      </c>
      <c r="D29" s="340">
        <v>23</v>
      </c>
      <c r="E29" s="347" t="s">
        <v>1383</v>
      </c>
      <c r="F29" s="345"/>
      <c r="G29" s="345"/>
      <c r="H29" s="345"/>
      <c r="I29" s="345"/>
    </row>
    <row r="30" spans="2:13" s="120" customFormat="1" ht="12" thickBot="1" x14ac:dyDescent="0.3">
      <c r="B30" s="340">
        <v>25</v>
      </c>
      <c r="C30" s="347" t="s">
        <v>1400</v>
      </c>
      <c r="D30" s="342">
        <v>24</v>
      </c>
      <c r="E30" s="347" t="s">
        <v>1384</v>
      </c>
      <c r="F30" s="345"/>
      <c r="G30" s="345"/>
      <c r="H30" s="345"/>
      <c r="I30" s="345"/>
    </row>
    <row r="31" spans="2:13" s="120" customFormat="1" ht="16" thickBot="1" x14ac:dyDescent="0.4">
      <c r="B31" s="95"/>
      <c r="C31" s="347"/>
      <c r="D31" s="342">
        <v>25</v>
      </c>
      <c r="E31" s="347" t="s">
        <v>1385</v>
      </c>
      <c r="F31" s="345"/>
      <c r="G31" s="345"/>
      <c r="H31" s="345"/>
      <c r="I31" s="345"/>
    </row>
    <row r="32" spans="2:13" s="120" customFormat="1" ht="16" thickBot="1" x14ac:dyDescent="0.4">
      <c r="B32" s="95"/>
      <c r="C32" s="347"/>
      <c r="D32" s="342">
        <v>26</v>
      </c>
      <c r="E32" s="347" t="s">
        <v>1386</v>
      </c>
      <c r="F32" s="345"/>
      <c r="G32" s="345"/>
      <c r="H32" s="345"/>
      <c r="I32" s="345"/>
    </row>
    <row r="33" spans="2:9" s="120" customFormat="1" ht="16" thickBot="1" x14ac:dyDescent="0.4">
      <c r="B33" s="95"/>
      <c r="C33" s="347"/>
      <c r="D33" s="342">
        <v>27</v>
      </c>
      <c r="E33" s="347" t="s">
        <v>1387</v>
      </c>
      <c r="F33" s="345"/>
      <c r="G33" s="345"/>
      <c r="H33" s="345"/>
      <c r="I33" s="345"/>
    </row>
    <row r="34" spans="2:9" s="120" customFormat="1" ht="16" thickBot="1" x14ac:dyDescent="0.4">
      <c r="B34" s="95"/>
      <c r="C34" s="121"/>
      <c r="D34" s="340">
        <v>28</v>
      </c>
      <c r="E34" s="347" t="s">
        <v>1388</v>
      </c>
      <c r="F34" s="345"/>
      <c r="G34" s="345"/>
      <c r="H34" s="345"/>
      <c r="I34" s="345"/>
    </row>
    <row r="35" spans="2:9" s="120" customFormat="1" x14ac:dyDescent="0.35">
      <c r="B35" s="95"/>
      <c r="C35" s="95"/>
      <c r="D35"/>
      <c r="F35" s="345"/>
      <c r="G35" s="345"/>
      <c r="H35" s="345"/>
      <c r="I35" s="345"/>
    </row>
    <row r="36" spans="2:9" s="120" customFormat="1" x14ac:dyDescent="0.35">
      <c r="B36" s="95"/>
      <c r="C36" s="95"/>
      <c r="D36"/>
      <c r="F36" s="345"/>
      <c r="G36" s="345"/>
      <c r="H36" s="345"/>
      <c r="I36" s="345"/>
    </row>
    <row r="37" spans="2:9" s="120" customFormat="1" x14ac:dyDescent="0.35">
      <c r="B37" s="95"/>
      <c r="C37" s="95"/>
      <c r="D37"/>
      <c r="F37" s="184"/>
      <c r="G37" s="184"/>
      <c r="H37" s="184"/>
    </row>
    <row r="38" spans="2:9" s="120" customFormat="1" x14ac:dyDescent="0.35">
      <c r="B38" s="95"/>
      <c r="C38" s="95"/>
      <c r="D38"/>
      <c r="F38" s="184"/>
      <c r="G38" s="184"/>
      <c r="H38" s="184"/>
    </row>
    <row r="39" spans="2:9" s="120" customFormat="1" ht="16" thickBot="1" x14ac:dyDescent="0.4">
      <c r="B39" s="95"/>
      <c r="C39" s="95"/>
      <c r="D39" s="310"/>
      <c r="F39" s="184"/>
      <c r="G39" s="184"/>
      <c r="H39" s="184"/>
    </row>
    <row r="40" spans="2:9" s="120" customFormat="1" x14ac:dyDescent="0.35">
      <c r="B40" s="95"/>
      <c r="C40" s="95"/>
      <c r="F40" s="184"/>
      <c r="G40" s="184"/>
      <c r="H40" s="184"/>
    </row>
    <row r="41" spans="2:9" s="120" customFormat="1" x14ac:dyDescent="0.35">
      <c r="B41" s="95"/>
      <c r="C41" s="95"/>
      <c r="E41"/>
    </row>
    <row r="42" spans="2:9" s="120" customFormat="1" x14ac:dyDescent="0.35">
      <c r="B42" s="95"/>
      <c r="C42" s="95"/>
      <c r="E42"/>
    </row>
    <row r="43" spans="2:9" s="120" customFormat="1" x14ac:dyDescent="0.35">
      <c r="B43" s="95"/>
      <c r="C43" s="95"/>
      <c r="E43"/>
    </row>
    <row r="44" spans="2:9" s="120" customFormat="1" x14ac:dyDescent="0.35">
      <c r="B44" s="95"/>
      <c r="C44" s="95"/>
      <c r="E44"/>
    </row>
    <row r="45" spans="2:9" s="120" customFormat="1" x14ac:dyDescent="0.35">
      <c r="B45" s="95"/>
      <c r="C45" s="95"/>
      <c r="E45"/>
    </row>
    <row r="46" spans="2:9" x14ac:dyDescent="0.35">
      <c r="E46"/>
    </row>
    <row r="47" spans="2:9" x14ac:dyDescent="0.35">
      <c r="E47"/>
    </row>
    <row r="48" spans="2:9" x14ac:dyDescent="0.35">
      <c r="E48"/>
    </row>
    <row r="49" spans="5:5" x14ac:dyDescent="0.35">
      <c r="E49"/>
    </row>
    <row r="50" spans="5:5" x14ac:dyDescent="0.35">
      <c r="E50"/>
    </row>
    <row r="51" spans="5:5" x14ac:dyDescent="0.35">
      <c r="E51"/>
    </row>
  </sheetData>
  <mergeCells count="1">
    <mergeCell ref="B3:E3"/>
  </mergeCells>
  <hyperlinks>
    <hyperlink ref="E6" location="'ESA2010_source'!A1" display="ESA2010_source"/>
    <hyperlink ref="C7" location="'Graf 2+3'!A1" display="GRAF 2 - Príspevky k rastu HDP (p. b.) / FIGURE 2 - Contributions to GDP growth (pp)"/>
    <hyperlink ref="E7" location="'Tab 1'!A1" display="Tab 1"/>
    <hyperlink ref="C8" location="'Graf 2+3'!A1" display="GRAF 3 - Príspevky k rastu zamestnanosti (p. b.)  / FIGURE 3 – Contributions to employment growth (pp)"/>
    <hyperlink ref="C9" location="'Graf 4+5'!A1" display="GRAF 4 - Externé nerovnováhy - zložky salda bežného účtu platobnej bilancie (% HDP) / FIGURE 4 - External imbalances - CAB components (% of GDP)"/>
    <hyperlink ref="C10" location="'Graf 4+5'!A1" display="GRAF 5 - Štruktúra spotrebiteľskej inflácie –medziročné príspevky zložiek k CPI (v p. b.) / FIGURE 5 - Structure of consumer inflation - contributions of components (pp)"/>
    <hyperlink ref="E11" location="'Graf 9 + Tab 5'!A1" display="TABUĽKA 5 - Vývoj produkčnej medzery - prístup MF SR / TABLE 5 - Output gap  - MoF SR approach"/>
    <hyperlink ref="E12" location="'Tab 6'!A1" display="TABUĽKA 6 - Porovnanie prognóz slovenskej ekonomiky MF SR a ostatných inštitúcií / TABLE 6 - Comparisons of forecasts of MFSR and other institutions"/>
    <hyperlink ref="E14" location="'Tab 8'!A1" display="TABUĽKA 8 - Odhadované výdavky v tomto roku vyvolané prílevom utečencov z Ukrajiny v mil. eur / TABLE 8 - Estimated expenditures in this year triggered by inflow of Ukraine refugees in mil. euros"/>
    <hyperlink ref="E19" location="'Tab  13'!A1" display="TABUĽKA 13 - Vývoj jednotlivých príjmových a výdavkových položiek (ESA 2010, % HDP) / TABLE 13 - Revenues and expenditures of general government (ESA 2010, % of GDP)"/>
    <hyperlink ref="C27" location="'Graf 22'!A1" display="GRAF 22 – Príspevky k fiškálnej pozícii SR meranej metodikou EK (% HDP) / FIGURE 22 – Contributions to fiscal stance of the Slovak Republic in EC methodology (% of GDP)"/>
    <hyperlink ref="C28" location="'Graf 23'!A1" display="GRAF 23 – Počet nezaopatrených detí podľa veku / FIGURE 23 – Number of dependent children by age"/>
    <hyperlink ref="C29" location="'Graf 24'!A1" display="GRAF 24 – Verejný dlh v predkrízovom období (% HDP) / FIGURE 24 – Public debt in pre-crisis period (% of GDP)"/>
    <hyperlink ref="C24" location="'Graf 19'!A1" display="GRAF 19 - Hrubý a čistý dlh verejnej správy (% HDP) / FIGURE 19 - General government gross and net debt (% of GDP) "/>
    <hyperlink ref="C25" location="'Graf 20+21'!A1" display="GRAF 20 - Príspevky k medziročnej zmene hrubého dlhu VS (p. b. HDP) / Figure 20 - Contributions of factors to the debt change (% of GDP)"/>
    <hyperlink ref="E9" location="'Tab 3'!A1" display="TABUĽKA 3 – Vplyvy realizácie Plánu obnovy a odolnosti SR zahrnuté v prognóze / TABLE 3 – Recovery and resilience plan impact on macro forecast"/>
    <hyperlink ref="E10" location="'Graf 8+Tab 4'!A1" display="TABUĽKA 4 - Príspevky výrobných faktorov k rastu potenciálneho produktu - prístup MF SR / TABLE 4 - Contribution of production factors to potential growth (pp) - MoF SR approach"/>
    <hyperlink ref="E13" location="'Tab 7 '!A1" display="Tab 7 - Rizikový scenár 3-týždňového uzavretia ekonomiky na prelome 1. a 2. kvartálu / TABLE 7 - Risk scenario of a 3-week lockdown at turn of 1st and 2nd quarters"/>
    <hyperlink ref="E15" location="'Tab 9'!A1" display="TABUĽKA 9 - Konsolidačné úsilie (ESA2010, % HDP)  / TABLE 9 - Consolidation effort (ESA2010, % GDP) "/>
    <hyperlink ref="E16" location="'Tab 10'!A1" display="Tab 10 - Scenár nezmenených politík (ESA2010, % HDP) / TABLE 10 - No-policy-change scenario and general government balance (ESA2010, % of GDP)"/>
    <hyperlink ref="E17" location="'Tab 11'!A1" display="Tab 11  - Výdavkové opatrenia zahrnuté v návrhu rozpočtu verejnej správy (ESA 2010, porovnanie voči NPC) / Table 11  - Expenditure measures included in the draft GG budget (ESA 2010, comparison against the NPC scenario)"/>
    <hyperlink ref="E18" location="'Tab 12'!A1" display="Tab 12 – Porovnanie predchádzajúcej a aktualizovanej prognózy / TABLE 12 – Comparison of the previous and updated forecasts"/>
    <hyperlink ref="E20" location="'Tab 14'!A1" display="Tab 14 – Výdavky verejnej správy podľa klasifikácie COFOG / TABLE 14 – COFOG"/>
    <hyperlink ref="E21" location="'Tab  15'!A1" display="TABUĽKA 15 - Porovnanie predchádzajúcej a aktualizovanej prognózy / TABLE 15 - Comparison of the previous and updated forecasts"/>
    <hyperlink ref="E22" location="'Tab 16'!A1" display="Tab 16 – Alokácia prostriedkov z plánu obnovy podľa komponentov v piatich kľúčových oblastiach verejných politik"/>
    <hyperlink ref="E8" location="'Tab 2 + Graf 1'!A1" display="TABUĽKA 2 - Predpoklady realizácie výdavkov z Plánu obnovy a odolnosti SR z prognózy (mil. eur, bez DPH) / TABLE 2 - Expected expenditures covered by Recovery and resilience plan of SR (mil. eur, w/o. VAT)"/>
    <hyperlink ref="C6" location="'Tab 2 + Graf 1'!A1" display="GRAF 1 - Investície zo zdrojov EÚ (b.c., mld. eur) / FIGURE 1 – Investments from EU (c.p., bil. eur)"/>
    <hyperlink ref="C16" location="'Graf 10+11'!A1" display="GRAF 11 - Zamestnanosť v základnej prognóze a scenároch (index 2019=100) / FIGURE 11 – Employment in baseline forecast and scenarios (index 2019=100)"/>
    <hyperlink ref="C15" location="'Graf 10+11'!A1" display="GRAF 10 - HDP v základnej prognóze a scenároch (index 2019=100) / FIGURE 10 – GDP in baseline forecast and scenarios (index 2019=100)"/>
    <hyperlink ref="C14" location="'Graf 9 + Tab 5'!A1" display="GRAF 9 - Produkčná medzera (% pot. HDP) - prístup MF SR / FIGURE 9+ - Output gap (% pot. GDP) - MoF SR approach"/>
    <hyperlink ref="C13" location="'Graf 8+Tab 4'!A1" display="GRAF 8 - Príspevky výrobných faktorov k rastu potenciálneho produktu (p. b.) - prístup MF SR / FIGURE 8 - Contribution of production factors to potential growth (pp) – MoF SR approach"/>
    <hyperlink ref="C11" location="'Graf 6'!A1" display="GRAF 6 - Riziková prirážka 10-ročných dlhopisov (%) / FIGURE 6 - Risk premium on 10-year government bonds (%)"/>
    <hyperlink ref="C12" location="'Graf 7'!A1" display="GRAF 7 - Ceny energetických komodít (cenový index, január 2022=100) / FIGURE 7 - Commodity prices (index, January 2022=100)"/>
    <hyperlink ref="E23" location="'Tab 17'!A1" display="TABUĽKA 17 – Rozklad indikátora S2 v roku 2023 a 2026 (% HDP) / "/>
    <hyperlink ref="E24" location="'Graf 16'!A1" display="GRAF 16 – Plánovaný vývoj štrukturálneho salda do roku 2028 v porovnaní s konsolidáciou po predošlej kríze (% HDP) / FIGURE 16 – Expected development of structural balance until 2028 in comparison to previous consolidation after financial crisis (% of GDP"/>
    <hyperlink ref="E25" location="'Tab 35'!A1" display="TABUĽKA 36 - Zoznam opatrení prijatých v boji proti koronavírusu (rok 2022 je odhad do konca roka) / TABLE 36 - List of measures taken to combat the COVID 19 pandemic (2022 is an estimate at the end of the year)"/>
    <hyperlink ref="E26" location="'Tab 36'!A1" display="TABUĽKA 36 - Zoznam jednorazových a dočasných opatrení / TABLE 36 - List of one-off and temporary measures"/>
    <hyperlink ref="E28" location="'Tab 38'!A1" display="TABUĽKA 38 - Diskrečné výdavkové opatrenia - medziročné vplyvy opatrení (mil. eur, ESA2010) / TABLE 39 - Discretionary expenditure measures - yoy incremental changes (mil. euros, ESA2010)"/>
    <hyperlink ref="E30" location="'Tab 40+41'!A1" display="TABUĽKA 40 - Predpoklady MF SR pre výpočet indikátora udržateľnosti S2 + TABUĽKA 43 - Rozbor indikátora udržateľnosti S2 / TABLE 42 - MoF SR assumptions for calculation of S2 indicator + TABLE 43 - S2 indicator breakdown"/>
    <hyperlink ref="E27" location="'Tab 37'!A1" display="TABUĽKA 37 - Diskrečné príjmové opatrenia - medziročné vplyvy opatrení (mil. eur, ESA2010 / TABLE 38 - Discrecionary revenue measures - yoy incremental changes (mil. euros, ESA2010)"/>
    <hyperlink ref="E29" location="'Tab 39'!A1" display="TABUĽKA 39 - Predpoklady MF SR pre výpočet indikátora udržateľnosti S1 + TABUĽKA 41 - Rozbor indikátora udržateľnosti S1 / TABLE 40 - MoF SR assumptions for calculation of S1 indicator + TABLE 41 - S1 indicator breakdown"/>
    <hyperlink ref="E31" location="'Tab 40+41'!A1" display="TABUĽKA 40 - Predpoklady MF SR pre výpočet indikátora udržateľnosti S2 + TABUĽKA 43 - Rozbor indikátora udržateľnosti S2 / TABLE 42 - MoF SR assumptions for calculation of S2 indicator + TABLE 43 - S2 indicator breakdown"/>
    <hyperlink ref="E32" location="'Tab 42+43'!A1" display="TABUĽKA 41 – Rozbor indikátora udržateľnosti S1 / TABLE 41 – S1 indicator breakdown"/>
    <hyperlink ref="E33" location="'Tab 42+43'!A1" display="TABUĽKA 41 – Rozbor indikátora udržateľnosti S1 / TABLE 41 – S1 indicator breakdown"/>
    <hyperlink ref="E34" location="'Tab 44'!A1" display="TABUĽKA 43 – Rozbor indikátora udržateľnosti S2 / TABLE 43 – S2 indicator breakdown"/>
    <hyperlink ref="C17" location="'Graf 12+13'!A1" display="GRAF 12 – Vývoj nominálneho a štrukturálneho deficitu v % HDP/Figure 12 – Development of the nominal and structural deficit in % of GDP"/>
    <hyperlink ref="C18" location="'Graf 12+13'!A1" display="GRAF 13 – Medziročné rasty vybraných položiek v roku 2022 a 2023 (%-ny rast, ESA2010)/ Figure 13 – Year-on-year growth of selected items in 2022 and 2023 (% growth, ESA2010)"/>
    <hyperlink ref="C19" location="'Graf 14'!A1" display="GRAF 14 – Priemerná efektívna daňová sadzba na DPH (v %)/ FIGURE 14 – Average effective VAT tax rate (in %)"/>
    <hyperlink ref="C20" location="'Graf 15'!A1" display="GRAF 15 – Medziročná zmena a rast vybraných daní a odvodov v roku 2022 (v %)/ FIGURE 15 – Year-on-year change and growth of selected taxes and levies in 2022 (in %)"/>
    <hyperlink ref="C21" location="'Graf 16'!A1" display="GRAF 16 – Vplyv faktorov na medziročný rast daňovo-odvodových príjmov  (2023, ESA 2010, p.b.)/FIGURE 16 Influence of factors on the year-on-year growth of tax and levy revenues (2023, ESA 2010, p.b.)"/>
    <hyperlink ref="C22" location="'Graf 17'!A1" display="GRAF 17 – Medziročná zmena vybraných daní a odvodov (2023, ESA 2010, v %)/ FIGURE 17 – Year-on-year change in selected taxes and levies (2023, ESA 2010, in %)"/>
    <hyperlink ref="C23" location="'Graf 18'!A1" display="GRAF 18 – Prognóza hrubého dlhu pri výdavkových limitoch v porovnaní s prísnejšími cieľmi deficitov (% HDP)/ FIGURE 18 – Forecast of gross debt under expenditure ceilings compared to stricter deficit targets (% of GDP)"/>
    <hyperlink ref="C26" location="'Graf 20+21'!A1" display="GRAF 21 – Dlhodobá prognóza hrubého dlhu (% HDP)/ FIGURE 21 – Long-term forecast of gross debt (% of GDP)"/>
    <hyperlink ref="C30" location="'Graf 25'!A1" display="GRAF 25 – Počet hodnotených projektov (ľavý graf) a potenciálna úspora (pravý graf) za rok 2022/ FIGURE 25 – Number of assessed projects (left graph) and potential savings (right graph) for 20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58"/>
  <sheetViews>
    <sheetView showGridLines="0" zoomScale="85" zoomScaleNormal="85" workbookViewId="0">
      <pane xSplit="1" ySplit="3" topLeftCell="B4" activePane="bottomRight" state="frozen"/>
      <selection pane="topRight" activeCell="B1" sqref="B1"/>
      <selection pane="bottomLeft" activeCell="A4" sqref="A4"/>
      <selection pane="bottomRight"/>
    </sheetView>
  </sheetViews>
  <sheetFormatPr defaultColWidth="8.54296875" defaultRowHeight="14.5" x14ac:dyDescent="0.35"/>
  <cols>
    <col min="1" max="1" width="9.7265625" style="546" customWidth="1"/>
    <col min="2" max="4" width="5.453125" style="546" customWidth="1"/>
    <col min="5" max="5" width="6.26953125" style="546" customWidth="1"/>
    <col min="6" max="7" width="4.7265625" style="546" customWidth="1"/>
    <col min="8" max="16384" width="8.54296875" style="546"/>
  </cols>
  <sheetData>
    <row r="1" spans="1:20" x14ac:dyDescent="0.35">
      <c r="A1" s="550"/>
    </row>
    <row r="3" spans="1:20" x14ac:dyDescent="0.35">
      <c r="A3" s="547"/>
      <c r="B3" s="552" t="s">
        <v>918</v>
      </c>
      <c r="C3" s="546" t="s">
        <v>915</v>
      </c>
      <c r="D3" s="546" t="s">
        <v>916</v>
      </c>
      <c r="F3" s="552" t="s">
        <v>919</v>
      </c>
      <c r="G3" s="552" t="s">
        <v>920</v>
      </c>
      <c r="H3" s="546" t="s">
        <v>916</v>
      </c>
    </row>
    <row r="4" spans="1:20" x14ac:dyDescent="0.35">
      <c r="A4" s="547">
        <v>44568</v>
      </c>
      <c r="B4" s="546">
        <v>100</v>
      </c>
      <c r="C4" s="546">
        <v>100</v>
      </c>
      <c r="D4" s="546">
        <v>100</v>
      </c>
      <c r="F4" s="546">
        <v>100</v>
      </c>
      <c r="G4" s="546">
        <v>100</v>
      </c>
      <c r="H4" s="546">
        <v>100</v>
      </c>
    </row>
    <row r="5" spans="1:20" ht="15" customHeight="1" x14ac:dyDescent="0.35">
      <c r="A5" s="547">
        <v>44575</v>
      </c>
      <c r="B5" s="546">
        <v>105.27217125382262</v>
      </c>
      <c r="C5" s="546">
        <v>82.449425915800987</v>
      </c>
      <c r="D5" s="546">
        <v>101.44385953165171</v>
      </c>
      <c r="F5" s="546">
        <v>105.27217125382262</v>
      </c>
      <c r="G5" s="546">
        <v>82.449425915800987</v>
      </c>
      <c r="H5" s="546">
        <v>101.44385953165171</v>
      </c>
      <c r="J5" s="924" t="s">
        <v>924</v>
      </c>
      <c r="K5" s="924"/>
      <c r="L5" s="924"/>
      <c r="M5" s="924"/>
      <c r="N5" s="924"/>
      <c r="O5" s="924"/>
    </row>
    <row r="6" spans="1:20" x14ac:dyDescent="0.35">
      <c r="A6" s="547">
        <v>44582</v>
      </c>
      <c r="B6" s="546">
        <v>107.51070336391437</v>
      </c>
      <c r="C6" s="546">
        <v>86.932750136686707</v>
      </c>
      <c r="D6" s="546">
        <v>103.0771160221112</v>
      </c>
      <c r="F6" s="546">
        <v>107.51070336391437</v>
      </c>
      <c r="G6" s="546">
        <v>86.932750136686707</v>
      </c>
      <c r="H6" s="546">
        <v>103.0771160221112</v>
      </c>
    </row>
    <row r="7" spans="1:20" x14ac:dyDescent="0.35">
      <c r="A7" s="547">
        <v>44589</v>
      </c>
      <c r="B7" s="546">
        <v>110.12844036697247</v>
      </c>
      <c r="C7" s="546">
        <v>101.06615636960088</v>
      </c>
      <c r="D7" s="546">
        <v>100.11361691861138</v>
      </c>
      <c r="F7" s="546">
        <v>110.12844036697247</v>
      </c>
      <c r="G7" s="546">
        <v>101.06615636960088</v>
      </c>
      <c r="H7" s="546">
        <v>100.11361691861138</v>
      </c>
    </row>
    <row r="8" spans="1:20" x14ac:dyDescent="0.35">
      <c r="A8" s="547">
        <v>44596</v>
      </c>
      <c r="B8" s="546">
        <v>114.09174311926604</v>
      </c>
      <c r="C8" s="546">
        <v>89.229086932750121</v>
      </c>
      <c r="D8" s="546">
        <v>99.658724110700518</v>
      </c>
      <c r="F8" s="546">
        <v>114.09174311926604</v>
      </c>
      <c r="G8" s="546">
        <v>89.229086932750121</v>
      </c>
      <c r="H8" s="546">
        <v>99.658724110700518</v>
      </c>
    </row>
    <row r="9" spans="1:20" x14ac:dyDescent="0.35">
      <c r="A9" s="547">
        <v>44603</v>
      </c>
      <c r="B9" s="546">
        <v>115.52293577981652</v>
      </c>
      <c r="C9" s="546">
        <v>84.472389283761615</v>
      </c>
      <c r="D9" s="546">
        <v>99.471665385952107</v>
      </c>
      <c r="F9" s="546">
        <v>115.52293577981652</v>
      </c>
      <c r="G9" s="546">
        <v>84.472389283761615</v>
      </c>
      <c r="H9" s="546">
        <v>99.471665385952107</v>
      </c>
    </row>
    <row r="10" spans="1:20" x14ac:dyDescent="0.35">
      <c r="A10" s="547">
        <v>44610</v>
      </c>
      <c r="B10" s="546">
        <v>114.42201834862387</v>
      </c>
      <c r="C10" s="546">
        <v>78.348824494259162</v>
      </c>
      <c r="D10" s="546">
        <v>99.677961400007021</v>
      </c>
      <c r="F10" s="546">
        <v>114.42201834862387</v>
      </c>
      <c r="G10" s="546">
        <v>78.348824494259162</v>
      </c>
      <c r="H10" s="546">
        <v>99.677961400007021</v>
      </c>
      <c r="T10" s="552"/>
    </row>
    <row r="11" spans="1:20" x14ac:dyDescent="0.35">
      <c r="A11" s="547">
        <v>44617</v>
      </c>
      <c r="B11" s="546">
        <v>119.79204892966362</v>
      </c>
      <c r="C11" s="546">
        <v>103.88190267905959</v>
      </c>
      <c r="D11" s="546">
        <v>100.7296353098851</v>
      </c>
      <c r="F11" s="546">
        <v>119.79204892966362</v>
      </c>
      <c r="G11" s="546">
        <v>103.88190267905959</v>
      </c>
      <c r="H11" s="546">
        <v>100.7296353098851</v>
      </c>
    </row>
    <row r="12" spans="1:20" x14ac:dyDescent="0.35">
      <c r="A12" s="547">
        <v>44624</v>
      </c>
      <c r="B12" s="546">
        <v>144.47706422018348</v>
      </c>
      <c r="C12" s="546">
        <v>210.98961180973208</v>
      </c>
      <c r="D12" s="546">
        <v>98.625224656465576</v>
      </c>
      <c r="F12" s="546">
        <v>144.47706422018348</v>
      </c>
      <c r="G12" s="546">
        <v>210.98961180973208</v>
      </c>
      <c r="H12" s="546">
        <v>98.625224656465576</v>
      </c>
    </row>
    <row r="13" spans="1:20" x14ac:dyDescent="0.35">
      <c r="A13" s="547">
        <v>44631</v>
      </c>
      <c r="B13" s="546">
        <v>137.82262996941895</v>
      </c>
      <c r="C13" s="546">
        <v>284.30836522689992</v>
      </c>
      <c r="D13" s="546">
        <v>97.567917728171793</v>
      </c>
      <c r="F13" s="546">
        <v>137.82262996941895</v>
      </c>
      <c r="G13" s="546">
        <v>284.30836522689992</v>
      </c>
      <c r="H13" s="546">
        <v>97.567917728171793</v>
      </c>
    </row>
    <row r="14" spans="1:20" x14ac:dyDescent="0.35">
      <c r="A14" s="547">
        <v>44638</v>
      </c>
      <c r="B14" s="546">
        <v>132.02446483180429</v>
      </c>
      <c r="C14" s="546">
        <v>117.55057408419903</v>
      </c>
      <c r="D14" s="546">
        <v>93.871913663895853</v>
      </c>
      <c r="F14" s="546">
        <v>132.02446483180429</v>
      </c>
      <c r="G14" s="546">
        <v>117.55057408419903</v>
      </c>
      <c r="H14" s="546">
        <v>93.871913663895853</v>
      </c>
    </row>
    <row r="15" spans="1:20" x14ac:dyDescent="0.35">
      <c r="A15" s="547">
        <v>44645</v>
      </c>
      <c r="B15" s="546">
        <v>147.58409785932722</v>
      </c>
      <c r="C15" s="546">
        <f>AVERAGE(C14,C16)</f>
        <v>126.9819573537452</v>
      </c>
      <c r="D15" s="546">
        <v>90.026794036652888</v>
      </c>
      <c r="F15" s="546">
        <v>147.58409785932722</v>
      </c>
      <c r="G15" s="546">
        <v>126.9819573537452</v>
      </c>
      <c r="H15" s="546">
        <v>90.026794036652888</v>
      </c>
    </row>
    <row r="16" spans="1:20" x14ac:dyDescent="0.35">
      <c r="A16" s="547">
        <v>44652</v>
      </c>
      <c r="B16" s="546">
        <v>127.69418960244647</v>
      </c>
      <c r="C16" s="546">
        <v>136.41334062329139</v>
      </c>
      <c r="D16" s="546">
        <v>86.643156786033529</v>
      </c>
      <c r="F16" s="546">
        <v>127.69418960244647</v>
      </c>
      <c r="G16" s="546">
        <v>136.41334062329139</v>
      </c>
      <c r="H16" s="546">
        <v>86.643156786033529</v>
      </c>
    </row>
    <row r="17" spans="1:15" x14ac:dyDescent="0.35">
      <c r="A17" s="547">
        <v>44659</v>
      </c>
      <c r="B17" s="546">
        <v>125.72477064220185</v>
      </c>
      <c r="C17" s="546">
        <v>121.76052487698195</v>
      </c>
      <c r="D17" s="546">
        <v>85.467769037742286</v>
      </c>
      <c r="F17" s="546">
        <v>125.72477064220185</v>
      </c>
      <c r="G17" s="546">
        <v>121.76052487698195</v>
      </c>
      <c r="H17" s="546">
        <v>85.467769037742286</v>
      </c>
    </row>
    <row r="18" spans="1:15" x14ac:dyDescent="0.35">
      <c r="A18" s="547">
        <v>44666</v>
      </c>
      <c r="B18" s="546">
        <v>136.63608562691132</v>
      </c>
      <c r="C18" s="546">
        <v>111.04428649535265</v>
      </c>
      <c r="D18" s="546">
        <v>84.445429336972495</v>
      </c>
      <c r="F18" s="546">
        <v>136.63608562691132</v>
      </c>
      <c r="G18" s="546">
        <v>111.04428649535265</v>
      </c>
      <c r="H18" s="546">
        <v>84.445429336972495</v>
      </c>
      <c r="J18" s="923" t="s">
        <v>925</v>
      </c>
      <c r="K18" s="923"/>
      <c r="L18" s="923"/>
      <c r="M18" s="923"/>
      <c r="N18" s="923"/>
      <c r="O18" s="923"/>
    </row>
    <row r="19" spans="1:15" x14ac:dyDescent="0.35">
      <c r="A19" s="547">
        <v>44673</v>
      </c>
      <c r="B19" s="546">
        <v>130.45871559633028</v>
      </c>
      <c r="C19" s="546">
        <f>AVERAGE(C18,C20)</f>
        <v>105.57681793329689</v>
      </c>
      <c r="D19" s="546">
        <v>83.692092836394835</v>
      </c>
      <c r="F19" s="546">
        <v>130.45871559633028</v>
      </c>
      <c r="G19" s="546">
        <v>105.57681793329689</v>
      </c>
      <c r="H19" s="546">
        <v>83.692092836394835</v>
      </c>
    </row>
    <row r="20" spans="1:15" x14ac:dyDescent="0.35">
      <c r="A20" s="547">
        <v>44680</v>
      </c>
      <c r="B20" s="546">
        <v>133.74923547400613</v>
      </c>
      <c r="C20" s="546">
        <v>100.10934937124112</v>
      </c>
      <c r="D20" s="546">
        <v>82.562832069092693</v>
      </c>
      <c r="F20" s="546">
        <v>133.74923547400613</v>
      </c>
      <c r="G20" s="546">
        <v>100.10934937124112</v>
      </c>
      <c r="H20" s="546">
        <v>82.562832069092693</v>
      </c>
    </row>
    <row r="21" spans="1:15" x14ac:dyDescent="0.35">
      <c r="A21" s="547">
        <v>44687</v>
      </c>
      <c r="B21" s="546">
        <v>137.48012232415903</v>
      </c>
      <c r="C21" s="546">
        <v>101.69491525423729</v>
      </c>
      <c r="D21" s="546">
        <v>82.134084969300062</v>
      </c>
      <c r="F21" s="546">
        <v>137.48012232415903</v>
      </c>
      <c r="G21" s="546">
        <v>101.69491525423729</v>
      </c>
      <c r="H21" s="546">
        <v>82.134084969300062</v>
      </c>
    </row>
    <row r="22" spans="1:15" x14ac:dyDescent="0.35">
      <c r="A22" s="547">
        <v>44694</v>
      </c>
      <c r="B22" s="546">
        <v>136.45259938837918</v>
      </c>
      <c r="C22" s="546">
        <v>98.523783488244931</v>
      </c>
      <c r="D22" s="546">
        <v>81.383299269514424</v>
      </c>
      <c r="F22" s="546">
        <v>136.45259938837918</v>
      </c>
      <c r="G22" s="546">
        <v>98.523783488244931</v>
      </c>
      <c r="H22" s="546">
        <v>81.383299269514424</v>
      </c>
    </row>
    <row r="23" spans="1:15" x14ac:dyDescent="0.35">
      <c r="A23" s="547">
        <v>44701</v>
      </c>
      <c r="B23" s="546">
        <v>137.67584097859327</v>
      </c>
      <c r="C23" s="546">
        <v>95.844723892837621</v>
      </c>
      <c r="D23" s="546">
        <v>81.287431673080874</v>
      </c>
      <c r="F23" s="546">
        <v>137.67584097859327</v>
      </c>
      <c r="G23" s="546">
        <v>95.844723892837621</v>
      </c>
      <c r="H23" s="546">
        <v>81.287431673080874</v>
      </c>
    </row>
    <row r="24" spans="1:15" x14ac:dyDescent="0.35">
      <c r="A24" s="547">
        <v>44708</v>
      </c>
      <c r="B24" s="546">
        <v>146.09174311926608</v>
      </c>
      <c r="C24" s="546">
        <v>92.946965554948065</v>
      </c>
      <c r="D24" s="546">
        <v>81.150326130509598</v>
      </c>
      <c r="F24" s="546">
        <v>146.09174311926608</v>
      </c>
      <c r="G24" s="546">
        <v>92.946965554948065</v>
      </c>
      <c r="H24" s="546">
        <v>81.150326130509598</v>
      </c>
    </row>
    <row r="25" spans="1:15" x14ac:dyDescent="0.35">
      <c r="A25" s="547">
        <v>44715</v>
      </c>
      <c r="B25" s="546">
        <v>146.44648318042815</v>
      </c>
      <c r="C25" s="546">
        <v>91.306724986331318</v>
      </c>
      <c r="D25" s="546">
        <v>81.047018698432652</v>
      </c>
      <c r="F25" s="546">
        <v>146.44648318042815</v>
      </c>
      <c r="G25" s="546">
        <v>91.306724986331318</v>
      </c>
      <c r="H25" s="546">
        <v>81.047018698432652</v>
      </c>
    </row>
    <row r="26" spans="1:15" x14ac:dyDescent="0.35">
      <c r="A26" s="547">
        <v>44722</v>
      </c>
      <c r="B26" s="546">
        <v>149.24770642201835</v>
      </c>
      <c r="C26" s="546">
        <v>90.40459267359212</v>
      </c>
      <c r="D26" s="546">
        <v>80.548443426958343</v>
      </c>
      <c r="F26" s="546">
        <v>149.24770642201835</v>
      </c>
      <c r="G26" s="546">
        <v>90.40459267359212</v>
      </c>
      <c r="H26" s="546">
        <v>80.548443426958343</v>
      </c>
    </row>
    <row r="27" spans="1:15" x14ac:dyDescent="0.35">
      <c r="A27" s="547">
        <v>44729</v>
      </c>
      <c r="B27" s="546">
        <v>138.37308868501529</v>
      </c>
      <c r="C27" s="546">
        <v>142.15418261344996</v>
      </c>
      <c r="D27" s="546">
        <v>79.73835160875818</v>
      </c>
      <c r="F27" s="546">
        <v>138.37308868501529</v>
      </c>
      <c r="G27" s="546">
        <v>142.15418261344996</v>
      </c>
      <c r="H27" s="546">
        <v>79.73835160875818</v>
      </c>
    </row>
    <row r="28" spans="1:15" x14ac:dyDescent="0.35">
      <c r="A28" s="547">
        <v>44736</v>
      </c>
      <c r="B28" s="546">
        <v>138.37308868501529</v>
      </c>
      <c r="C28" s="546">
        <v>142.04483324220888</v>
      </c>
      <c r="D28" s="546">
        <v>77.436891594154844</v>
      </c>
      <c r="F28" s="546">
        <v>138.37308868501529</v>
      </c>
      <c r="G28" s="546">
        <v>142.04483324220888</v>
      </c>
      <c r="H28" s="546">
        <v>77.436891594154844</v>
      </c>
    </row>
    <row r="29" spans="1:15" x14ac:dyDescent="0.35">
      <c r="A29" s="547">
        <v>44743</v>
      </c>
      <c r="B29" s="546">
        <v>136.55045871559633</v>
      </c>
      <c r="C29" s="546">
        <v>159.97813012575179</v>
      </c>
      <c r="D29" s="546">
        <v>75.100145501928523</v>
      </c>
      <c r="F29" s="546">
        <v>136.55045871559633</v>
      </c>
      <c r="G29" s="546">
        <v>159.97813012575179</v>
      </c>
      <c r="H29" s="546">
        <v>75.100145501928523</v>
      </c>
    </row>
    <row r="30" spans="1:15" x14ac:dyDescent="0.35">
      <c r="A30" s="547">
        <v>44750</v>
      </c>
      <c r="B30" s="546">
        <v>130.91131498470946</v>
      </c>
      <c r="C30" s="546">
        <v>196.28212137780207</v>
      </c>
      <c r="D30" s="546">
        <v>74.939763902130025</v>
      </c>
      <c r="F30" s="546">
        <v>130.91131498470946</v>
      </c>
      <c r="G30" s="546">
        <v>196.28212137780207</v>
      </c>
      <c r="H30" s="546">
        <v>74.939763902130025</v>
      </c>
    </row>
    <row r="31" spans="1:15" x14ac:dyDescent="0.35">
      <c r="A31" s="547">
        <v>44757</v>
      </c>
      <c r="B31" s="546">
        <v>123.74311926605503</v>
      </c>
      <c r="C31" s="546">
        <v>178.51284855112081</v>
      </c>
      <c r="D31" s="546">
        <v>74.385602430062889</v>
      </c>
      <c r="F31" s="546">
        <v>123.74311926605503</v>
      </c>
      <c r="G31" s="546">
        <v>178.51284855112081</v>
      </c>
      <c r="H31" s="546">
        <v>74.385602430062889</v>
      </c>
    </row>
    <row r="32" spans="1:15" x14ac:dyDescent="0.35">
      <c r="A32" s="547">
        <v>44764</v>
      </c>
      <c r="B32" s="546">
        <v>126.23853211009175</v>
      </c>
      <c r="C32" s="546">
        <v>177.6981957353745</v>
      </c>
      <c r="D32" s="546">
        <v>72.485680973470608</v>
      </c>
      <c r="F32" s="546">
        <v>126.23853211009175</v>
      </c>
      <c r="G32" s="546">
        <v>177.6981957353745</v>
      </c>
      <c r="H32" s="546">
        <v>72.485680973470608</v>
      </c>
    </row>
    <row r="33" spans="1:8" x14ac:dyDescent="0.35">
      <c r="A33" s="547">
        <v>44771</v>
      </c>
      <c r="B33" s="546">
        <v>134.56880733944953</v>
      </c>
      <c r="C33" s="546">
        <v>219.10880262438491</v>
      </c>
      <c r="D33" s="546">
        <v>71.864879830711857</v>
      </c>
      <c r="F33" s="546">
        <v>134.56880733944953</v>
      </c>
      <c r="G33" s="546">
        <v>219.10880262438491</v>
      </c>
      <c r="H33" s="546">
        <v>71.864879830711857</v>
      </c>
    </row>
    <row r="34" spans="1:8" x14ac:dyDescent="0.35">
      <c r="A34" s="547">
        <v>44778</v>
      </c>
      <c r="B34" s="546">
        <v>116.11009174311926</v>
      </c>
      <c r="C34" s="546">
        <v>221.10442864953527</v>
      </c>
      <c r="D34" s="546">
        <v>70.447697424010059</v>
      </c>
      <c r="F34" s="546">
        <v>116.11009174311926</v>
      </c>
      <c r="G34" s="546">
        <v>221.10442864953527</v>
      </c>
      <c r="H34" s="546">
        <v>70.447697424010059</v>
      </c>
    </row>
    <row r="35" spans="1:8" x14ac:dyDescent="0.35">
      <c r="A35" s="547">
        <v>44785</v>
      </c>
      <c r="B35" s="546">
        <v>120.06116207951072</v>
      </c>
      <c r="C35" s="546">
        <v>218.69874248223073</v>
      </c>
      <c r="D35" s="546">
        <v>68.340948536531187</v>
      </c>
      <c r="F35" s="546">
        <v>120.06116207951072</v>
      </c>
      <c r="G35" s="546">
        <v>218.69874248223073</v>
      </c>
      <c r="H35" s="546">
        <v>68.340948536531187</v>
      </c>
    </row>
    <row r="36" spans="1:8" x14ac:dyDescent="0.35">
      <c r="A36" s="547">
        <v>44792</v>
      </c>
      <c r="B36" s="546">
        <v>118.31192660550458</v>
      </c>
      <c r="C36" s="546">
        <v>236.38600328048116</v>
      </c>
      <c r="D36" s="546">
        <v>66.148854105885874</v>
      </c>
      <c r="F36" s="546">
        <v>118.31192660550458</v>
      </c>
      <c r="G36" s="546">
        <v>236.38600328048116</v>
      </c>
      <c r="H36" s="546">
        <v>66.148854105885874</v>
      </c>
    </row>
    <row r="37" spans="1:8" x14ac:dyDescent="0.35">
      <c r="A37" s="547">
        <v>44799</v>
      </c>
      <c r="B37" s="546">
        <v>123.53516819571865</v>
      </c>
      <c r="C37" s="546">
        <f>AVERAGE(C36,C38)</f>
        <v>228.6358665937671</v>
      </c>
      <c r="D37" s="546">
        <v>63.616227769505386</v>
      </c>
      <c r="F37" s="546">
        <v>123.53516819571865</v>
      </c>
      <c r="G37" s="546">
        <v>228.6358665937671</v>
      </c>
      <c r="H37" s="546">
        <v>63.616227769505386</v>
      </c>
    </row>
    <row r="38" spans="1:8" x14ac:dyDescent="0.35">
      <c r="A38" s="547">
        <v>44806</v>
      </c>
      <c r="B38" s="546">
        <v>113.78593272171254</v>
      </c>
      <c r="C38" s="546">
        <v>220.88572990705302</v>
      </c>
      <c r="D38" s="546">
        <v>60.174347234134814</v>
      </c>
      <c r="F38" s="546">
        <v>113.78593272171254</v>
      </c>
      <c r="G38" s="546">
        <v>220.88572990705302</v>
      </c>
      <c r="H38" s="546">
        <v>60.174347234134814</v>
      </c>
    </row>
    <row r="39" spans="1:8" x14ac:dyDescent="0.35">
      <c r="A39" s="547">
        <v>44813</v>
      </c>
      <c r="B39" s="546">
        <v>113.565749235474</v>
      </c>
      <c r="C39" s="546">
        <v>211.7550574084199</v>
      </c>
      <c r="D39" s="546">
        <v>57.166421683507274</v>
      </c>
      <c r="F39" s="546">
        <v>113.565749235474</v>
      </c>
      <c r="G39" s="546">
        <v>211.7550574084199</v>
      </c>
      <c r="H39" s="546">
        <v>57.166421683507274</v>
      </c>
    </row>
    <row r="40" spans="1:8" x14ac:dyDescent="0.35">
      <c r="A40" s="547">
        <v>44820</v>
      </c>
      <c r="B40" s="546">
        <v>111.74311926605505</v>
      </c>
      <c r="C40" s="546">
        <v>227.44669218151995</v>
      </c>
      <c r="D40" s="546">
        <v>52.524283092123234</v>
      </c>
      <c r="F40" s="546">
        <v>111.74311926605505</v>
      </c>
      <c r="G40" s="546">
        <v>227.44669218151995</v>
      </c>
      <c r="H40" s="546">
        <v>52.524283092123234</v>
      </c>
    </row>
    <row r="41" spans="1:8" x14ac:dyDescent="0.35">
      <c r="A41" s="547">
        <v>44827</v>
      </c>
      <c r="B41" s="546">
        <v>105.3822629969419</v>
      </c>
      <c r="C41" s="546">
        <v>203.49917987971565</v>
      </c>
      <c r="D41" s="546">
        <v>47.529815141340933</v>
      </c>
      <c r="F41" s="546">
        <v>105.3822629969419</v>
      </c>
      <c r="G41" s="546">
        <v>203.49917987971565</v>
      </c>
      <c r="H41" s="546">
        <v>47.529815141340933</v>
      </c>
    </row>
    <row r="42" spans="1:8" x14ac:dyDescent="0.35">
      <c r="A42" s="547">
        <v>44834</v>
      </c>
      <c r="B42" s="546">
        <v>107.59633027522935</v>
      </c>
      <c r="C42" s="546">
        <v>178.7862219792236</v>
      </c>
      <c r="D42" s="546">
        <v>42.663206080258824</v>
      </c>
      <c r="F42" s="546">
        <v>107.59633027522935</v>
      </c>
      <c r="G42" s="546">
        <v>178.7862219792236</v>
      </c>
      <c r="H42" s="546">
        <v>42.663206080258824</v>
      </c>
    </row>
    <row r="43" spans="1:8" x14ac:dyDescent="0.35">
      <c r="A43" s="547">
        <v>44841</v>
      </c>
      <c r="B43" s="546">
        <v>119.77981651376146</v>
      </c>
      <c r="C43" s="546">
        <v>114.81683980317112</v>
      </c>
      <c r="D43" s="546">
        <v>39.205276756571763</v>
      </c>
      <c r="F43" s="546">
        <v>119.77981651376146</v>
      </c>
      <c r="G43" s="546">
        <v>114.81683980317112</v>
      </c>
      <c r="H43" s="546">
        <v>39.205276756571763</v>
      </c>
    </row>
    <row r="44" spans="1:8" x14ac:dyDescent="0.35">
      <c r="A44" s="547">
        <v>44848</v>
      </c>
      <c r="B44" s="546">
        <v>112.08562691131499</v>
      </c>
      <c r="C44" s="546">
        <v>103.33515582285402</v>
      </c>
      <c r="D44" s="546">
        <v>37.020515878203511</v>
      </c>
      <c r="F44" s="546">
        <v>112.08562691131499</v>
      </c>
      <c r="G44" s="546">
        <v>103.33515582285402</v>
      </c>
      <c r="H44" s="546">
        <v>37.020515878203511</v>
      </c>
    </row>
    <row r="45" spans="1:8" x14ac:dyDescent="0.35">
      <c r="A45" s="547">
        <v>44855</v>
      </c>
      <c r="B45" s="546">
        <v>114.3730886850153</v>
      </c>
      <c r="C45" s="546">
        <v>55.494805904866041</v>
      </c>
      <c r="D45" s="546">
        <v>35.960551865751356</v>
      </c>
      <c r="F45" s="546">
        <v>114.3730886850153</v>
      </c>
      <c r="G45" s="546">
        <v>55.494805904866041</v>
      </c>
      <c r="H45" s="546">
        <v>35.960551865751356</v>
      </c>
    </row>
    <row r="46" spans="1:8" x14ac:dyDescent="0.35">
      <c r="A46" s="547">
        <v>44862</v>
      </c>
      <c r="B46" s="546">
        <v>117.14984709480123</v>
      </c>
      <c r="C46" s="546">
        <v>33.351558228540185</v>
      </c>
      <c r="D46" s="546">
        <v>33.427287829172876</v>
      </c>
      <c r="F46" s="546">
        <v>117.14984709480123</v>
      </c>
      <c r="G46" s="546">
        <v>33.351558228540185</v>
      </c>
      <c r="H46" s="546">
        <v>33.427287829172876</v>
      </c>
    </row>
    <row r="47" spans="1:8" x14ac:dyDescent="0.35">
      <c r="A47" s="547">
        <v>44869</v>
      </c>
      <c r="B47" s="546">
        <v>120.5749235474006</v>
      </c>
      <c r="C47" s="546">
        <v>64.647348277747398</v>
      </c>
      <c r="D47" s="546">
        <v>32.413557081076142</v>
      </c>
      <c r="F47" s="546">
        <v>120.5749235474006</v>
      </c>
      <c r="G47" s="546">
        <v>64.647348277747398</v>
      </c>
      <c r="H47" s="546">
        <v>32.413557081076142</v>
      </c>
    </row>
    <row r="48" spans="1:8" x14ac:dyDescent="0.35">
      <c r="A48" s="547">
        <v>44876</v>
      </c>
      <c r="B48" s="546">
        <v>117.4189602446483</v>
      </c>
      <c r="C48" s="546">
        <v>80.918534718425363</v>
      </c>
      <c r="D48" s="546">
        <v>29.477585369456921</v>
      </c>
      <c r="F48" s="546">
        <v>117.4189602446483</v>
      </c>
      <c r="G48" s="546">
        <v>80.918534718425363</v>
      </c>
      <c r="H48" s="546">
        <v>29.477585369456921</v>
      </c>
    </row>
    <row r="49" spans="1:8" x14ac:dyDescent="0.35">
      <c r="A49" s="547">
        <v>44883</v>
      </c>
      <c r="B49" s="546">
        <v>107.18042813455656</v>
      </c>
      <c r="C49" s="546">
        <v>113.72334609075997</v>
      </c>
      <c r="D49" s="546">
        <v>27.542377835241648</v>
      </c>
      <c r="F49" s="546">
        <v>107.18042813455656</v>
      </c>
      <c r="G49" s="546">
        <v>113.72334609075997</v>
      </c>
      <c r="H49" s="546">
        <v>27.542377835241648</v>
      </c>
    </row>
    <row r="50" spans="1:8" x14ac:dyDescent="0.35">
      <c r="A50" s="547">
        <v>44890</v>
      </c>
      <c r="B50" s="546">
        <v>102.29969418960243</v>
      </c>
      <c r="C50" s="546">
        <v>133.67960634226353</v>
      </c>
      <c r="D50" s="546">
        <v>25.555410301621567</v>
      </c>
      <c r="F50" s="546">
        <v>102.29969418960243</v>
      </c>
      <c r="G50" s="546">
        <v>133.67960634226353</v>
      </c>
      <c r="H50" s="546">
        <v>25.555410301621567</v>
      </c>
    </row>
    <row r="51" spans="1:8" x14ac:dyDescent="0.35">
      <c r="A51" s="547">
        <v>44897</v>
      </c>
      <c r="B51" s="546">
        <v>104.67278287461772</v>
      </c>
      <c r="C51" s="546">
        <v>143.24767632586114</v>
      </c>
      <c r="D51" s="546">
        <v>24.276183704421708</v>
      </c>
      <c r="F51" s="546">
        <v>104.67278287461772</v>
      </c>
      <c r="G51" s="546">
        <v>143.24767632586114</v>
      </c>
      <c r="H51" s="546">
        <v>24.276183704421708</v>
      </c>
    </row>
    <row r="52" spans="1:8" x14ac:dyDescent="0.35">
      <c r="A52" s="547">
        <v>44904</v>
      </c>
      <c r="B52" s="546">
        <v>93.088685015290523</v>
      </c>
      <c r="C52" s="546">
        <v>154.72936030617822</v>
      </c>
      <c r="D52" s="546">
        <v>22.730823557920715</v>
      </c>
      <c r="F52" s="546">
        <v>93.088685015290523</v>
      </c>
      <c r="G52" s="546">
        <v>154.72936030617822</v>
      </c>
      <c r="H52" s="546">
        <v>22.730823557920715</v>
      </c>
    </row>
    <row r="53" spans="1:8" x14ac:dyDescent="0.35">
      <c r="A53" s="547">
        <v>44911</v>
      </c>
      <c r="B53" s="546">
        <v>96.685015290519885</v>
      </c>
      <c r="C53" s="546">
        <v>148.16839803171132</v>
      </c>
      <c r="D53" s="546">
        <v>22.609873087032266</v>
      </c>
      <c r="F53" s="546">
        <v>96.685015290519885</v>
      </c>
      <c r="G53" s="546">
        <v>148.16839803171132</v>
      </c>
      <c r="H53" s="546">
        <v>22.609873087032266</v>
      </c>
    </row>
    <row r="54" spans="1:8" x14ac:dyDescent="0.35">
      <c r="A54" s="547">
        <v>44918</v>
      </c>
      <c r="B54" s="546">
        <v>102.65443425076452</v>
      </c>
      <c r="C54" s="546">
        <v>91.14270092946964</v>
      </c>
      <c r="D54" s="546">
        <v>22.531648529410202</v>
      </c>
      <c r="F54" s="546">
        <v>102.65443425076452</v>
      </c>
      <c r="G54" s="546">
        <v>91.14270092946964</v>
      </c>
      <c r="H54" s="546">
        <v>22.531648529410202</v>
      </c>
    </row>
    <row r="55" spans="1:8" x14ac:dyDescent="0.35">
      <c r="A55" s="547">
        <v>44925</v>
      </c>
      <c r="B55" s="546">
        <v>105.08868501529052</v>
      </c>
      <c r="C55" s="546">
        <v>88.135593220338976</v>
      </c>
      <c r="D55" s="546">
        <f>AVERAGE(D54,D56)</f>
        <v>22.612423887824285</v>
      </c>
      <c r="F55" s="546">
        <v>105.08868501529052</v>
      </c>
      <c r="G55" s="546">
        <v>88.135593220338976</v>
      </c>
      <c r="H55" s="546">
        <v>22.612423887824285</v>
      </c>
    </row>
    <row r="56" spans="1:8" x14ac:dyDescent="0.35">
      <c r="A56" s="547">
        <v>44932</v>
      </c>
      <c r="B56" s="546">
        <v>96.110091743119256</v>
      </c>
      <c r="C56" s="546">
        <v>72.525970475669766</v>
      </c>
      <c r="D56" s="546">
        <v>22.693199246238365</v>
      </c>
      <c r="F56" s="546">
        <v>96.110091743119256</v>
      </c>
      <c r="G56" s="546">
        <v>72.525970475669766</v>
      </c>
      <c r="H56" s="546">
        <v>22.693199246238365</v>
      </c>
    </row>
    <row r="57" spans="1:8" x14ac:dyDescent="0.35">
      <c r="A57" s="547">
        <v>44939</v>
      </c>
      <c r="B57" s="546">
        <v>104.31804281345566</v>
      </c>
      <c r="C57" s="546">
        <v>74.827774740295254</v>
      </c>
      <c r="D57" s="546">
        <v>22.664821587427102</v>
      </c>
      <c r="F57" s="546">
        <v>104.31804281345566</v>
      </c>
      <c r="G57" s="546">
        <v>74.827774740295254</v>
      </c>
      <c r="H57" s="546">
        <v>22.664821587427102</v>
      </c>
    </row>
    <row r="58" spans="1:8" x14ac:dyDescent="0.35">
      <c r="A58" s="547">
        <v>44944</v>
      </c>
      <c r="B58" s="546">
        <v>107.02140672782873</v>
      </c>
      <c r="C58" s="546">
        <v>65.60962274466921</v>
      </c>
      <c r="F58" s="546">
        <v>107.02140672782873</v>
      </c>
      <c r="G58" s="546">
        <v>65.60962274466921</v>
      </c>
    </row>
  </sheetData>
  <mergeCells count="2">
    <mergeCell ref="J5:O5"/>
    <mergeCell ref="J18:O1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tabColor rgb="FF92D050"/>
  </sheetPr>
  <dimension ref="B3:AB29"/>
  <sheetViews>
    <sheetView showGridLines="0" zoomScale="80" zoomScaleNormal="80" workbookViewId="0"/>
  </sheetViews>
  <sheetFormatPr defaultColWidth="9.26953125" defaultRowHeight="11.5" x14ac:dyDescent="0.25"/>
  <cols>
    <col min="1" max="1" width="9.26953125" style="12"/>
    <col min="2" max="2" width="47" style="12" customWidth="1"/>
    <col min="3" max="3" width="9.54296875" style="12" customWidth="1"/>
    <col min="4" max="10" width="9.26953125" style="12"/>
    <col min="11" max="11" width="12.453125" style="25" bestFit="1" customWidth="1"/>
    <col min="12" max="23" width="9.26953125" style="25"/>
    <col min="24" max="16384" width="9.26953125" style="12"/>
  </cols>
  <sheetData>
    <row r="3" spans="2:28" ht="23.5" thickBot="1" x14ac:dyDescent="0.3">
      <c r="B3" s="119" t="s">
        <v>893</v>
      </c>
      <c r="C3" s="93"/>
      <c r="D3" s="926" t="s">
        <v>675</v>
      </c>
      <c r="E3" s="926"/>
      <c r="F3" s="926"/>
      <c r="G3" s="926"/>
      <c r="H3" s="926"/>
      <c r="L3" s="32"/>
      <c r="M3" s="32"/>
      <c r="N3" s="32"/>
      <c r="O3" s="32"/>
      <c r="P3" s="32"/>
      <c r="Q3" s="32"/>
      <c r="R3" s="32"/>
      <c r="S3" s="32"/>
      <c r="T3" s="32"/>
      <c r="U3" s="32"/>
      <c r="V3" s="32"/>
      <c r="W3" s="32"/>
      <c r="X3" s="32"/>
      <c r="Y3" s="32"/>
      <c r="Z3" s="32"/>
      <c r="AA3" s="32"/>
    </row>
    <row r="4" spans="2:28" ht="23.5" thickBot="1" x14ac:dyDescent="0.3">
      <c r="B4" s="927"/>
      <c r="C4" s="53"/>
      <c r="D4" s="10"/>
      <c r="E4" s="92" t="s">
        <v>84</v>
      </c>
      <c r="F4" s="23" t="s">
        <v>93</v>
      </c>
      <c r="G4" s="23" t="s">
        <v>85</v>
      </c>
      <c r="H4" s="23" t="s">
        <v>86</v>
      </c>
    </row>
    <row r="5" spans="2:28" ht="12" thickBot="1" x14ac:dyDescent="0.3">
      <c r="B5" s="927"/>
      <c r="C5" s="90"/>
      <c r="D5" s="39">
        <v>2019</v>
      </c>
      <c r="E5" s="40">
        <v>2.0501833741099151</v>
      </c>
      <c r="F5" s="76">
        <v>1.0232515828334732</v>
      </c>
      <c r="G5" s="76">
        <v>0.74014389376821343</v>
      </c>
      <c r="H5" s="77">
        <v>0.27696362566227062</v>
      </c>
      <c r="K5" s="33"/>
      <c r="L5" s="34">
        <v>2010</v>
      </c>
      <c r="M5" s="34">
        <v>2011</v>
      </c>
      <c r="N5" s="34">
        <v>2012</v>
      </c>
      <c r="O5" s="34">
        <v>2013</v>
      </c>
      <c r="P5" s="34">
        <v>2014</v>
      </c>
      <c r="Q5" s="34">
        <v>2015</v>
      </c>
      <c r="R5" s="34">
        <v>2016</v>
      </c>
      <c r="S5" s="34">
        <v>2017</v>
      </c>
      <c r="T5" s="34">
        <v>2018</v>
      </c>
      <c r="U5" s="34">
        <v>2019</v>
      </c>
      <c r="V5" s="35">
        <v>2020</v>
      </c>
      <c r="W5" s="35" t="s">
        <v>422</v>
      </c>
      <c r="X5" s="35" t="s">
        <v>432</v>
      </c>
      <c r="Y5" s="35" t="s">
        <v>450</v>
      </c>
      <c r="Z5" s="35" t="s">
        <v>532</v>
      </c>
      <c r="AA5" s="35" t="s">
        <v>737</v>
      </c>
      <c r="AB5" s="35" t="s">
        <v>880</v>
      </c>
    </row>
    <row r="6" spans="2:28" x14ac:dyDescent="0.25">
      <c r="B6" s="927"/>
      <c r="C6" s="90"/>
      <c r="D6" s="39">
        <v>2020</v>
      </c>
      <c r="E6" s="40">
        <v>1.548585743957176</v>
      </c>
      <c r="F6" s="76">
        <v>0.77953167732558448</v>
      </c>
      <c r="G6" s="76">
        <v>0.75060576025783887</v>
      </c>
      <c r="H6" s="77">
        <v>1.4581403879919727E-2</v>
      </c>
      <c r="K6" s="26" t="s">
        <v>434</v>
      </c>
      <c r="L6" s="30">
        <v>0.16423334146956015</v>
      </c>
      <c r="M6" s="30">
        <v>5.4136460774023877E-3</v>
      </c>
      <c r="N6" s="30">
        <v>0.36801035254136644</v>
      </c>
      <c r="O6" s="30">
        <v>0.29780038381128593</v>
      </c>
      <c r="P6" s="30">
        <v>0.46686124628851339</v>
      </c>
      <c r="Q6" s="30">
        <v>0.57795368620499843</v>
      </c>
      <c r="R6" s="30">
        <v>0.59636872032936672</v>
      </c>
      <c r="S6" s="30">
        <v>0.53144286210515268</v>
      </c>
      <c r="T6" s="30">
        <v>0.46522351908274268</v>
      </c>
      <c r="U6" s="30">
        <v>0.27696362566227062</v>
      </c>
      <c r="V6" s="30">
        <v>1.4581403879919727E-2</v>
      </c>
      <c r="W6" s="30">
        <v>-8.6981164074481324E-2</v>
      </c>
      <c r="X6" s="30">
        <v>-7.6147126955409011E-2</v>
      </c>
      <c r="Y6" s="30">
        <v>-0.19181575388804059</v>
      </c>
      <c r="Z6" s="30">
        <v>-0.16926121819070397</v>
      </c>
      <c r="AA6" s="30">
        <v>-0.15976724058905431</v>
      </c>
      <c r="AB6" s="101">
        <v>-0.22485839157850079</v>
      </c>
    </row>
    <row r="7" spans="2:28" x14ac:dyDescent="0.25">
      <c r="B7" s="927"/>
      <c r="C7" s="90"/>
      <c r="D7" s="39">
        <v>2021</v>
      </c>
      <c r="E7" s="40">
        <v>1.5046105691719047</v>
      </c>
      <c r="F7" s="76">
        <v>1.0916242872474724</v>
      </c>
      <c r="G7" s="76">
        <v>0.49694972885732702</v>
      </c>
      <c r="H7" s="77">
        <v>-8.6981164074481324E-2</v>
      </c>
      <c r="K7" s="26" t="s">
        <v>85</v>
      </c>
      <c r="L7" s="30">
        <v>0.16633422744788023</v>
      </c>
      <c r="M7" s="30">
        <v>0.38528284775985455</v>
      </c>
      <c r="N7" s="30">
        <v>0.47320097398038818</v>
      </c>
      <c r="O7" s="30">
        <v>0.25701329880049056</v>
      </c>
      <c r="P7" s="30">
        <v>0.29903101845600144</v>
      </c>
      <c r="Q7" s="30">
        <v>0.50941138297113797</v>
      </c>
      <c r="R7" s="30">
        <v>0.82998672405940788</v>
      </c>
      <c r="S7" s="30">
        <v>0.53973337156066192</v>
      </c>
      <c r="T7" s="30">
        <v>0.65518689697781529</v>
      </c>
      <c r="U7" s="30">
        <v>0.74014389376821343</v>
      </c>
      <c r="V7" s="30">
        <v>0.75060576025783887</v>
      </c>
      <c r="W7" s="30">
        <v>0.49694972885732702</v>
      </c>
      <c r="X7" s="30">
        <v>0.59130908614879896</v>
      </c>
      <c r="Y7" s="30">
        <v>0.86249545324228838</v>
      </c>
      <c r="Z7" s="30">
        <v>1.1190186301734781</v>
      </c>
      <c r="AA7" s="30">
        <v>1.0530354783558209</v>
      </c>
      <c r="AB7" s="101">
        <v>0.97766957499497065</v>
      </c>
    </row>
    <row r="8" spans="2:28" ht="12" thickBot="1" x14ac:dyDescent="0.3">
      <c r="B8" s="927"/>
      <c r="C8" s="90"/>
      <c r="D8" s="39" t="s">
        <v>432</v>
      </c>
      <c r="E8" s="46">
        <v>1.2991533966267621</v>
      </c>
      <c r="F8" s="78">
        <v>0.78182538008000346</v>
      </c>
      <c r="G8" s="78">
        <v>0.59130908614879896</v>
      </c>
      <c r="H8" s="79">
        <v>-7.6147126955409011E-2</v>
      </c>
      <c r="K8" s="26" t="s">
        <v>89</v>
      </c>
      <c r="L8" s="30">
        <v>1.7156410285974033</v>
      </c>
      <c r="M8" s="30">
        <v>1.937912100853989</v>
      </c>
      <c r="N8" s="30">
        <v>1.6612610500935876</v>
      </c>
      <c r="O8" s="30">
        <v>1.1260261604364885</v>
      </c>
      <c r="P8" s="30">
        <v>1.1439747102727216</v>
      </c>
      <c r="Q8" s="30">
        <v>2.0995067793895483</v>
      </c>
      <c r="R8" s="30">
        <v>1.146665649637657</v>
      </c>
      <c r="S8" s="30">
        <v>0.93690751509740711</v>
      </c>
      <c r="T8" s="30">
        <v>1.3094144671628172</v>
      </c>
      <c r="U8" s="30">
        <v>1.0232515828334732</v>
      </c>
      <c r="V8" s="30">
        <v>0.77953167732558448</v>
      </c>
      <c r="W8" s="30">
        <v>1.0916242872474724</v>
      </c>
      <c r="X8" s="30">
        <v>0.78182538008000346</v>
      </c>
      <c r="Y8" s="30">
        <v>0.83524771055238922</v>
      </c>
      <c r="Z8" s="30">
        <v>0.79544471884787082</v>
      </c>
      <c r="AA8" s="30">
        <v>0.60283596014145679</v>
      </c>
      <c r="AB8" s="101">
        <v>0.60321587332869964</v>
      </c>
    </row>
    <row r="9" spans="2:28" x14ac:dyDescent="0.25">
      <c r="B9" s="927"/>
      <c r="C9" s="90"/>
      <c r="D9" s="39" t="s">
        <v>450</v>
      </c>
      <c r="E9" s="40">
        <v>1.5067145680937033</v>
      </c>
      <c r="F9" s="76">
        <v>0.83524771055238922</v>
      </c>
      <c r="G9" s="76">
        <v>0.86249545324228838</v>
      </c>
      <c r="H9" s="77">
        <v>-0.19181575388804059</v>
      </c>
      <c r="K9" s="26" t="s">
        <v>454</v>
      </c>
      <c r="L9" s="30">
        <v>2.051872404587618</v>
      </c>
      <c r="M9" s="30">
        <v>2.3356111077154962</v>
      </c>
      <c r="N9" s="30">
        <v>2.5164470633898706</v>
      </c>
      <c r="O9" s="30">
        <v>1.6870270134668131</v>
      </c>
      <c r="P9" s="30">
        <v>1.9182805480064014</v>
      </c>
      <c r="Q9" s="30">
        <v>3.2094932367368711</v>
      </c>
      <c r="R9" s="30">
        <v>2.5893588100298404</v>
      </c>
      <c r="S9" s="30">
        <v>2.0180434939517378</v>
      </c>
      <c r="T9" s="30">
        <v>2.4444813869527682</v>
      </c>
      <c r="U9" s="30">
        <v>2.0501833741099151</v>
      </c>
      <c r="V9" s="30">
        <v>1.548585743957176</v>
      </c>
      <c r="W9" s="30">
        <v>1.5046105691719047</v>
      </c>
      <c r="X9" s="30">
        <v>1.2991533966267621</v>
      </c>
      <c r="Y9" s="30">
        <v>1.5067145680937033</v>
      </c>
      <c r="Z9" s="30">
        <v>1.7457792996352417</v>
      </c>
      <c r="AA9" s="30">
        <v>1.4953130850324126</v>
      </c>
      <c r="AB9" s="101">
        <v>1.3543059030128646</v>
      </c>
    </row>
    <row r="10" spans="2:28" x14ac:dyDescent="0.25">
      <c r="B10" s="927"/>
      <c r="C10" s="90"/>
      <c r="D10" s="39" t="s">
        <v>532</v>
      </c>
      <c r="E10" s="40">
        <v>1.7457792996352417</v>
      </c>
      <c r="F10" s="76">
        <v>0.79544471884787082</v>
      </c>
      <c r="G10" s="76">
        <v>1.1190186301734781</v>
      </c>
      <c r="H10" s="77">
        <v>-0.16926121819070397</v>
      </c>
      <c r="L10" s="30"/>
      <c r="M10" s="30"/>
      <c r="N10" s="30"/>
      <c r="O10" s="30"/>
      <c r="P10" s="30"/>
      <c r="Q10" s="30"/>
      <c r="R10" s="30"/>
      <c r="S10" s="30"/>
      <c r="T10" s="30"/>
      <c r="U10" s="30"/>
      <c r="V10" s="30"/>
      <c r="W10" s="30"/>
    </row>
    <row r="11" spans="2:28" x14ac:dyDescent="0.25">
      <c r="B11" s="927"/>
      <c r="C11" s="90"/>
      <c r="D11" s="39" t="s">
        <v>737</v>
      </c>
      <c r="E11" s="40">
        <v>1.4953130850324126</v>
      </c>
      <c r="F11" s="76">
        <v>0.60283596014145679</v>
      </c>
      <c r="G11" s="76">
        <v>1.0530354783558209</v>
      </c>
      <c r="H11" s="77">
        <v>-0.15976724058905431</v>
      </c>
    </row>
    <row r="12" spans="2:28" ht="12" thickBot="1" x14ac:dyDescent="0.3">
      <c r="B12" s="927"/>
      <c r="C12" s="90"/>
      <c r="D12" s="74" t="s">
        <v>880</v>
      </c>
      <c r="E12" s="46">
        <v>1.3543059030128646</v>
      </c>
      <c r="F12" s="78">
        <v>0.60321587332869964</v>
      </c>
      <c r="G12" s="78">
        <v>0.97766957499497065</v>
      </c>
      <c r="H12" s="79">
        <v>-0.22485839157850079</v>
      </c>
      <c r="K12" s="33"/>
      <c r="L12" s="34">
        <v>2010</v>
      </c>
      <c r="M12" s="34">
        <v>2011</v>
      </c>
      <c r="N12" s="34">
        <v>2012</v>
      </c>
      <c r="O12" s="34">
        <v>2013</v>
      </c>
      <c r="P12" s="34">
        <v>2014</v>
      </c>
      <c r="Q12" s="34">
        <v>2015</v>
      </c>
      <c r="R12" s="34">
        <v>2016</v>
      </c>
      <c r="S12" s="34">
        <v>2017</v>
      </c>
      <c r="T12" s="34">
        <v>2018</v>
      </c>
      <c r="U12" s="34">
        <v>2019</v>
      </c>
      <c r="V12" s="35">
        <v>2020</v>
      </c>
      <c r="W12" s="35" t="s">
        <v>422</v>
      </c>
      <c r="X12" s="35" t="s">
        <v>432</v>
      </c>
      <c r="Y12" s="35" t="s">
        <v>450</v>
      </c>
      <c r="Z12" s="35" t="s">
        <v>532</v>
      </c>
      <c r="AA12" s="35" t="s">
        <v>737</v>
      </c>
      <c r="AB12" s="35" t="str">
        <f t="shared" ref="AB12:AB13" si="0">AB5</f>
        <v>2026F</v>
      </c>
    </row>
    <row r="13" spans="2:28" x14ac:dyDescent="0.25">
      <c r="B13" s="927"/>
      <c r="C13" s="53"/>
      <c r="D13" s="925" t="s">
        <v>88</v>
      </c>
      <c r="E13" s="925"/>
      <c r="F13" s="925"/>
      <c r="G13" s="925"/>
      <c r="H13" s="925"/>
      <c r="K13" s="26" t="s">
        <v>435</v>
      </c>
      <c r="L13" s="30">
        <f>L6</f>
        <v>0.16423334146956015</v>
      </c>
      <c r="M13" s="30">
        <f t="shared" ref="M13:Y13" si="1">M6</f>
        <v>5.4136460774023877E-3</v>
      </c>
      <c r="N13" s="30">
        <f t="shared" si="1"/>
        <v>0.36801035254136644</v>
      </c>
      <c r="O13" s="30">
        <f t="shared" si="1"/>
        <v>0.29780038381128593</v>
      </c>
      <c r="P13" s="30">
        <f t="shared" si="1"/>
        <v>0.46686124628851339</v>
      </c>
      <c r="Q13" s="30">
        <f t="shared" si="1"/>
        <v>0.57795368620499843</v>
      </c>
      <c r="R13" s="30">
        <f t="shared" si="1"/>
        <v>0.59636872032936672</v>
      </c>
      <c r="S13" s="30">
        <f t="shared" si="1"/>
        <v>0.53144286210515268</v>
      </c>
      <c r="T13" s="30">
        <f t="shared" si="1"/>
        <v>0.46522351908274268</v>
      </c>
      <c r="U13" s="30">
        <f t="shared" si="1"/>
        <v>0.27696362566227062</v>
      </c>
      <c r="V13" s="30">
        <f t="shared" si="1"/>
        <v>1.4581403879919727E-2</v>
      </c>
      <c r="W13" s="30">
        <f t="shared" si="1"/>
        <v>-8.6981164074481324E-2</v>
      </c>
      <c r="X13" s="30">
        <f t="shared" si="1"/>
        <v>-7.6147126955409011E-2</v>
      </c>
      <c r="Y13" s="30">
        <f t="shared" si="1"/>
        <v>-0.19181575388804059</v>
      </c>
      <c r="Z13" s="30">
        <f t="shared" ref="Z13:AA13" si="2">Z6</f>
        <v>-0.16926121819070397</v>
      </c>
      <c r="AA13" s="30">
        <f t="shared" si="2"/>
        <v>-0.15976724058905431</v>
      </c>
      <c r="AB13" s="30">
        <f t="shared" si="0"/>
        <v>-0.22485839157850079</v>
      </c>
    </row>
    <row r="14" spans="2:28" x14ac:dyDescent="0.25">
      <c r="B14" s="395" t="s">
        <v>87</v>
      </c>
      <c r="C14" s="20"/>
      <c r="D14" s="395"/>
      <c r="E14" s="395"/>
      <c r="F14" s="395"/>
      <c r="K14" s="26" t="s">
        <v>137</v>
      </c>
      <c r="L14" s="30">
        <f t="shared" ref="L14:Y16" si="3">L7</f>
        <v>0.16633422744788023</v>
      </c>
      <c r="M14" s="30">
        <f t="shared" si="3"/>
        <v>0.38528284775985455</v>
      </c>
      <c r="N14" s="30">
        <f t="shared" si="3"/>
        <v>0.47320097398038818</v>
      </c>
      <c r="O14" s="30">
        <f t="shared" si="3"/>
        <v>0.25701329880049056</v>
      </c>
      <c r="P14" s="30">
        <f t="shared" si="3"/>
        <v>0.29903101845600144</v>
      </c>
      <c r="Q14" s="30">
        <f t="shared" si="3"/>
        <v>0.50941138297113797</v>
      </c>
      <c r="R14" s="30">
        <f t="shared" si="3"/>
        <v>0.82998672405940788</v>
      </c>
      <c r="S14" s="30">
        <f t="shared" si="3"/>
        <v>0.53973337156066192</v>
      </c>
      <c r="T14" s="30">
        <f t="shared" si="3"/>
        <v>0.65518689697781529</v>
      </c>
      <c r="U14" s="30">
        <f t="shared" si="3"/>
        <v>0.74014389376821343</v>
      </c>
      <c r="V14" s="30">
        <f t="shared" si="3"/>
        <v>0.75060576025783887</v>
      </c>
      <c r="W14" s="30">
        <f t="shared" si="3"/>
        <v>0.49694972885732702</v>
      </c>
      <c r="X14" s="30">
        <f t="shared" si="3"/>
        <v>0.59130908614879896</v>
      </c>
      <c r="Y14" s="30">
        <f t="shared" si="3"/>
        <v>0.86249545324228838</v>
      </c>
      <c r="Z14" s="30">
        <f t="shared" ref="Z14:AA14" si="4">Z7</f>
        <v>1.1190186301734781</v>
      </c>
      <c r="AA14" s="30">
        <f t="shared" si="4"/>
        <v>1.0530354783558209</v>
      </c>
      <c r="AB14" s="30">
        <f t="shared" ref="AB14" si="5">AB7</f>
        <v>0.97766957499497065</v>
      </c>
    </row>
    <row r="15" spans="2:28" x14ac:dyDescent="0.25">
      <c r="B15" s="399" t="s">
        <v>88</v>
      </c>
      <c r="C15" s="395"/>
      <c r="K15" s="26" t="s">
        <v>89</v>
      </c>
      <c r="L15" s="30">
        <f t="shared" si="3"/>
        <v>1.7156410285974033</v>
      </c>
      <c r="M15" s="30">
        <f t="shared" si="3"/>
        <v>1.937912100853989</v>
      </c>
      <c r="N15" s="30">
        <f t="shared" si="3"/>
        <v>1.6612610500935876</v>
      </c>
      <c r="O15" s="30">
        <f t="shared" si="3"/>
        <v>1.1260261604364885</v>
      </c>
      <c r="P15" s="30">
        <f t="shared" si="3"/>
        <v>1.1439747102727216</v>
      </c>
      <c r="Q15" s="30">
        <f t="shared" si="3"/>
        <v>2.0995067793895483</v>
      </c>
      <c r="R15" s="30">
        <f t="shared" si="3"/>
        <v>1.146665649637657</v>
      </c>
      <c r="S15" s="30">
        <f t="shared" si="3"/>
        <v>0.93690751509740711</v>
      </c>
      <c r="T15" s="30">
        <f t="shared" si="3"/>
        <v>1.3094144671628172</v>
      </c>
      <c r="U15" s="30">
        <f t="shared" si="3"/>
        <v>1.0232515828334732</v>
      </c>
      <c r="V15" s="30">
        <f t="shared" si="3"/>
        <v>0.77953167732558448</v>
      </c>
      <c r="W15" s="30">
        <f t="shared" si="3"/>
        <v>1.0916242872474724</v>
      </c>
      <c r="X15" s="30">
        <f t="shared" si="3"/>
        <v>0.78182538008000346</v>
      </c>
      <c r="Y15" s="30">
        <f t="shared" si="3"/>
        <v>0.83524771055238922</v>
      </c>
      <c r="Z15" s="30">
        <f t="shared" ref="Z15:AA15" si="6">Z8</f>
        <v>0.79544471884787082</v>
      </c>
      <c r="AA15" s="30">
        <f t="shared" si="6"/>
        <v>0.60283596014145679</v>
      </c>
      <c r="AB15" s="30">
        <f t="shared" ref="AB15" si="7">AB8</f>
        <v>0.60321587332869964</v>
      </c>
    </row>
    <row r="16" spans="2:28" ht="12" thickBot="1" x14ac:dyDescent="0.3">
      <c r="B16" s="51"/>
      <c r="D16" s="926" t="s">
        <v>674</v>
      </c>
      <c r="E16" s="926"/>
      <c r="F16" s="926"/>
      <c r="G16" s="926"/>
      <c r="H16" s="926"/>
      <c r="K16" s="26" t="s">
        <v>455</v>
      </c>
      <c r="L16" s="30">
        <f t="shared" si="3"/>
        <v>2.051872404587618</v>
      </c>
      <c r="M16" s="30">
        <f t="shared" si="3"/>
        <v>2.3356111077154962</v>
      </c>
      <c r="N16" s="30">
        <f t="shared" si="3"/>
        <v>2.5164470633898706</v>
      </c>
      <c r="O16" s="30">
        <f t="shared" si="3"/>
        <v>1.6870270134668131</v>
      </c>
      <c r="P16" s="30">
        <f t="shared" si="3"/>
        <v>1.9182805480064014</v>
      </c>
      <c r="Q16" s="30">
        <f t="shared" si="3"/>
        <v>3.2094932367368711</v>
      </c>
      <c r="R16" s="30">
        <f t="shared" si="3"/>
        <v>2.5893588100298404</v>
      </c>
      <c r="S16" s="30">
        <f t="shared" si="3"/>
        <v>2.0180434939517378</v>
      </c>
      <c r="T16" s="30">
        <f t="shared" si="3"/>
        <v>2.4444813869527682</v>
      </c>
      <c r="U16" s="30">
        <f t="shared" si="3"/>
        <v>2.0501833741099151</v>
      </c>
      <c r="V16" s="30">
        <f t="shared" si="3"/>
        <v>1.548585743957176</v>
      </c>
      <c r="W16" s="30">
        <f t="shared" si="3"/>
        <v>1.5046105691719047</v>
      </c>
      <c r="X16" s="30">
        <f t="shared" si="3"/>
        <v>1.2991533966267621</v>
      </c>
      <c r="Y16" s="30">
        <f t="shared" si="3"/>
        <v>1.5067145680937033</v>
      </c>
      <c r="Z16" s="30">
        <f t="shared" ref="Z16:AA16" si="8">Z9</f>
        <v>1.7457792996352417</v>
      </c>
      <c r="AA16" s="30">
        <f t="shared" si="8"/>
        <v>1.4953130850324126</v>
      </c>
      <c r="AB16" s="30">
        <f t="shared" ref="AB16" si="9">AB9</f>
        <v>1.3543059030128646</v>
      </c>
    </row>
    <row r="17" spans="2:8" ht="23.5" thickBot="1" x14ac:dyDescent="0.3">
      <c r="B17" s="389" t="s">
        <v>894</v>
      </c>
      <c r="C17" s="80"/>
      <c r="D17" s="10"/>
      <c r="E17" s="81" t="s">
        <v>136</v>
      </c>
      <c r="F17" s="81" t="s">
        <v>93</v>
      </c>
      <c r="G17" s="81" t="s">
        <v>137</v>
      </c>
      <c r="H17" s="81" t="s">
        <v>138</v>
      </c>
    </row>
    <row r="18" spans="2:8" x14ac:dyDescent="0.25">
      <c r="B18" s="927"/>
      <c r="C18" s="53"/>
      <c r="D18" s="39">
        <f t="shared" ref="D18:D25" si="10">D5</f>
        <v>2019</v>
      </c>
      <c r="E18" s="40">
        <f t="shared" ref="E18:H25" si="11">E5</f>
        <v>2.0501833741099151</v>
      </c>
      <c r="F18" s="76">
        <f t="shared" si="11"/>
        <v>1.0232515828334732</v>
      </c>
      <c r="G18" s="76">
        <f t="shared" si="11"/>
        <v>0.74014389376821343</v>
      </c>
      <c r="H18" s="76">
        <f t="shared" si="11"/>
        <v>0.27696362566227062</v>
      </c>
    </row>
    <row r="19" spans="2:8" x14ac:dyDescent="0.25">
      <c r="B19" s="927"/>
      <c r="C19" s="90"/>
      <c r="D19" s="39">
        <f t="shared" si="10"/>
        <v>2020</v>
      </c>
      <c r="E19" s="40">
        <f t="shared" si="11"/>
        <v>1.548585743957176</v>
      </c>
      <c r="F19" s="76">
        <f t="shared" si="11"/>
        <v>0.77953167732558448</v>
      </c>
      <c r="G19" s="76">
        <f t="shared" si="11"/>
        <v>0.75060576025783887</v>
      </c>
      <c r="H19" s="76">
        <f t="shared" si="11"/>
        <v>1.4581403879919727E-2</v>
      </c>
    </row>
    <row r="20" spans="2:8" x14ac:dyDescent="0.25">
      <c r="B20" s="927"/>
      <c r="C20" s="90"/>
      <c r="D20" s="39">
        <f t="shared" si="10"/>
        <v>2021</v>
      </c>
      <c r="E20" s="40">
        <f t="shared" si="11"/>
        <v>1.5046105691719047</v>
      </c>
      <c r="F20" s="76">
        <f t="shared" si="11"/>
        <v>1.0916242872474724</v>
      </c>
      <c r="G20" s="76">
        <f t="shared" si="11"/>
        <v>0.49694972885732702</v>
      </c>
      <c r="H20" s="76">
        <f t="shared" si="11"/>
        <v>-8.6981164074481324E-2</v>
      </c>
    </row>
    <row r="21" spans="2:8" ht="12" thickBot="1" x14ac:dyDescent="0.3">
      <c r="B21" s="927"/>
      <c r="C21" s="90"/>
      <c r="D21" s="39" t="str">
        <f t="shared" si="10"/>
        <v>2022F</v>
      </c>
      <c r="E21" s="46">
        <f t="shared" si="11"/>
        <v>1.2991533966267621</v>
      </c>
      <c r="F21" s="78">
        <f t="shared" si="11"/>
        <v>0.78182538008000346</v>
      </c>
      <c r="G21" s="78">
        <f t="shared" si="11"/>
        <v>0.59130908614879896</v>
      </c>
      <c r="H21" s="78">
        <f t="shared" si="11"/>
        <v>-7.6147126955409011E-2</v>
      </c>
    </row>
    <row r="22" spans="2:8" x14ac:dyDescent="0.25">
      <c r="B22" s="927"/>
      <c r="C22" s="90"/>
      <c r="D22" s="39" t="str">
        <f t="shared" si="10"/>
        <v>2023F</v>
      </c>
      <c r="E22" s="40">
        <f t="shared" si="11"/>
        <v>1.5067145680937033</v>
      </c>
      <c r="F22" s="76">
        <f t="shared" si="11"/>
        <v>0.83524771055238922</v>
      </c>
      <c r="G22" s="76">
        <f t="shared" si="11"/>
        <v>0.86249545324228838</v>
      </c>
      <c r="H22" s="76">
        <f t="shared" si="11"/>
        <v>-0.19181575388804059</v>
      </c>
    </row>
    <row r="23" spans="2:8" x14ac:dyDescent="0.25">
      <c r="B23" s="927"/>
      <c r="C23" s="90"/>
      <c r="D23" s="39" t="str">
        <f t="shared" si="10"/>
        <v>2024F</v>
      </c>
      <c r="E23" s="40">
        <f t="shared" si="11"/>
        <v>1.7457792996352417</v>
      </c>
      <c r="F23" s="76">
        <f t="shared" si="11"/>
        <v>0.79544471884787082</v>
      </c>
      <c r="G23" s="76">
        <f t="shared" si="11"/>
        <v>1.1190186301734781</v>
      </c>
      <c r="H23" s="76">
        <f t="shared" si="11"/>
        <v>-0.16926121819070397</v>
      </c>
    </row>
    <row r="24" spans="2:8" x14ac:dyDescent="0.25">
      <c r="B24" s="927"/>
      <c r="C24" s="90"/>
      <c r="D24" s="39" t="str">
        <f t="shared" si="10"/>
        <v>2025F</v>
      </c>
      <c r="E24" s="40">
        <f t="shared" si="11"/>
        <v>1.4953130850324126</v>
      </c>
      <c r="F24" s="76">
        <f t="shared" si="11"/>
        <v>0.60283596014145679</v>
      </c>
      <c r="G24" s="76">
        <f t="shared" si="11"/>
        <v>1.0530354783558209</v>
      </c>
      <c r="H24" s="76">
        <f t="shared" si="11"/>
        <v>-0.15976724058905431</v>
      </c>
    </row>
    <row r="25" spans="2:8" ht="12" thickBot="1" x14ac:dyDescent="0.3">
      <c r="B25" s="927"/>
      <c r="C25" s="90"/>
      <c r="D25" s="74" t="str">
        <f t="shared" si="10"/>
        <v>2026F</v>
      </c>
      <c r="E25" s="40">
        <f t="shared" si="11"/>
        <v>1.3543059030128646</v>
      </c>
      <c r="F25" s="76">
        <f t="shared" si="11"/>
        <v>0.60321587332869964</v>
      </c>
      <c r="G25" s="76">
        <f t="shared" si="11"/>
        <v>0.97766957499497065</v>
      </c>
      <c r="H25" s="76">
        <f t="shared" si="11"/>
        <v>-0.22485839157850079</v>
      </c>
    </row>
    <row r="26" spans="2:8" x14ac:dyDescent="0.25">
      <c r="B26" s="927"/>
      <c r="C26" s="90"/>
      <c r="D26" s="925" t="s">
        <v>176</v>
      </c>
      <c r="E26" s="925"/>
      <c r="F26" s="925"/>
      <c r="G26" s="925"/>
      <c r="H26" s="925"/>
    </row>
    <row r="27" spans="2:8" x14ac:dyDescent="0.25">
      <c r="B27" s="927"/>
      <c r="C27" s="53"/>
    </row>
    <row r="28" spans="2:8" x14ac:dyDescent="0.25">
      <c r="B28" s="20" t="s">
        <v>423</v>
      </c>
      <c r="C28" s="20"/>
    </row>
    <row r="29" spans="2:8" x14ac:dyDescent="0.25">
      <c r="B29" s="399" t="s">
        <v>97</v>
      </c>
    </row>
  </sheetData>
  <mergeCells count="6">
    <mergeCell ref="D26:H26"/>
    <mergeCell ref="D3:H3"/>
    <mergeCell ref="B4:B13"/>
    <mergeCell ref="D13:H13"/>
    <mergeCell ref="D16:H16"/>
    <mergeCell ref="B18:B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tabColor rgb="FF92D050"/>
  </sheetPr>
  <dimension ref="B3:AF32"/>
  <sheetViews>
    <sheetView showGridLines="0" zoomScale="80" zoomScaleNormal="80" workbookViewId="0"/>
  </sheetViews>
  <sheetFormatPr defaultColWidth="9.26953125" defaultRowHeight="11.5" x14ac:dyDescent="0.25"/>
  <cols>
    <col min="1" max="1" width="9.26953125" style="12"/>
    <col min="2" max="2" width="50.7265625" style="12" customWidth="1"/>
    <col min="3" max="3" width="9.54296875" style="51" customWidth="1"/>
    <col min="4" max="4" width="9.26953125" style="12"/>
    <col min="5" max="5" width="12.453125" style="12" customWidth="1"/>
    <col min="6" max="6" width="11.26953125" style="12" customWidth="1"/>
    <col min="7" max="7" width="11.453125" style="12" customWidth="1"/>
    <col min="8" max="9" width="9.26953125" style="12"/>
    <col min="10" max="10" width="15.54296875" style="12" bestFit="1" customWidth="1"/>
    <col min="11" max="16384" width="9.26953125" style="12"/>
  </cols>
  <sheetData>
    <row r="3" spans="2:32" x14ac:dyDescent="0.25">
      <c r="K3" s="100"/>
      <c r="L3" s="100"/>
      <c r="M3" s="100"/>
      <c r="N3" s="100"/>
      <c r="O3" s="100"/>
      <c r="P3" s="100"/>
      <c r="Q3" s="100"/>
      <c r="R3" s="100"/>
      <c r="S3" s="100"/>
      <c r="T3" s="100"/>
      <c r="U3" s="100"/>
      <c r="V3" s="100"/>
      <c r="W3" s="100"/>
      <c r="X3" s="100"/>
      <c r="Y3" s="100"/>
      <c r="Z3" s="100"/>
      <c r="AA3" s="100"/>
      <c r="AB3" s="100"/>
      <c r="AC3" s="100"/>
      <c r="AD3" s="100"/>
      <c r="AE3" s="100"/>
    </row>
    <row r="4" spans="2:32" ht="12" thickBot="1" x14ac:dyDescent="0.3">
      <c r="B4" s="119" t="s">
        <v>895</v>
      </c>
      <c r="C4" s="300"/>
      <c r="D4" s="926" t="s">
        <v>676</v>
      </c>
      <c r="E4" s="926"/>
      <c r="F4" s="926"/>
      <c r="G4" s="926"/>
    </row>
    <row r="5" spans="2:32" ht="12" thickBot="1" x14ac:dyDescent="0.3">
      <c r="B5" s="927"/>
      <c r="C5" s="53"/>
      <c r="D5" s="928"/>
      <c r="E5" s="91" t="s">
        <v>61</v>
      </c>
      <c r="F5" s="930" t="s">
        <v>84</v>
      </c>
      <c r="G5" s="21" t="s">
        <v>90</v>
      </c>
      <c r="J5" s="14"/>
      <c r="K5" s="15">
        <v>2005</v>
      </c>
      <c r="L5" s="15">
        <v>2006</v>
      </c>
      <c r="M5" s="15">
        <v>2007</v>
      </c>
      <c r="N5" s="15">
        <v>2008</v>
      </c>
      <c r="O5" s="15">
        <v>2009</v>
      </c>
      <c r="P5" s="15">
        <v>2010</v>
      </c>
      <c r="Q5" s="15">
        <v>2011</v>
      </c>
      <c r="R5" s="15">
        <v>2012</v>
      </c>
      <c r="S5" s="15">
        <v>2013</v>
      </c>
      <c r="T5" s="15">
        <v>2014</v>
      </c>
      <c r="U5" s="15">
        <v>2015</v>
      </c>
      <c r="V5" s="15">
        <v>2016</v>
      </c>
      <c r="W5" s="15">
        <v>2017</v>
      </c>
      <c r="X5" s="15">
        <v>2018</v>
      </c>
      <c r="Y5" s="15">
        <v>2019</v>
      </c>
      <c r="Z5" s="204">
        <v>2020</v>
      </c>
      <c r="AA5" s="204">
        <v>2021</v>
      </c>
      <c r="AB5" s="204">
        <v>2022</v>
      </c>
      <c r="AC5" s="204" t="s">
        <v>450</v>
      </c>
      <c r="AD5" s="204" t="s">
        <v>532</v>
      </c>
      <c r="AE5" s="204" t="s">
        <v>737</v>
      </c>
      <c r="AF5" s="204" t="s">
        <v>880</v>
      </c>
    </row>
    <row r="6" spans="2:32" ht="12" thickBot="1" x14ac:dyDescent="0.3">
      <c r="B6" s="927"/>
      <c r="C6" s="53"/>
      <c r="D6" s="929"/>
      <c r="E6" s="92" t="s">
        <v>452</v>
      </c>
      <c r="F6" s="931"/>
      <c r="G6" s="22" t="s">
        <v>91</v>
      </c>
      <c r="J6" s="29" t="s">
        <v>453</v>
      </c>
      <c r="K6" s="100">
        <v>-1.1936321017042562</v>
      </c>
      <c r="L6" s="100">
        <v>-3.1554335005901102E-2</v>
      </c>
      <c r="M6" s="100">
        <v>2.9587265455852663</v>
      </c>
      <c r="N6" s="100">
        <v>2.9444045588743917</v>
      </c>
      <c r="O6" s="100">
        <v>-5.2283073168111871</v>
      </c>
      <c r="P6" s="100">
        <v>-0.89632179353288377</v>
      </c>
      <c r="Q6" s="100">
        <v>-0.57108657415554376</v>
      </c>
      <c r="R6" s="100">
        <v>-1.7326613879316</v>
      </c>
      <c r="S6" s="100">
        <v>-2.7514932023001148</v>
      </c>
      <c r="T6" s="100">
        <v>-2.0082726341383417</v>
      </c>
      <c r="U6" s="100">
        <v>-0.1495553887974177</v>
      </c>
      <c r="V6" s="100">
        <v>-0.77773234020263038</v>
      </c>
      <c r="W6" s="100">
        <v>0.11707981188322503</v>
      </c>
      <c r="X6" s="100">
        <v>1.6669584234891399</v>
      </c>
      <c r="Y6" s="100">
        <v>2.1347050555478031</v>
      </c>
      <c r="Z6" s="100">
        <v>-2.8169786271448505</v>
      </c>
      <c r="AA6" s="100">
        <v>-1.3715619370662457</v>
      </c>
      <c r="AB6" s="100">
        <v>-0.95831365089501519</v>
      </c>
      <c r="AC6" s="100">
        <v>-1.1939472758738079</v>
      </c>
      <c r="AD6" s="100">
        <v>-1.183360793822652</v>
      </c>
      <c r="AE6" s="100">
        <v>-5.5110833536120563E-2</v>
      </c>
      <c r="AF6" s="100">
        <v>0.4908800868345109</v>
      </c>
    </row>
    <row r="7" spans="2:32" x14ac:dyDescent="0.25">
      <c r="B7" s="927"/>
      <c r="C7" s="53"/>
      <c r="D7" s="39">
        <v>2019</v>
      </c>
      <c r="E7" s="40">
        <v>2.5196931373053122</v>
      </c>
      <c r="F7" s="40">
        <v>2.0501833741099151</v>
      </c>
      <c r="G7" s="73">
        <v>2.1347050555478031</v>
      </c>
      <c r="J7" s="29" t="s">
        <v>139</v>
      </c>
      <c r="K7" s="100">
        <v>-1.1936321017042562</v>
      </c>
      <c r="L7" s="100">
        <v>-3.1554335005901102E-2</v>
      </c>
      <c r="M7" s="100">
        <v>2.9587265455852663</v>
      </c>
      <c r="N7" s="100">
        <v>2.9444045588743917</v>
      </c>
      <c r="O7" s="100">
        <v>-5.2283073168111871</v>
      </c>
      <c r="P7" s="100">
        <v>-0.89632179353288377</v>
      </c>
      <c r="Q7" s="100">
        <v>-0.57108657415554376</v>
      </c>
      <c r="R7" s="100">
        <v>-1.7326613879316</v>
      </c>
      <c r="S7" s="100">
        <v>-2.7514932023001148</v>
      </c>
      <c r="T7" s="100">
        <v>-2.0082726341383417</v>
      </c>
      <c r="U7" s="100">
        <v>-0.1495553887974177</v>
      </c>
      <c r="V7" s="100">
        <v>-0.77773234020263038</v>
      </c>
      <c r="W7" s="100">
        <v>0.11707981188322503</v>
      </c>
      <c r="X7" s="100">
        <v>1.6669584234891399</v>
      </c>
      <c r="Y7" s="100">
        <v>2.1347050555478031</v>
      </c>
      <c r="Z7" s="100">
        <v>-2.8169786271448505</v>
      </c>
      <c r="AA7" s="100">
        <v>-1.3715619370662457</v>
      </c>
      <c r="AB7" s="100">
        <v>-0.95831365089501519</v>
      </c>
      <c r="AC7" s="100">
        <v>-1.1939472758738079</v>
      </c>
      <c r="AD7" s="100">
        <v>-1.183360793822652</v>
      </c>
      <c r="AE7" s="100">
        <v>-5.5110833536120563E-2</v>
      </c>
      <c r="AF7" s="100">
        <v>0.4908800868345109</v>
      </c>
    </row>
    <row r="8" spans="2:32" x14ac:dyDescent="0.25">
      <c r="B8" s="927"/>
      <c r="C8" s="53"/>
      <c r="D8" s="39">
        <v>2020</v>
      </c>
      <c r="E8" s="40">
        <v>-3.3746817659004447</v>
      </c>
      <c r="F8" s="40">
        <v>1.548585743957176</v>
      </c>
      <c r="G8" s="73">
        <v>-2.8169786271448505</v>
      </c>
    </row>
    <row r="9" spans="2:32" x14ac:dyDescent="0.25">
      <c r="B9" s="927"/>
      <c r="C9" s="53"/>
      <c r="D9" s="39">
        <v>2021</v>
      </c>
      <c r="E9" s="40">
        <v>3.0143028607267697</v>
      </c>
      <c r="F9" s="40">
        <v>1.5046105691719047</v>
      </c>
      <c r="G9" s="73">
        <v>-1.3715619370662457</v>
      </c>
    </row>
    <row r="10" spans="2:32" ht="12" thickBot="1" x14ac:dyDescent="0.3">
      <c r="B10" s="927"/>
      <c r="C10" s="53"/>
      <c r="D10" s="74">
        <v>2022</v>
      </c>
      <c r="E10" s="82">
        <v>1.6687034022652592</v>
      </c>
      <c r="F10" s="46">
        <v>1.2991533966267621</v>
      </c>
      <c r="G10" s="75">
        <v>-0.95831365089501519</v>
      </c>
    </row>
    <row r="11" spans="2:32" x14ac:dyDescent="0.25">
      <c r="B11" s="927"/>
      <c r="C11" s="53"/>
      <c r="D11" s="39" t="s">
        <v>450</v>
      </c>
      <c r="E11" s="40">
        <v>1.7235918481922186</v>
      </c>
      <c r="F11" s="40">
        <v>1.5067145680937033</v>
      </c>
      <c r="G11" s="73">
        <v>-1.1939472758738079</v>
      </c>
    </row>
    <row r="12" spans="2:32" x14ac:dyDescent="0.25">
      <c r="B12" s="927"/>
      <c r="C12" s="53"/>
      <c r="D12" s="39" t="s">
        <v>532</v>
      </c>
      <c r="E12" s="40">
        <v>1.2652163061491528</v>
      </c>
      <c r="F12" s="40">
        <v>1.7457792996352417</v>
      </c>
      <c r="G12" s="73">
        <v>-1.183360793822652</v>
      </c>
    </row>
    <row r="13" spans="2:32" x14ac:dyDescent="0.25">
      <c r="B13" s="927"/>
      <c r="C13" s="53"/>
      <c r="D13" s="39" t="s">
        <v>737</v>
      </c>
      <c r="E13" s="40">
        <v>1.7566807559391773</v>
      </c>
      <c r="F13" s="40">
        <v>1.4953130850324126</v>
      </c>
      <c r="G13" s="73">
        <v>-5.5110833536120563E-2</v>
      </c>
    </row>
    <row r="14" spans="2:32" ht="12" thickBot="1" x14ac:dyDescent="0.3">
      <c r="B14" s="927"/>
      <c r="C14" s="53"/>
      <c r="D14" s="74" t="s">
        <v>880</v>
      </c>
      <c r="E14" s="46">
        <v>2.6541471020296026</v>
      </c>
      <c r="F14" s="46">
        <v>1.3543059030128646</v>
      </c>
      <c r="G14" s="75">
        <v>0.4908800868345109</v>
      </c>
    </row>
    <row r="15" spans="2:32" x14ac:dyDescent="0.25">
      <c r="B15" s="927"/>
      <c r="C15" s="53"/>
      <c r="D15" s="925" t="s">
        <v>8</v>
      </c>
      <c r="E15" s="925"/>
      <c r="F15" s="925"/>
      <c r="G15" s="925"/>
    </row>
    <row r="16" spans="2:32" ht="15" customHeight="1" x14ac:dyDescent="0.25">
      <c r="B16" s="397" t="s">
        <v>174</v>
      </c>
      <c r="C16" s="58"/>
    </row>
    <row r="17" spans="2:7" x14ac:dyDescent="0.25">
      <c r="B17" s="51"/>
    </row>
    <row r="18" spans="2:7" ht="12" thickBot="1" x14ac:dyDescent="0.3">
      <c r="B18" s="51"/>
      <c r="D18" s="926" t="s">
        <v>677</v>
      </c>
      <c r="E18" s="926"/>
      <c r="F18" s="926"/>
      <c r="G18" s="926"/>
    </row>
    <row r="19" spans="2:7" x14ac:dyDescent="0.25">
      <c r="B19" s="119" t="s">
        <v>896</v>
      </c>
      <c r="C19" s="300"/>
      <c r="D19" s="928"/>
      <c r="E19" s="91" t="s">
        <v>96</v>
      </c>
      <c r="F19" s="930" t="s">
        <v>136</v>
      </c>
      <c r="G19" s="21" t="s">
        <v>139</v>
      </c>
    </row>
    <row r="20" spans="2:7" ht="12" thickBot="1" x14ac:dyDescent="0.3">
      <c r="B20" s="927"/>
      <c r="C20" s="53"/>
      <c r="D20" s="929"/>
      <c r="E20" s="92" t="s">
        <v>451</v>
      </c>
      <c r="F20" s="931"/>
      <c r="G20" s="22" t="s">
        <v>140</v>
      </c>
    </row>
    <row r="21" spans="2:7" x14ac:dyDescent="0.25">
      <c r="B21" s="927"/>
      <c r="C21" s="53"/>
      <c r="D21" s="39">
        <f>D7</f>
        <v>2019</v>
      </c>
      <c r="E21" s="40">
        <v>2.5196931373053122</v>
      </c>
      <c r="F21" s="40">
        <f>F7</f>
        <v>2.0501833741099151</v>
      </c>
      <c r="G21" s="73">
        <f>G7</f>
        <v>2.1347050555478031</v>
      </c>
    </row>
    <row r="22" spans="2:7" x14ac:dyDescent="0.25">
      <c r="B22" s="927"/>
      <c r="C22" s="53"/>
      <c r="D22" s="39">
        <f t="shared" ref="D22:D28" si="0">D8</f>
        <v>2020</v>
      </c>
      <c r="E22" s="40">
        <v>-3.3746817659004447</v>
      </c>
      <c r="F22" s="40">
        <f t="shared" ref="F22:G22" si="1">F8</f>
        <v>1.548585743957176</v>
      </c>
      <c r="G22" s="73">
        <f t="shared" si="1"/>
        <v>-2.8169786271448505</v>
      </c>
    </row>
    <row r="23" spans="2:7" x14ac:dyDescent="0.25">
      <c r="B23" s="927"/>
      <c r="C23" s="53"/>
      <c r="D23" s="39">
        <f t="shared" si="0"/>
        <v>2021</v>
      </c>
      <c r="E23" s="40">
        <v>3.0143028607267697</v>
      </c>
      <c r="F23" s="40">
        <f t="shared" ref="F23:G23" si="2">F9</f>
        <v>1.5046105691719047</v>
      </c>
      <c r="G23" s="73">
        <f t="shared" si="2"/>
        <v>-1.3715619370662457</v>
      </c>
    </row>
    <row r="24" spans="2:7" ht="12" thickBot="1" x14ac:dyDescent="0.3">
      <c r="B24" s="927"/>
      <c r="C24" s="53"/>
      <c r="D24" s="74">
        <f t="shared" si="0"/>
        <v>2022</v>
      </c>
      <c r="E24" s="46">
        <v>1.6687034022652592</v>
      </c>
      <c r="F24" s="46">
        <f t="shared" ref="F24:G24" si="3">F10</f>
        <v>1.2991533966267621</v>
      </c>
      <c r="G24" s="75">
        <f t="shared" si="3"/>
        <v>-0.95831365089501519</v>
      </c>
    </row>
    <row r="25" spans="2:7" x14ac:dyDescent="0.25">
      <c r="B25" s="927"/>
      <c r="C25" s="53"/>
      <c r="D25" s="39" t="str">
        <f t="shared" si="0"/>
        <v>2023F</v>
      </c>
      <c r="E25" s="40">
        <v>1.2652163061491528</v>
      </c>
      <c r="F25" s="40">
        <f t="shared" ref="F25:G25" si="4">F11</f>
        <v>1.5067145680937033</v>
      </c>
      <c r="G25" s="73">
        <f t="shared" si="4"/>
        <v>-1.1939472758738079</v>
      </c>
    </row>
    <row r="26" spans="2:7" x14ac:dyDescent="0.25">
      <c r="B26" s="927"/>
      <c r="C26" s="53"/>
      <c r="D26" s="39" t="str">
        <f t="shared" si="0"/>
        <v>2024F</v>
      </c>
      <c r="E26" s="40">
        <v>1.7566807559391773</v>
      </c>
      <c r="F26" s="40">
        <f t="shared" ref="F26:G26" si="5">F12</f>
        <v>1.7457792996352417</v>
      </c>
      <c r="G26" s="73">
        <f t="shared" si="5"/>
        <v>-1.183360793822652</v>
      </c>
    </row>
    <row r="27" spans="2:7" x14ac:dyDescent="0.25">
      <c r="B27" s="927"/>
      <c r="C27" s="53"/>
      <c r="D27" s="39" t="str">
        <f t="shared" si="0"/>
        <v>2025F</v>
      </c>
      <c r="E27" s="40">
        <v>2.6541471020296026</v>
      </c>
      <c r="F27" s="40">
        <f t="shared" ref="F27:G27" si="6">F13</f>
        <v>1.4953130850324126</v>
      </c>
      <c r="G27" s="73">
        <f t="shared" si="6"/>
        <v>-5.5110833536120563E-2</v>
      </c>
    </row>
    <row r="28" spans="2:7" ht="12" thickBot="1" x14ac:dyDescent="0.3">
      <c r="B28" s="927"/>
      <c r="C28" s="53"/>
      <c r="D28" s="74" t="str">
        <f t="shared" si="0"/>
        <v>2026F</v>
      </c>
      <c r="E28" s="40">
        <v>1.9079963540707956</v>
      </c>
      <c r="F28" s="40">
        <f t="shared" ref="F28:G28" si="7">F14</f>
        <v>1.3543059030128646</v>
      </c>
      <c r="G28" s="73">
        <f t="shared" si="7"/>
        <v>0.4908800868345109</v>
      </c>
    </row>
    <row r="29" spans="2:7" x14ac:dyDescent="0.25">
      <c r="B29" s="927"/>
      <c r="C29" s="53"/>
      <c r="D29" s="925" t="s">
        <v>97</v>
      </c>
      <c r="E29" s="925"/>
      <c r="F29" s="925"/>
      <c r="G29" s="925"/>
    </row>
    <row r="30" spans="2:7" x14ac:dyDescent="0.25">
      <c r="B30" s="927"/>
      <c r="C30" s="53"/>
    </row>
    <row r="31" spans="2:7" x14ac:dyDescent="0.25">
      <c r="B31" s="397" t="s">
        <v>175</v>
      </c>
      <c r="C31" s="58"/>
    </row>
    <row r="32" spans="2:7" x14ac:dyDescent="0.25">
      <c r="B32" s="51"/>
    </row>
  </sheetData>
  <mergeCells count="10">
    <mergeCell ref="B20:B30"/>
    <mergeCell ref="D19:D20"/>
    <mergeCell ref="F19:F20"/>
    <mergeCell ref="D29:G29"/>
    <mergeCell ref="D4:G4"/>
    <mergeCell ref="B5:B15"/>
    <mergeCell ref="D5:D6"/>
    <mergeCell ref="F5:F6"/>
    <mergeCell ref="D15:G15"/>
    <mergeCell ref="D18:G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tabColor rgb="FF92D050"/>
  </sheetPr>
  <dimension ref="A3:D53"/>
  <sheetViews>
    <sheetView showGridLines="0" zoomScale="80" zoomScaleNormal="80" workbookViewId="0"/>
  </sheetViews>
  <sheetFormatPr defaultColWidth="9.26953125" defaultRowHeight="11.5" x14ac:dyDescent="0.25"/>
  <cols>
    <col min="1" max="1" width="24.453125" style="12" customWidth="1"/>
    <col min="2" max="4" width="12.7265625" style="12" customWidth="1"/>
    <col min="5" max="16384" width="9.26953125" style="12"/>
  </cols>
  <sheetData>
    <row r="3" spans="1:4" ht="12" thickBot="1" x14ac:dyDescent="0.3">
      <c r="A3" s="913" t="s">
        <v>678</v>
      </c>
      <c r="B3" s="913"/>
      <c r="C3" s="913"/>
      <c r="D3" s="913"/>
    </row>
    <row r="4" spans="1:4" ht="12" thickBot="1" x14ac:dyDescent="0.3">
      <c r="A4" s="65"/>
      <c r="B4" s="66">
        <v>2022</v>
      </c>
      <c r="C4" s="66">
        <v>2023</v>
      </c>
      <c r="D4" s="66">
        <v>2024</v>
      </c>
    </row>
    <row r="5" spans="1:4" ht="15.75" customHeight="1" thickBot="1" x14ac:dyDescent="0.3">
      <c r="A5" s="932" t="s">
        <v>29</v>
      </c>
      <c r="B5" s="932"/>
      <c r="C5" s="932"/>
      <c r="D5" s="932"/>
    </row>
    <row r="6" spans="1:4" ht="15.75" customHeight="1" x14ac:dyDescent="0.25">
      <c r="A6" s="67" t="s">
        <v>2</v>
      </c>
      <c r="B6" s="68">
        <v>1.66870340226526</v>
      </c>
      <c r="C6" s="68">
        <v>1.2652163061491499</v>
      </c>
      <c r="D6" s="68">
        <v>1.7566807559391799</v>
      </c>
    </row>
    <row r="7" spans="1:4" x14ac:dyDescent="0.25">
      <c r="A7" s="69" t="s">
        <v>30</v>
      </c>
      <c r="B7" s="70">
        <v>1.6</v>
      </c>
      <c r="C7" s="70">
        <v>1</v>
      </c>
      <c r="D7" s="70">
        <v>2.5</v>
      </c>
    </row>
    <row r="8" spans="1:4" x14ac:dyDescent="0.25">
      <c r="A8" s="69" t="s">
        <v>756</v>
      </c>
      <c r="B8" s="70">
        <v>1.6687034022652369</v>
      </c>
      <c r="C8" s="203">
        <v>1.3216131626982559</v>
      </c>
      <c r="D8" s="70">
        <v>3.1689726191370511</v>
      </c>
    </row>
    <row r="9" spans="1:4" x14ac:dyDescent="0.25">
      <c r="A9" s="69" t="s">
        <v>3</v>
      </c>
      <c r="B9" s="70">
        <v>1.7</v>
      </c>
      <c r="C9" s="70">
        <v>1.5</v>
      </c>
      <c r="D9" s="70">
        <v>2</v>
      </c>
    </row>
    <row r="10" spans="1:4" x14ac:dyDescent="0.25">
      <c r="A10" s="69" t="s">
        <v>31</v>
      </c>
      <c r="B10" s="70">
        <v>1.627</v>
      </c>
      <c r="C10" s="70">
        <v>0.54400000000000004</v>
      </c>
      <c r="D10" s="70">
        <v>2.1360000000000001</v>
      </c>
    </row>
    <row r="11" spans="1:4" ht="12" thickBot="1" x14ac:dyDescent="0.3">
      <c r="A11" s="71" t="s">
        <v>32</v>
      </c>
      <c r="B11" s="590">
        <v>1.6679999999999999</v>
      </c>
      <c r="C11" s="590">
        <v>1.296</v>
      </c>
      <c r="D11" s="590">
        <v>2.7</v>
      </c>
    </row>
    <row r="12" spans="1:4" ht="12" thickBot="1" x14ac:dyDescent="0.3">
      <c r="A12" s="933" t="s">
        <v>533</v>
      </c>
      <c r="B12" s="933"/>
      <c r="C12" s="933"/>
      <c r="D12" s="933"/>
    </row>
    <row r="13" spans="1:4" ht="15.75" customHeight="1" x14ac:dyDescent="0.25">
      <c r="A13" s="67" t="s">
        <v>2</v>
      </c>
      <c r="B13" s="68">
        <v>12.141846308652999</v>
      </c>
      <c r="C13" s="68">
        <v>10.2459887500147</v>
      </c>
      <c r="D13" s="68">
        <v>4.9272553560316696</v>
      </c>
    </row>
    <row r="14" spans="1:4" x14ac:dyDescent="0.25">
      <c r="A14" s="69" t="s">
        <v>30</v>
      </c>
      <c r="B14" s="70">
        <v>12.8</v>
      </c>
      <c r="C14" s="70">
        <v>10.8</v>
      </c>
      <c r="D14" s="70">
        <v>6.5</v>
      </c>
    </row>
    <row r="15" spans="1:4" x14ac:dyDescent="0.25">
      <c r="A15" s="69" t="s">
        <v>756</v>
      </c>
      <c r="B15" s="70">
        <v>12.126487883973056</v>
      </c>
      <c r="C15" s="70">
        <v>10.504303062999966</v>
      </c>
      <c r="D15" s="70">
        <v>6.735941605224923</v>
      </c>
    </row>
    <row r="16" spans="1:4" x14ac:dyDescent="0.25">
      <c r="A16" s="69" t="s">
        <v>3</v>
      </c>
      <c r="B16" s="70">
        <v>12.1</v>
      </c>
      <c r="C16" s="70">
        <v>9.6999999999999993</v>
      </c>
      <c r="D16" s="70">
        <v>5.3</v>
      </c>
    </row>
    <row r="17" spans="1:4" x14ac:dyDescent="0.25">
      <c r="A17" s="69" t="s">
        <v>31</v>
      </c>
      <c r="B17" s="70">
        <v>12.039</v>
      </c>
      <c r="C17" s="70">
        <v>15.46</v>
      </c>
      <c r="D17" s="70">
        <v>5.0990000000000002</v>
      </c>
    </row>
    <row r="18" spans="1:4" ht="12" thickBot="1" x14ac:dyDescent="0.3">
      <c r="A18" s="71" t="s">
        <v>32</v>
      </c>
      <c r="B18" s="590">
        <v>12.132999999999999</v>
      </c>
      <c r="C18" s="590">
        <v>9.5190000000000001</v>
      </c>
      <c r="D18" s="590">
        <v>4.3339999999999996</v>
      </c>
    </row>
    <row r="19" spans="1:4" ht="15.75" customHeight="1" thickBot="1" x14ac:dyDescent="0.3">
      <c r="A19" s="933" t="s">
        <v>34</v>
      </c>
      <c r="B19" s="933"/>
      <c r="C19" s="933"/>
      <c r="D19" s="933"/>
    </row>
    <row r="20" spans="1:4" ht="15.75" customHeight="1" x14ac:dyDescent="0.25">
      <c r="A20" s="67" t="s">
        <v>2</v>
      </c>
      <c r="B20" s="68">
        <v>-7.2015918496177473</v>
      </c>
      <c r="C20" s="68">
        <v>-5.468013364484948</v>
      </c>
      <c r="D20" s="68">
        <v>-5.0389862797935496</v>
      </c>
    </row>
    <row r="21" spans="1:4" x14ac:dyDescent="0.25">
      <c r="A21" s="69" t="s">
        <v>30</v>
      </c>
      <c r="B21" s="70" t="s">
        <v>7</v>
      </c>
      <c r="C21" s="70" t="s">
        <v>7</v>
      </c>
      <c r="D21" s="70" t="s">
        <v>7</v>
      </c>
    </row>
    <row r="22" spans="1:4" x14ac:dyDescent="0.25">
      <c r="A22" s="69" t="s">
        <v>756</v>
      </c>
      <c r="B22" s="70" t="s">
        <v>7</v>
      </c>
      <c r="C22" s="70" t="s">
        <v>7</v>
      </c>
      <c r="D22" s="70" t="s">
        <v>7</v>
      </c>
    </row>
    <row r="23" spans="1:4" x14ac:dyDescent="0.25">
      <c r="A23" s="69" t="s">
        <v>3</v>
      </c>
      <c r="B23" s="70" t="s">
        <v>7</v>
      </c>
      <c r="C23" s="70" t="s">
        <v>7</v>
      </c>
      <c r="D23" s="70" t="s">
        <v>7</v>
      </c>
    </row>
    <row r="24" spans="1:4" x14ac:dyDescent="0.25">
      <c r="A24" s="69" t="s">
        <v>31</v>
      </c>
      <c r="B24" s="70">
        <v>-7.3</v>
      </c>
      <c r="C24" s="70">
        <v>-6.9690000000000003</v>
      </c>
      <c r="D24" s="70">
        <v>-6.2649999999999997</v>
      </c>
    </row>
    <row r="25" spans="1:4" ht="12" thickBot="1" x14ac:dyDescent="0.3">
      <c r="A25" s="71" t="s">
        <v>32</v>
      </c>
      <c r="B25" s="590">
        <v>-4.2869999999999999</v>
      </c>
      <c r="C25" s="590">
        <v>-3.468</v>
      </c>
      <c r="D25" s="590">
        <v>-2.5840000000000001</v>
      </c>
    </row>
    <row r="26" spans="1:4" ht="14.9" customHeight="1" x14ac:dyDescent="0.25">
      <c r="A26" s="934" t="s">
        <v>881</v>
      </c>
      <c r="B26" s="934"/>
      <c r="C26" s="934"/>
      <c r="D26" s="934"/>
    </row>
    <row r="27" spans="1:4" x14ac:dyDescent="0.25">
      <c r="A27" s="935"/>
      <c r="B27" s="935"/>
      <c r="C27" s="935"/>
      <c r="D27" s="935"/>
    </row>
    <row r="29" spans="1:4" ht="12" thickBot="1" x14ac:dyDescent="0.3">
      <c r="A29" s="913" t="s">
        <v>679</v>
      </c>
      <c r="B29" s="913"/>
      <c r="C29" s="913"/>
      <c r="D29" s="913"/>
    </row>
    <row r="30" spans="1:4" ht="12" thickBot="1" x14ac:dyDescent="0.3">
      <c r="A30" s="65"/>
      <c r="B30" s="66">
        <f>B4</f>
        <v>2022</v>
      </c>
      <c r="C30" s="66">
        <f t="shared" ref="C30:D30" si="0">C4</f>
        <v>2023</v>
      </c>
      <c r="D30" s="66">
        <f t="shared" si="0"/>
        <v>2024</v>
      </c>
    </row>
    <row r="31" spans="1:4" ht="12" thickBot="1" x14ac:dyDescent="0.3">
      <c r="A31" s="932" t="s">
        <v>98</v>
      </c>
      <c r="B31" s="932"/>
      <c r="C31" s="932"/>
      <c r="D31" s="932"/>
    </row>
    <row r="32" spans="1:4" x14ac:dyDescent="0.25">
      <c r="A32" s="67" t="s">
        <v>2</v>
      </c>
      <c r="B32" s="68">
        <v>1.66870340226526</v>
      </c>
      <c r="C32" s="68">
        <v>1.2652163061491499</v>
      </c>
      <c r="D32" s="68">
        <v>1.7566807559391799</v>
      </c>
    </row>
    <row r="33" spans="1:4" x14ac:dyDescent="0.25">
      <c r="A33" s="69" t="s">
        <v>141</v>
      </c>
      <c r="B33" s="70">
        <v>1.6</v>
      </c>
      <c r="C33" s="70">
        <v>1</v>
      </c>
      <c r="D33" s="70">
        <v>2.5</v>
      </c>
    </row>
    <row r="34" spans="1:4" x14ac:dyDescent="0.25">
      <c r="A34" s="69" t="s">
        <v>757</v>
      </c>
      <c r="B34" s="70">
        <v>1.6687034022652369</v>
      </c>
      <c r="C34" s="203">
        <v>1.3216131626982559</v>
      </c>
      <c r="D34" s="70">
        <v>3.1689726191370511</v>
      </c>
    </row>
    <row r="35" spans="1:4" x14ac:dyDescent="0.25">
      <c r="A35" s="69" t="s">
        <v>142</v>
      </c>
      <c r="B35" s="70">
        <v>1.7</v>
      </c>
      <c r="C35" s="70">
        <v>1.5</v>
      </c>
      <c r="D35" s="70">
        <v>2</v>
      </c>
    </row>
    <row r="36" spans="1:4" x14ac:dyDescent="0.25">
      <c r="A36" s="69" t="s">
        <v>31</v>
      </c>
      <c r="B36" s="70">
        <v>1.627</v>
      </c>
      <c r="C36" s="70">
        <v>0.54400000000000004</v>
      </c>
      <c r="D36" s="70">
        <v>2.1360000000000001</v>
      </c>
    </row>
    <row r="37" spans="1:4" ht="12" thickBot="1" x14ac:dyDescent="0.3">
      <c r="A37" s="71" t="s">
        <v>143</v>
      </c>
      <c r="B37" s="72">
        <v>1.6679999999999999</v>
      </c>
      <c r="C37" s="72">
        <v>1.296</v>
      </c>
      <c r="D37" s="72">
        <v>2.7</v>
      </c>
    </row>
    <row r="38" spans="1:4" ht="12" thickBot="1" x14ac:dyDescent="0.3">
      <c r="A38" s="933" t="s">
        <v>33</v>
      </c>
      <c r="B38" s="933"/>
      <c r="C38" s="933"/>
      <c r="D38" s="933"/>
    </row>
    <row r="39" spans="1:4" x14ac:dyDescent="0.25">
      <c r="A39" s="67" t="s">
        <v>2</v>
      </c>
      <c r="B39" s="68">
        <v>12.141846308652999</v>
      </c>
      <c r="C39" s="68">
        <v>10.2459887500147</v>
      </c>
      <c r="D39" s="68">
        <v>4.9272553560316696</v>
      </c>
    </row>
    <row r="40" spans="1:4" x14ac:dyDescent="0.25">
      <c r="A40" s="69" t="s">
        <v>141</v>
      </c>
      <c r="B40" s="70">
        <v>12.8</v>
      </c>
      <c r="C40" s="70">
        <v>10.8</v>
      </c>
      <c r="D40" s="70">
        <v>6.5</v>
      </c>
    </row>
    <row r="41" spans="1:4" x14ac:dyDescent="0.25">
      <c r="A41" s="69" t="s">
        <v>757</v>
      </c>
      <c r="B41" s="70">
        <v>12.126487883973056</v>
      </c>
      <c r="C41" s="70">
        <v>10.504303062999966</v>
      </c>
      <c r="D41" s="70">
        <v>6.735941605224923</v>
      </c>
    </row>
    <row r="42" spans="1:4" x14ac:dyDescent="0.25">
      <c r="A42" s="69" t="s">
        <v>142</v>
      </c>
      <c r="B42" s="70">
        <v>12.1</v>
      </c>
      <c r="C42" s="70">
        <v>9.6999999999999993</v>
      </c>
      <c r="D42" s="70">
        <v>5.3</v>
      </c>
    </row>
    <row r="43" spans="1:4" x14ac:dyDescent="0.25">
      <c r="A43" s="69" t="s">
        <v>31</v>
      </c>
      <c r="B43" s="70">
        <v>12.039</v>
      </c>
      <c r="C43" s="70">
        <v>15.46</v>
      </c>
      <c r="D43" s="70">
        <v>5.0990000000000002</v>
      </c>
    </row>
    <row r="44" spans="1:4" ht="12" thickBot="1" x14ac:dyDescent="0.3">
      <c r="A44" s="71" t="s">
        <v>143</v>
      </c>
      <c r="B44" s="591">
        <v>12.132999999999999</v>
      </c>
      <c r="C44" s="591">
        <v>9.5190000000000001</v>
      </c>
      <c r="D44" s="591">
        <v>4.3339999999999996</v>
      </c>
    </row>
    <row r="45" spans="1:4" ht="12" thickBot="1" x14ac:dyDescent="0.3">
      <c r="A45" s="933" t="s">
        <v>144</v>
      </c>
      <c r="B45" s="933"/>
      <c r="C45" s="933"/>
      <c r="D45" s="933"/>
    </row>
    <row r="46" spans="1:4" x14ac:dyDescent="0.25">
      <c r="A46" s="67" t="s">
        <v>2</v>
      </c>
      <c r="B46" s="68">
        <v>-7.2015918496177473</v>
      </c>
      <c r="C46" s="68">
        <v>-5.468013364484948</v>
      </c>
      <c r="D46" s="68">
        <v>-5.0389862797935496</v>
      </c>
    </row>
    <row r="47" spans="1:4" x14ac:dyDescent="0.25">
      <c r="A47" s="69" t="s">
        <v>141</v>
      </c>
      <c r="B47" s="70" t="s">
        <v>7</v>
      </c>
      <c r="C47" s="70" t="s">
        <v>7</v>
      </c>
      <c r="D47" s="70" t="s">
        <v>7</v>
      </c>
    </row>
    <row r="48" spans="1:4" x14ac:dyDescent="0.25">
      <c r="A48" s="69" t="s">
        <v>757</v>
      </c>
      <c r="B48" s="70" t="s">
        <v>7</v>
      </c>
      <c r="C48" s="70" t="s">
        <v>7</v>
      </c>
      <c r="D48" s="70" t="s">
        <v>7</v>
      </c>
    </row>
    <row r="49" spans="1:4" x14ac:dyDescent="0.25">
      <c r="A49" s="69" t="s">
        <v>142</v>
      </c>
      <c r="B49" s="70" t="s">
        <v>7</v>
      </c>
      <c r="C49" s="70" t="s">
        <v>7</v>
      </c>
      <c r="D49" s="70" t="s">
        <v>7</v>
      </c>
    </row>
    <row r="50" spans="1:4" x14ac:dyDescent="0.25">
      <c r="A50" s="69" t="s">
        <v>31</v>
      </c>
      <c r="B50" s="70">
        <v>-7.3</v>
      </c>
      <c r="C50" s="70">
        <v>-6.9690000000000003</v>
      </c>
      <c r="D50" s="70">
        <v>-6.2649999999999997</v>
      </c>
    </row>
    <row r="51" spans="1:4" ht="12" thickBot="1" x14ac:dyDescent="0.3">
      <c r="A51" s="71" t="s">
        <v>143</v>
      </c>
      <c r="B51" s="72">
        <v>-4.2869999999999999</v>
      </c>
      <c r="C51" s="72">
        <v>-3.468</v>
      </c>
      <c r="D51" s="72">
        <v>-2.5840000000000001</v>
      </c>
    </row>
    <row r="52" spans="1:4" ht="13.5" customHeight="1" x14ac:dyDescent="0.25">
      <c r="A52" s="934" t="s">
        <v>882</v>
      </c>
      <c r="B52" s="934"/>
      <c r="C52" s="934"/>
      <c r="D52" s="934"/>
    </row>
    <row r="53" spans="1:4" x14ac:dyDescent="0.25">
      <c r="A53" s="935"/>
      <c r="B53" s="935"/>
      <c r="C53" s="935"/>
      <c r="D53" s="935"/>
    </row>
  </sheetData>
  <mergeCells count="10">
    <mergeCell ref="A29:D29"/>
    <mergeCell ref="A31:D31"/>
    <mergeCell ref="A38:D38"/>
    <mergeCell ref="A45:D45"/>
    <mergeCell ref="A52:D53"/>
    <mergeCell ref="A3:D3"/>
    <mergeCell ref="A5:D5"/>
    <mergeCell ref="A12:D12"/>
    <mergeCell ref="A19:D19"/>
    <mergeCell ref="A26:D2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3">
    <tabColor rgb="FF92D050"/>
  </sheetPr>
  <dimension ref="A1:Y38"/>
  <sheetViews>
    <sheetView showGridLines="0" zoomScaleNormal="100" workbookViewId="0"/>
  </sheetViews>
  <sheetFormatPr defaultColWidth="9.26953125" defaultRowHeight="11.5" x14ac:dyDescent="0.25"/>
  <cols>
    <col min="1" max="4" width="9.26953125" style="12"/>
    <col min="5" max="6" width="10" style="12" customWidth="1"/>
    <col min="7" max="12" width="9.26953125" style="12"/>
    <col min="13" max="14" width="10.26953125" style="12" customWidth="1"/>
    <col min="15" max="16" width="9.26953125" style="12"/>
    <col min="17" max="17" width="17.7265625" style="12" customWidth="1"/>
    <col min="18" max="16384" width="9.26953125" style="12"/>
  </cols>
  <sheetData>
    <row r="1" spans="1:25" x14ac:dyDescent="0.25">
      <c r="S1" s="103"/>
      <c r="T1" s="103"/>
      <c r="U1" s="103"/>
      <c r="V1" s="103"/>
      <c r="W1" s="103"/>
      <c r="X1" s="103"/>
    </row>
    <row r="3" spans="1:25" x14ac:dyDescent="0.25">
      <c r="R3" s="101"/>
      <c r="S3" s="101"/>
      <c r="T3" s="101"/>
      <c r="U3" s="101"/>
      <c r="V3" s="101"/>
      <c r="W3" s="101"/>
      <c r="X3" s="101"/>
    </row>
    <row r="4" spans="1:25" x14ac:dyDescent="0.25">
      <c r="A4" s="936" t="s">
        <v>897</v>
      </c>
      <c r="B4" s="937"/>
      <c r="C4" s="937"/>
      <c r="D4" s="937"/>
      <c r="E4" s="937"/>
      <c r="F4" s="937"/>
      <c r="I4" s="936" t="s">
        <v>898</v>
      </c>
      <c r="J4" s="937"/>
      <c r="K4" s="937"/>
      <c r="L4" s="937"/>
      <c r="M4" s="937"/>
      <c r="N4" s="937"/>
      <c r="Q4" s="59" t="s">
        <v>519</v>
      </c>
    </row>
    <row r="5" spans="1:25" ht="12" thickBot="1" x14ac:dyDescent="0.3">
      <c r="Q5" s="8"/>
      <c r="R5" s="8">
        <v>2019</v>
      </c>
      <c r="S5" s="8">
        <v>2020</v>
      </c>
      <c r="T5" s="8">
        <v>2021</v>
      </c>
      <c r="U5" s="8">
        <v>2022</v>
      </c>
      <c r="V5" s="8">
        <v>2023</v>
      </c>
      <c r="W5" s="8">
        <v>2024</v>
      </c>
      <c r="X5" s="8">
        <v>2025</v>
      </c>
      <c r="Y5" s="8">
        <v>2026</v>
      </c>
    </row>
    <row r="6" spans="1:25" x14ac:dyDescent="0.25">
      <c r="Q6" s="225" t="s">
        <v>934</v>
      </c>
      <c r="R6" s="104">
        <v>100</v>
      </c>
      <c r="S6" s="104">
        <v>96.625318234099552</v>
      </c>
      <c r="T6" s="104">
        <v>99.537897965816356</v>
      </c>
      <c r="U6" s="104">
        <v>101.19889025571527</v>
      </c>
      <c r="V6" s="104">
        <v>102.47927511687256</v>
      </c>
      <c r="W6" s="32">
        <v>104.27950882167663</v>
      </c>
      <c r="X6" s="101">
        <v>107.04724038307786</v>
      </c>
      <c r="Y6" s="101">
        <v>109.08969782672038</v>
      </c>
    </row>
    <row r="7" spans="1:25" x14ac:dyDescent="0.25">
      <c r="Q7" s="226" t="s">
        <v>751</v>
      </c>
      <c r="R7" s="32">
        <v>100</v>
      </c>
      <c r="S7" s="104">
        <v>95.641246192072813</v>
      </c>
      <c r="T7" s="104">
        <v>98.530063015566796</v>
      </c>
      <c r="U7" s="104">
        <v>100.42973990706525</v>
      </c>
      <c r="V7" s="104">
        <v>101.06304289823728</v>
      </c>
      <c r="W7" s="32">
        <v>102.74171409187063</v>
      </c>
      <c r="X7" s="101">
        <v>105.09195498599493</v>
      </c>
      <c r="Y7" s="101"/>
    </row>
    <row r="8" spans="1:25" x14ac:dyDescent="0.25">
      <c r="Q8" s="226" t="s">
        <v>936</v>
      </c>
      <c r="R8" s="32">
        <v>100</v>
      </c>
      <c r="S8" s="104">
        <v>96.625318234099552</v>
      </c>
      <c r="T8" s="104">
        <v>99.537897965816356</v>
      </c>
      <c r="U8" s="104">
        <v>101.19889025571527</v>
      </c>
      <c r="V8" s="104">
        <v>101.95078792752501</v>
      </c>
      <c r="W8" s="32">
        <v>103.5281720493374</v>
      </c>
      <c r="X8" s="101">
        <v>106.41111020757035</v>
      </c>
      <c r="Y8" s="101">
        <v>108.65058816590974</v>
      </c>
    </row>
    <row r="9" spans="1:25" x14ac:dyDescent="0.25">
      <c r="Q9" s="226" t="s">
        <v>754</v>
      </c>
      <c r="R9" s="32">
        <v>100</v>
      </c>
      <c r="S9" s="104">
        <v>102.2021846369048</v>
      </c>
      <c r="T9" s="104">
        <v>104.93790922539593</v>
      </c>
      <c r="U9" s="104">
        <v>107.75619791943055</v>
      </c>
      <c r="V9" s="104">
        <v>111.60228072844421</v>
      </c>
      <c r="W9" s="32"/>
      <c r="X9" s="101"/>
      <c r="Y9" s="101"/>
    </row>
    <row r="10" spans="1:25" x14ac:dyDescent="0.25">
      <c r="Q10" s="227"/>
      <c r="R10" s="228"/>
      <c r="S10" s="228"/>
      <c r="T10" s="228"/>
      <c r="U10" s="228"/>
      <c r="V10" s="25"/>
      <c r="W10" s="25"/>
    </row>
    <row r="11" spans="1:25" x14ac:dyDescent="0.25">
      <c r="Q11" s="229" t="s">
        <v>520</v>
      </c>
      <c r="R11" s="25"/>
      <c r="S11" s="25"/>
      <c r="T11" s="25"/>
      <c r="U11" s="25"/>
      <c r="V11" s="25"/>
      <c r="W11" s="25"/>
    </row>
    <row r="12" spans="1:25" ht="12" thickBot="1" x14ac:dyDescent="0.3">
      <c r="Q12" s="230"/>
      <c r="R12" s="230">
        <v>2019</v>
      </c>
      <c r="S12" s="230">
        <v>2020</v>
      </c>
      <c r="T12" s="230">
        <v>2021</v>
      </c>
      <c r="U12" s="230">
        <v>2022</v>
      </c>
      <c r="V12" s="230">
        <v>2023</v>
      </c>
      <c r="W12" s="230">
        <v>2024</v>
      </c>
      <c r="X12" s="230">
        <v>2025</v>
      </c>
      <c r="Y12" s="230">
        <v>2026</v>
      </c>
    </row>
    <row r="13" spans="1:25" x14ac:dyDescent="0.25">
      <c r="Q13" s="225" t="s">
        <v>935</v>
      </c>
      <c r="R13" s="104">
        <v>100</v>
      </c>
      <c r="S13" s="104">
        <v>96.625318234099552</v>
      </c>
      <c r="T13" s="104">
        <v>99.537897965816356</v>
      </c>
      <c r="U13" s="104">
        <v>101.19889025571527</v>
      </c>
      <c r="V13" s="104">
        <v>102.47927511687256</v>
      </c>
      <c r="W13" s="104">
        <v>104.27950882167663</v>
      </c>
      <c r="X13" s="104">
        <v>107.04724038307786</v>
      </c>
      <c r="Y13" s="104">
        <v>109.08969782672038</v>
      </c>
    </row>
    <row r="14" spans="1:25" x14ac:dyDescent="0.25">
      <c r="Q14" s="225" t="s">
        <v>752</v>
      </c>
      <c r="R14" s="104">
        <v>100</v>
      </c>
      <c r="S14" s="104">
        <v>95.641246192072813</v>
      </c>
      <c r="T14" s="104">
        <v>98.530063015566796</v>
      </c>
      <c r="U14" s="104">
        <v>100.42973990706525</v>
      </c>
      <c r="V14" s="104">
        <v>101.06304289823728</v>
      </c>
      <c r="W14" s="104">
        <v>102.74171409187063</v>
      </c>
      <c r="X14" s="104">
        <v>105.09195498599493</v>
      </c>
      <c r="Y14" s="104">
        <v>0</v>
      </c>
    </row>
    <row r="15" spans="1:25" x14ac:dyDescent="0.25">
      <c r="Q15" s="226" t="s">
        <v>937</v>
      </c>
      <c r="R15" s="104">
        <v>100</v>
      </c>
      <c r="S15" s="104">
        <v>96.625318234099552</v>
      </c>
      <c r="T15" s="104">
        <v>99.537897965816356</v>
      </c>
      <c r="U15" s="104">
        <v>101.19889025571527</v>
      </c>
      <c r="V15" s="104">
        <v>101.95078792752501</v>
      </c>
      <c r="W15" s="104">
        <v>103.5281720493374</v>
      </c>
      <c r="X15" s="104">
        <v>106.41111020757035</v>
      </c>
      <c r="Y15" s="104">
        <v>108.65058816590974</v>
      </c>
    </row>
    <row r="16" spans="1:25" x14ac:dyDescent="0.25">
      <c r="Q16" s="374" t="s">
        <v>755</v>
      </c>
      <c r="R16" s="32">
        <v>100</v>
      </c>
      <c r="S16" s="32">
        <v>102.2021846369048</v>
      </c>
      <c r="T16" s="32">
        <v>104.93790922539593</v>
      </c>
      <c r="U16" s="32">
        <v>107.75619791943055</v>
      </c>
      <c r="V16" s="32">
        <v>111.60228072844421</v>
      </c>
      <c r="W16" s="32"/>
      <c r="X16" s="32"/>
      <c r="Y16" s="32"/>
    </row>
    <row r="17" spans="1:25" x14ac:dyDescent="0.25">
      <c r="Q17" s="25"/>
      <c r="R17" s="25"/>
      <c r="S17" s="25"/>
      <c r="T17" s="25"/>
      <c r="U17" s="25"/>
      <c r="V17" s="25"/>
      <c r="W17" s="25"/>
    </row>
    <row r="18" spans="1:25" x14ac:dyDescent="0.25">
      <c r="F18" s="275"/>
      <c r="G18" s="275"/>
      <c r="H18" s="275"/>
      <c r="I18" s="275"/>
      <c r="J18" s="275"/>
      <c r="K18" s="275"/>
      <c r="L18" s="275"/>
      <c r="M18" s="275"/>
      <c r="N18" s="275"/>
      <c r="P18" s="25"/>
      <c r="Q18" s="25"/>
    </row>
    <row r="19" spans="1:25" x14ac:dyDescent="0.25">
      <c r="F19" s="275" t="s">
        <v>515</v>
      </c>
      <c r="G19" s="388"/>
      <c r="H19" s="388"/>
      <c r="I19" s="388"/>
      <c r="J19" s="388"/>
      <c r="K19" s="388"/>
      <c r="L19" s="388"/>
      <c r="M19" s="388"/>
      <c r="N19" s="275" t="s">
        <v>516</v>
      </c>
      <c r="O19" s="296"/>
      <c r="P19" s="231"/>
      <c r="Q19" s="25"/>
      <c r="R19" s="101"/>
      <c r="S19" s="101"/>
      <c r="T19" s="101"/>
      <c r="U19" s="101"/>
      <c r="V19" s="101"/>
      <c r="W19" s="101"/>
      <c r="X19" s="101"/>
      <c r="Y19" s="101"/>
    </row>
    <row r="20" spans="1:25" x14ac:dyDescent="0.25">
      <c r="P20" s="25"/>
      <c r="Q20" s="25"/>
      <c r="R20" s="25"/>
      <c r="S20" s="25"/>
      <c r="T20" s="25"/>
      <c r="U20" s="25"/>
      <c r="V20" s="25"/>
      <c r="W20" s="25"/>
      <c r="X20" s="25"/>
      <c r="Y20" s="25"/>
    </row>
    <row r="21" spans="1:25" x14ac:dyDescent="0.25">
      <c r="P21" s="25"/>
      <c r="Q21" s="229" t="s">
        <v>517</v>
      </c>
      <c r="R21" s="25"/>
      <c r="S21" s="25"/>
      <c r="T21" s="25"/>
      <c r="U21" s="25"/>
      <c r="V21" s="25"/>
      <c r="W21" s="25"/>
      <c r="X21" s="25"/>
      <c r="Y21" s="25"/>
    </row>
    <row r="22" spans="1:25" ht="12" thickBot="1" x14ac:dyDescent="0.3">
      <c r="A22" s="936" t="s">
        <v>899</v>
      </c>
      <c r="B22" s="937"/>
      <c r="C22" s="937"/>
      <c r="D22" s="937"/>
      <c r="E22" s="937"/>
      <c r="F22" s="937"/>
      <c r="I22" s="936" t="s">
        <v>900</v>
      </c>
      <c r="J22" s="937"/>
      <c r="K22" s="937"/>
      <c r="L22" s="937"/>
      <c r="M22" s="937"/>
      <c r="N22" s="937"/>
      <c r="P22" s="25"/>
      <c r="Q22" s="230"/>
      <c r="R22" s="230">
        <v>2019</v>
      </c>
      <c r="S22" s="230">
        <v>2020</v>
      </c>
      <c r="T22" s="230">
        <v>2021</v>
      </c>
      <c r="U22" s="230">
        <v>2022</v>
      </c>
      <c r="V22" s="230">
        <v>2023</v>
      </c>
      <c r="W22" s="230">
        <v>2024</v>
      </c>
      <c r="X22" s="230">
        <v>2025</v>
      </c>
      <c r="Y22" s="230">
        <v>2026</v>
      </c>
    </row>
    <row r="23" spans="1:25" x14ac:dyDescent="0.25">
      <c r="P23" s="25"/>
      <c r="Q23" s="225" t="s">
        <v>934</v>
      </c>
      <c r="R23" s="104">
        <v>100</v>
      </c>
      <c r="S23" s="104">
        <v>98.113848003631617</v>
      </c>
      <c r="T23" s="104">
        <v>97.543258397097986</v>
      </c>
      <c r="U23" s="104">
        <v>99.312443510644471</v>
      </c>
      <c r="V23" s="104">
        <v>99.813181799586673</v>
      </c>
      <c r="W23" s="32">
        <v>100.30805688342099</v>
      </c>
      <c r="X23" s="32">
        <v>100.86460334664997</v>
      </c>
      <c r="Y23" s="32">
        <v>101.2258498541088</v>
      </c>
    </row>
    <row r="24" spans="1:25" x14ac:dyDescent="0.25">
      <c r="P24" s="25"/>
      <c r="Q24" s="226" t="s">
        <v>751</v>
      </c>
      <c r="R24" s="104">
        <v>100</v>
      </c>
      <c r="S24" s="104">
        <v>98.113848003631659</v>
      </c>
      <c r="T24" s="104">
        <v>97.543258397097986</v>
      </c>
      <c r="U24" s="104">
        <v>98.105806300788885</v>
      </c>
      <c r="V24" s="104">
        <v>99.67685743259689</v>
      </c>
      <c r="W24" s="32">
        <v>100.25859158654312</v>
      </c>
      <c r="X24" s="32">
        <v>100.30413915449317</v>
      </c>
      <c r="Y24" s="32"/>
    </row>
    <row r="25" spans="1:25" x14ac:dyDescent="0.25">
      <c r="P25" s="25"/>
      <c r="Q25" s="226" t="s">
        <v>936</v>
      </c>
      <c r="R25" s="104">
        <v>100</v>
      </c>
      <c r="S25" s="104">
        <v>98.113848003631617</v>
      </c>
      <c r="T25" s="104">
        <v>97.543258397097986</v>
      </c>
      <c r="U25" s="104">
        <v>99.312443510644471</v>
      </c>
      <c r="V25" s="104">
        <v>99.72089286843871</v>
      </c>
      <c r="W25" s="32">
        <v>99.973399487355721</v>
      </c>
      <c r="X25" s="32">
        <v>100.43924035726342</v>
      </c>
      <c r="Y25" s="32">
        <v>100.88356826781522</v>
      </c>
    </row>
    <row r="26" spans="1:25" x14ac:dyDescent="0.25">
      <c r="P26" s="25"/>
      <c r="Q26" s="226" t="s">
        <v>754</v>
      </c>
      <c r="R26" s="104">
        <v>100</v>
      </c>
      <c r="S26" s="104">
        <v>100.23486774575257</v>
      </c>
      <c r="T26" s="104">
        <v>100.52407012079833</v>
      </c>
      <c r="U26" s="104">
        <v>100.74151011140044</v>
      </c>
      <c r="V26" s="104">
        <v>101.16010194745361</v>
      </c>
      <c r="W26" s="32"/>
      <c r="X26" s="32"/>
      <c r="Y26" s="32"/>
    </row>
    <row r="27" spans="1:25" x14ac:dyDescent="0.25">
      <c r="P27" s="25"/>
      <c r="Q27" s="227"/>
      <c r="R27" s="228"/>
      <c r="S27" s="228"/>
      <c r="T27" s="228"/>
      <c r="U27" s="228"/>
      <c r="V27" s="228"/>
      <c r="W27" s="25"/>
      <c r="X27" s="25"/>
      <c r="Y27" s="25"/>
    </row>
    <row r="28" spans="1:25" x14ac:dyDescent="0.25">
      <c r="P28" s="25"/>
      <c r="Q28" s="229" t="s">
        <v>518</v>
      </c>
      <c r="R28" s="25"/>
      <c r="S28" s="25"/>
      <c r="T28" s="25"/>
      <c r="U28" s="25"/>
      <c r="V28" s="25"/>
      <c r="W28" s="25"/>
      <c r="X28" s="25"/>
      <c r="Y28" s="25"/>
    </row>
    <row r="29" spans="1:25" ht="12" thickBot="1" x14ac:dyDescent="0.3">
      <c r="P29" s="25"/>
      <c r="Q29" s="230"/>
      <c r="R29" s="230">
        <v>2019</v>
      </c>
      <c r="S29" s="230">
        <v>2020</v>
      </c>
      <c r="T29" s="230">
        <v>2021</v>
      </c>
      <c r="U29" s="230">
        <v>2022</v>
      </c>
      <c r="V29" s="230">
        <v>2023</v>
      </c>
      <c r="W29" s="230">
        <v>2024</v>
      </c>
      <c r="X29" s="230">
        <v>2025</v>
      </c>
      <c r="Y29" s="230">
        <v>2026</v>
      </c>
    </row>
    <row r="30" spans="1:25" x14ac:dyDescent="0.25">
      <c r="P30" s="25"/>
      <c r="Q30" s="225" t="s">
        <v>935</v>
      </c>
      <c r="R30" s="104">
        <v>100</v>
      </c>
      <c r="S30" s="104">
        <v>98.113848003631617</v>
      </c>
      <c r="T30" s="104">
        <v>97.543258397097986</v>
      </c>
      <c r="U30" s="104">
        <v>99.312443510644471</v>
      </c>
      <c r="V30" s="104">
        <v>99.813181799586673</v>
      </c>
      <c r="W30" s="104">
        <v>100.30805688342099</v>
      </c>
      <c r="X30" s="104">
        <v>100.86460334664997</v>
      </c>
      <c r="Y30" s="104">
        <v>101.2258498541088</v>
      </c>
    </row>
    <row r="31" spans="1:25" x14ac:dyDescent="0.25">
      <c r="P31" s="25"/>
      <c r="Q31" s="225" t="s">
        <v>752</v>
      </c>
      <c r="R31" s="104">
        <v>100</v>
      </c>
      <c r="S31" s="104">
        <v>98.113848003631659</v>
      </c>
      <c r="T31" s="104">
        <v>97.543258397097986</v>
      </c>
      <c r="U31" s="104">
        <v>98.105806300788885</v>
      </c>
      <c r="V31" s="104">
        <v>99.67685743259689</v>
      </c>
      <c r="W31" s="104">
        <v>100.25859158654312</v>
      </c>
      <c r="X31" s="104">
        <v>100.30413915449317</v>
      </c>
      <c r="Y31" s="104"/>
    </row>
    <row r="32" spans="1:25" x14ac:dyDescent="0.25">
      <c r="P32" s="25"/>
      <c r="Q32" s="226" t="s">
        <v>938</v>
      </c>
      <c r="R32" s="104">
        <v>100</v>
      </c>
      <c r="S32" s="104">
        <v>98.113848003631617</v>
      </c>
      <c r="T32" s="104">
        <v>97.543258397097986</v>
      </c>
      <c r="U32" s="104">
        <v>99.312443510644471</v>
      </c>
      <c r="V32" s="104">
        <v>99.72089286843871</v>
      </c>
      <c r="W32" s="104">
        <v>99.973399487355721</v>
      </c>
      <c r="X32" s="104">
        <v>100.43924035726342</v>
      </c>
      <c r="Y32" s="104">
        <v>100.88356826781522</v>
      </c>
    </row>
    <row r="33" spans="6:25" x14ac:dyDescent="0.25">
      <c r="P33" s="25"/>
      <c r="Q33" s="374" t="s">
        <v>755</v>
      </c>
      <c r="R33" s="32">
        <v>100</v>
      </c>
      <c r="S33" s="32">
        <v>100.23486774575257</v>
      </c>
      <c r="T33" s="32">
        <v>100.52407012079833</v>
      </c>
      <c r="U33" s="32">
        <v>100.74151011140044</v>
      </c>
      <c r="V33" s="32">
        <v>101.16010194745361</v>
      </c>
      <c r="W33" s="32"/>
      <c r="X33" s="32"/>
      <c r="Y33" s="32"/>
    </row>
    <row r="34" spans="6:25" x14ac:dyDescent="0.25">
      <c r="P34" s="25"/>
      <c r="Q34" s="25"/>
      <c r="R34" s="25"/>
      <c r="S34" s="25"/>
      <c r="T34" s="25"/>
      <c r="U34" s="25"/>
      <c r="V34" s="25"/>
      <c r="W34" s="25"/>
      <c r="X34" s="25"/>
    </row>
    <row r="35" spans="6:25" x14ac:dyDescent="0.25">
      <c r="Q35" s="25"/>
      <c r="R35" s="25"/>
      <c r="S35" s="25"/>
      <c r="T35" s="25"/>
      <c r="U35" s="25"/>
      <c r="V35" s="25"/>
      <c r="W35" s="25"/>
      <c r="X35" s="25"/>
    </row>
    <row r="36" spans="6:25" x14ac:dyDescent="0.25">
      <c r="Q36" s="25"/>
      <c r="R36" s="25"/>
      <c r="S36" s="25"/>
      <c r="T36" s="25"/>
      <c r="U36" s="25"/>
      <c r="V36" s="25"/>
      <c r="W36" s="25"/>
      <c r="X36" s="25"/>
    </row>
    <row r="38" spans="6:25" x14ac:dyDescent="0.25">
      <c r="F38" s="275" t="s">
        <v>515</v>
      </c>
      <c r="G38" s="275"/>
      <c r="H38" s="275"/>
      <c r="I38" s="275"/>
      <c r="J38" s="275"/>
      <c r="K38" s="275"/>
      <c r="L38" s="275"/>
      <c r="M38" s="275"/>
      <c r="N38" s="275" t="s">
        <v>516</v>
      </c>
    </row>
  </sheetData>
  <mergeCells count="4">
    <mergeCell ref="A4:F4"/>
    <mergeCell ref="I4:N4"/>
    <mergeCell ref="A22:F22"/>
    <mergeCell ref="I22:N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8">
    <tabColor rgb="FF92D050"/>
  </sheetPr>
  <dimension ref="A4:J22"/>
  <sheetViews>
    <sheetView showGridLines="0" zoomScale="80" zoomScaleNormal="80" workbookViewId="0"/>
  </sheetViews>
  <sheetFormatPr defaultColWidth="9.26953125" defaultRowHeight="11.5" x14ac:dyDescent="0.25"/>
  <cols>
    <col min="1" max="1" width="9.26953125" style="12"/>
    <col min="2" max="3" width="9" style="12" customWidth="1"/>
    <col min="4" max="5" width="10.453125" style="12" customWidth="1"/>
    <col min="6" max="7" width="9" style="12" customWidth="1"/>
    <col min="8" max="8" width="11.453125" style="12" bestFit="1" customWidth="1"/>
    <col min="9" max="9" width="11.453125" style="12" customWidth="1"/>
    <col min="10" max="16384" width="9.26953125" style="12"/>
  </cols>
  <sheetData>
    <row r="4" spans="1:10" ht="12" thickBot="1" x14ac:dyDescent="0.3">
      <c r="A4" s="938" t="s">
        <v>911</v>
      </c>
      <c r="B4" s="938"/>
      <c r="C4" s="938"/>
      <c r="D4" s="938"/>
      <c r="E4" s="938"/>
      <c r="F4" s="938"/>
      <c r="G4" s="938"/>
      <c r="H4" s="938"/>
      <c r="I4" s="938"/>
      <c r="J4" s="938"/>
    </row>
    <row r="5" spans="1:10" ht="12" thickBot="1" x14ac:dyDescent="0.3">
      <c r="A5" s="939" t="s">
        <v>753</v>
      </c>
      <c r="B5" s="939"/>
      <c r="C5" s="939"/>
      <c r="D5" s="939"/>
      <c r="E5" s="939"/>
      <c r="F5" s="939"/>
      <c r="G5" s="939"/>
      <c r="H5" s="939"/>
      <c r="I5" s="939"/>
      <c r="J5" s="939"/>
    </row>
    <row r="6" spans="1:10" ht="27" customHeight="1" x14ac:dyDescent="0.25">
      <c r="A6" s="542"/>
      <c r="B6" s="543" t="s">
        <v>456</v>
      </c>
      <c r="C6" s="543" t="s">
        <v>461</v>
      </c>
      <c r="D6" s="543" t="s">
        <v>457</v>
      </c>
      <c r="E6" s="543" t="s">
        <v>462</v>
      </c>
      <c r="F6" s="543" t="s">
        <v>458</v>
      </c>
      <c r="G6" s="543" t="s">
        <v>459</v>
      </c>
      <c r="H6" s="543" t="s">
        <v>463</v>
      </c>
      <c r="I6" s="543" t="s">
        <v>460</v>
      </c>
      <c r="J6" s="543" t="s">
        <v>453</v>
      </c>
    </row>
    <row r="7" spans="1:10" ht="15.75" customHeight="1" x14ac:dyDescent="0.25">
      <c r="A7" s="545">
        <v>2023</v>
      </c>
      <c r="B7" s="544">
        <v>-0.51570152964572458</v>
      </c>
      <c r="C7" s="544">
        <v>-4.6200483758056521E-2</v>
      </c>
      <c r="D7" s="544">
        <v>-0.12712225277900302</v>
      </c>
      <c r="E7" s="544">
        <v>-0.36757075770995584</v>
      </c>
      <c r="F7" s="544">
        <v>-2.4163148073470353</v>
      </c>
      <c r="G7" s="544">
        <v>-0.10786212612914881</v>
      </c>
      <c r="H7" s="544">
        <v>-9.2461666369160866E-2</v>
      </c>
      <c r="I7" s="544">
        <v>-0.16281044219448404</v>
      </c>
      <c r="J7" s="544">
        <v>-0.41669224900582336</v>
      </c>
    </row>
    <row r="8" spans="1:10" ht="14.25" customHeight="1" x14ac:dyDescent="0.25">
      <c r="A8" s="545">
        <v>2024</v>
      </c>
      <c r="B8" s="544">
        <v>-0.72050279180356824</v>
      </c>
      <c r="C8" s="544">
        <v>-0.24701068758112399</v>
      </c>
      <c r="D8" s="544">
        <v>-0.25174558372054889</v>
      </c>
      <c r="E8" s="544">
        <v>-0.30137379288916577</v>
      </c>
      <c r="F8" s="544">
        <v>-3.6426242212521771</v>
      </c>
      <c r="G8" s="544">
        <v>-0.15274909846397122</v>
      </c>
      <c r="H8" s="544">
        <v>-0.33362962703409949</v>
      </c>
      <c r="I8" s="544">
        <v>-0.27072078902942565</v>
      </c>
      <c r="J8" s="544">
        <v>-0.46119742944198405</v>
      </c>
    </row>
    <row r="9" spans="1:10" x14ac:dyDescent="0.25">
      <c r="A9" s="545">
        <v>2025</v>
      </c>
      <c r="B9" s="544">
        <v>-0.59425182118761199</v>
      </c>
      <c r="C9" s="544">
        <v>-0.59098199694037135</v>
      </c>
      <c r="D9" s="544">
        <v>-0.4894407876345781</v>
      </c>
      <c r="E9" s="544">
        <v>-0.29580415710145758</v>
      </c>
      <c r="F9" s="544">
        <v>-2.7586057155639594</v>
      </c>
      <c r="G9" s="544">
        <v>-0.14910377616220671</v>
      </c>
      <c r="H9" s="544">
        <v>-0.42171681171907949</v>
      </c>
      <c r="I9" s="544">
        <v>-0.85844881825968855</v>
      </c>
      <c r="J9" s="544">
        <v>-0.24225821495739153</v>
      </c>
    </row>
    <row r="10" spans="1:10" ht="12" thickBot="1" x14ac:dyDescent="0.3">
      <c r="A10" s="545">
        <v>2026</v>
      </c>
      <c r="B10" s="544">
        <v>-0.40252165837706855</v>
      </c>
      <c r="C10" s="544">
        <v>-0.92233092647286696</v>
      </c>
      <c r="D10" s="544">
        <v>-0.58121134264990815</v>
      </c>
      <c r="E10" s="544">
        <v>-0.2095804402904804</v>
      </c>
      <c r="F10" s="544">
        <v>-2.0365085428833112</v>
      </c>
      <c r="G10" s="544">
        <v>-0.17082948064202697</v>
      </c>
      <c r="H10" s="544">
        <v>-0.33813654001120597</v>
      </c>
      <c r="I10" s="544">
        <v>-1.4772425518925871</v>
      </c>
      <c r="J10" s="544">
        <v>1.3255676604018163E-2</v>
      </c>
    </row>
    <row r="11" spans="1:10" ht="12" thickTop="1" x14ac:dyDescent="0.25">
      <c r="A11" s="64"/>
      <c r="B11" s="64"/>
      <c r="C11" s="64"/>
      <c r="D11" s="64"/>
      <c r="E11" s="64"/>
      <c r="F11" s="64"/>
      <c r="G11" s="64"/>
      <c r="H11" s="64"/>
      <c r="I11" s="205"/>
      <c r="J11" s="206" t="s">
        <v>8</v>
      </c>
    </row>
    <row r="12" spans="1:10" ht="15.75" customHeight="1" x14ac:dyDescent="0.25"/>
    <row r="13" spans="1:10" ht="11.25" customHeight="1" thickBot="1" x14ac:dyDescent="0.3">
      <c r="A13" s="940" t="s">
        <v>912</v>
      </c>
      <c r="B13" s="940"/>
      <c r="C13" s="940"/>
      <c r="D13" s="940"/>
      <c r="E13" s="940"/>
      <c r="F13" s="940"/>
      <c r="G13" s="940"/>
      <c r="H13" s="940"/>
      <c r="I13" s="940"/>
      <c r="J13" s="940"/>
    </row>
    <row r="14" spans="1:10" ht="13.5" customHeight="1" thickBot="1" x14ac:dyDescent="0.3">
      <c r="A14" s="941" t="s">
        <v>680</v>
      </c>
      <c r="B14" s="941"/>
      <c r="C14" s="941"/>
      <c r="D14" s="941"/>
      <c r="E14" s="941"/>
      <c r="F14" s="941"/>
      <c r="G14" s="941"/>
      <c r="H14" s="941"/>
      <c r="I14" s="941"/>
      <c r="J14" s="941"/>
    </row>
    <row r="15" spans="1:10" x14ac:dyDescent="0.25">
      <c r="A15" s="942"/>
      <c r="B15" s="930" t="s">
        <v>464</v>
      </c>
      <c r="C15" s="930" t="s">
        <v>465</v>
      </c>
      <c r="D15" s="930" t="s">
        <v>466</v>
      </c>
      <c r="E15" s="930" t="s">
        <v>467</v>
      </c>
      <c r="F15" s="930" t="s">
        <v>468</v>
      </c>
      <c r="G15" s="930" t="s">
        <v>469</v>
      </c>
      <c r="H15" s="930" t="s">
        <v>470</v>
      </c>
      <c r="I15" s="930" t="s">
        <v>471</v>
      </c>
      <c r="J15" s="930" t="s">
        <v>139</v>
      </c>
    </row>
    <row r="16" spans="1:10" ht="15" customHeight="1" thickBot="1" x14ac:dyDescent="0.3">
      <c r="A16" s="943"/>
      <c r="B16" s="944"/>
      <c r="C16" s="944"/>
      <c r="D16" s="944"/>
      <c r="E16" s="944"/>
      <c r="F16" s="944"/>
      <c r="G16" s="944"/>
      <c r="H16" s="945"/>
      <c r="I16" s="945"/>
      <c r="J16" s="945"/>
    </row>
    <row r="17" spans="1:10" ht="24" customHeight="1" thickTop="1" x14ac:dyDescent="0.25">
      <c r="A17" s="545">
        <f t="shared" ref="A17:J20" si="0">A7</f>
        <v>2023</v>
      </c>
      <c r="B17" s="544">
        <f t="shared" si="0"/>
        <v>-0.51570152964572458</v>
      </c>
      <c r="C17" s="544">
        <f t="shared" si="0"/>
        <v>-4.6200483758056521E-2</v>
      </c>
      <c r="D17" s="544">
        <f t="shared" si="0"/>
        <v>-0.12712225277900302</v>
      </c>
      <c r="E17" s="544">
        <f t="shared" si="0"/>
        <v>-0.36757075770995584</v>
      </c>
      <c r="F17" s="544">
        <f t="shared" si="0"/>
        <v>-2.4163148073470353</v>
      </c>
      <c r="G17" s="544">
        <f t="shared" si="0"/>
        <v>-0.10786212612914881</v>
      </c>
      <c r="H17" s="544">
        <f t="shared" si="0"/>
        <v>-9.2461666369160866E-2</v>
      </c>
      <c r="I17" s="544">
        <f t="shared" si="0"/>
        <v>-0.16281044219448404</v>
      </c>
      <c r="J17" s="544">
        <f t="shared" si="0"/>
        <v>-0.41669224900582336</v>
      </c>
    </row>
    <row r="18" spans="1:10" x14ac:dyDescent="0.25">
      <c r="A18" s="545">
        <f t="shared" si="0"/>
        <v>2024</v>
      </c>
      <c r="B18" s="544">
        <f t="shared" si="0"/>
        <v>-0.72050279180356824</v>
      </c>
      <c r="C18" s="544">
        <f t="shared" si="0"/>
        <v>-0.24701068758112399</v>
      </c>
      <c r="D18" s="544">
        <f t="shared" si="0"/>
        <v>-0.25174558372054889</v>
      </c>
      <c r="E18" s="544">
        <f t="shared" si="0"/>
        <v>-0.30137379288916577</v>
      </c>
      <c r="F18" s="544">
        <f t="shared" si="0"/>
        <v>-3.6426242212521771</v>
      </c>
      <c r="G18" s="544">
        <f t="shared" si="0"/>
        <v>-0.15274909846397122</v>
      </c>
      <c r="H18" s="544">
        <f t="shared" si="0"/>
        <v>-0.33362962703409949</v>
      </c>
      <c r="I18" s="544">
        <f t="shared" si="0"/>
        <v>-0.27072078902942565</v>
      </c>
      <c r="J18" s="544">
        <f t="shared" si="0"/>
        <v>-0.46119742944198405</v>
      </c>
    </row>
    <row r="19" spans="1:10" x14ac:dyDescent="0.25">
      <c r="A19" s="545">
        <f t="shared" si="0"/>
        <v>2025</v>
      </c>
      <c r="B19" s="544">
        <f t="shared" si="0"/>
        <v>-0.59425182118761199</v>
      </c>
      <c r="C19" s="544">
        <f t="shared" si="0"/>
        <v>-0.59098199694037135</v>
      </c>
      <c r="D19" s="544">
        <f t="shared" si="0"/>
        <v>-0.4894407876345781</v>
      </c>
      <c r="E19" s="544">
        <f t="shared" si="0"/>
        <v>-0.29580415710145758</v>
      </c>
      <c r="F19" s="544">
        <f t="shared" si="0"/>
        <v>-2.7586057155639594</v>
      </c>
      <c r="G19" s="544">
        <f t="shared" si="0"/>
        <v>-0.14910377616220671</v>
      </c>
      <c r="H19" s="544">
        <f t="shared" si="0"/>
        <v>-0.42171681171907949</v>
      </c>
      <c r="I19" s="544">
        <f t="shared" si="0"/>
        <v>-0.85844881825968855</v>
      </c>
      <c r="J19" s="544">
        <f t="shared" si="0"/>
        <v>-0.24225821495739153</v>
      </c>
    </row>
    <row r="20" spans="1:10" ht="18" customHeight="1" thickBot="1" x14ac:dyDescent="0.3">
      <c r="A20" s="545">
        <f t="shared" si="0"/>
        <v>2026</v>
      </c>
      <c r="B20" s="544">
        <f t="shared" si="0"/>
        <v>-0.40252165837706855</v>
      </c>
      <c r="C20" s="544">
        <f t="shared" si="0"/>
        <v>-0.92233092647286696</v>
      </c>
      <c r="D20" s="544">
        <f t="shared" si="0"/>
        <v>-0.58121134264990815</v>
      </c>
      <c r="E20" s="544">
        <f t="shared" si="0"/>
        <v>-0.2095804402904804</v>
      </c>
      <c r="F20" s="544">
        <f t="shared" si="0"/>
        <v>-2.0365085428833112</v>
      </c>
      <c r="G20" s="544">
        <f t="shared" si="0"/>
        <v>-0.17082948064202697</v>
      </c>
      <c r="H20" s="544">
        <f t="shared" si="0"/>
        <v>-0.33813654001120597</v>
      </c>
      <c r="I20" s="544">
        <f t="shared" si="0"/>
        <v>-1.4772425518925871</v>
      </c>
      <c r="J20" s="544">
        <f t="shared" si="0"/>
        <v>1.3255676604018163E-2</v>
      </c>
    </row>
    <row r="21" spans="1:10" ht="12" thickTop="1" x14ac:dyDescent="0.25">
      <c r="A21" s="64"/>
      <c r="B21" s="64"/>
      <c r="C21" s="64"/>
      <c r="D21" s="64"/>
      <c r="E21" s="64"/>
      <c r="F21" s="64"/>
      <c r="G21" s="64"/>
      <c r="H21" s="64"/>
      <c r="I21" s="206"/>
      <c r="J21" s="206" t="s">
        <v>97</v>
      </c>
    </row>
    <row r="22" spans="1:10" ht="15.75" customHeight="1" x14ac:dyDescent="0.25">
      <c r="A22" s="57"/>
      <c r="B22" s="57"/>
      <c r="C22" s="57"/>
      <c r="D22" s="57"/>
      <c r="E22" s="57"/>
      <c r="F22" s="57"/>
      <c r="G22" s="57"/>
      <c r="H22" s="57"/>
      <c r="I22" s="390"/>
    </row>
  </sheetData>
  <mergeCells count="14">
    <mergeCell ref="A4:J4"/>
    <mergeCell ref="A5:J5"/>
    <mergeCell ref="A13:J13"/>
    <mergeCell ref="A14:J14"/>
    <mergeCell ref="A15:A16"/>
    <mergeCell ref="B15:B16"/>
    <mergeCell ref="C15:C16"/>
    <mergeCell ref="D15:D16"/>
    <mergeCell ref="E15:E16"/>
    <mergeCell ref="F15:F16"/>
    <mergeCell ref="G15:G16"/>
    <mergeCell ref="H15:H16"/>
    <mergeCell ref="I15:I16"/>
    <mergeCell ref="J15:J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AK106"/>
  <sheetViews>
    <sheetView showGridLines="0" zoomScale="110" zoomScaleNormal="110" workbookViewId="0">
      <selection activeCell="I1" sqref="I1"/>
    </sheetView>
  </sheetViews>
  <sheetFormatPr defaultColWidth="9.26953125" defaultRowHeight="11.5" x14ac:dyDescent="0.25"/>
  <cols>
    <col min="1" max="1" width="14.26953125" style="263" bestFit="1" customWidth="1"/>
    <col min="2" max="2" width="28.453125" style="263" customWidth="1"/>
    <col min="3" max="3" width="17.453125" style="263" customWidth="1"/>
    <col min="4" max="18" width="6" style="263" customWidth="1"/>
    <col min="19" max="19" width="8.453125" style="263" customWidth="1"/>
    <col min="20" max="20" width="9.26953125" style="263"/>
    <col min="21" max="21" width="8.54296875" style="263" bestFit="1" customWidth="1"/>
    <col min="22" max="22" width="10.26953125" style="263" customWidth="1"/>
    <col min="23" max="16384" width="9.26953125" style="263"/>
  </cols>
  <sheetData>
    <row r="4" spans="1:19" ht="14.5" x14ac:dyDescent="0.35">
      <c r="A4" s="553"/>
    </row>
    <row r="5" spans="1:19" x14ac:dyDescent="0.25">
      <c r="B5" s="554" t="s">
        <v>927</v>
      </c>
      <c r="C5" s="554"/>
      <c r="D5" s="554"/>
      <c r="E5" s="554"/>
      <c r="F5" s="554"/>
      <c r="G5" s="554"/>
      <c r="H5" s="554"/>
      <c r="I5" s="549"/>
      <c r="J5" s="549"/>
      <c r="K5" s="549"/>
      <c r="L5" s="549"/>
    </row>
    <row r="6" spans="1:19" ht="12" thickBot="1" x14ac:dyDescent="0.3">
      <c r="B6" s="555" t="s">
        <v>928</v>
      </c>
      <c r="C6" s="555"/>
      <c r="D6" s="555"/>
      <c r="E6" s="555"/>
      <c r="F6" s="555"/>
      <c r="G6" s="555"/>
      <c r="H6" s="555"/>
      <c r="I6" s="549"/>
      <c r="J6" s="549"/>
      <c r="K6" s="549"/>
      <c r="L6" s="549"/>
    </row>
    <row r="7" spans="1:19" ht="12" x14ac:dyDescent="0.25">
      <c r="B7" s="556"/>
      <c r="C7" s="556"/>
      <c r="D7" s="557">
        <v>2008</v>
      </c>
      <c r="E7" s="557">
        <v>2009</v>
      </c>
      <c r="F7" s="557">
        <v>2010</v>
      </c>
      <c r="G7" s="557">
        <v>2011</v>
      </c>
      <c r="H7" s="557">
        <v>2012</v>
      </c>
      <c r="I7" s="557">
        <v>2013</v>
      </c>
      <c r="J7" s="557">
        <v>2014</v>
      </c>
      <c r="K7" s="558">
        <v>2015</v>
      </c>
      <c r="L7" s="558">
        <v>2016</v>
      </c>
      <c r="M7" s="558">
        <v>2017</v>
      </c>
      <c r="N7" s="558">
        <v>2018</v>
      </c>
      <c r="O7" s="558">
        <v>2019</v>
      </c>
      <c r="P7" s="558">
        <v>2020</v>
      </c>
      <c r="Q7" s="558">
        <v>2021</v>
      </c>
      <c r="R7" s="558">
        <v>2022</v>
      </c>
      <c r="S7" s="558">
        <v>2023</v>
      </c>
    </row>
    <row r="8" spans="1:19" ht="12" x14ac:dyDescent="0.25">
      <c r="B8" s="559" t="s">
        <v>929</v>
      </c>
      <c r="C8" s="559" t="s">
        <v>930</v>
      </c>
      <c r="D8" s="560">
        <v>-2.5234210889800117</v>
      </c>
      <c r="E8" s="560">
        <v>-8.1493356813289886</v>
      </c>
      <c r="F8" s="560">
        <v>-7.5026077807900462</v>
      </c>
      <c r="G8" s="560">
        <v>-4.322085277808231</v>
      </c>
      <c r="H8" s="560">
        <v>-4.3689696372631763</v>
      </c>
      <c r="I8" s="560">
        <v>-2.8885857040668763</v>
      </c>
      <c r="J8" s="560">
        <v>-3.1147163639601265</v>
      </c>
      <c r="K8" s="560">
        <v>-2.6729622355616662</v>
      </c>
      <c r="L8" s="560">
        <v>-2.582412289630224</v>
      </c>
      <c r="M8" s="560">
        <v>-0.98226653015622056</v>
      </c>
      <c r="N8" s="560">
        <v>-1.0109230637371953</v>
      </c>
      <c r="O8" s="560">
        <f>ESA2010_source!R94*100</f>
        <v>-1.2069804952340768</v>
      </c>
      <c r="P8" s="560">
        <f>ESA2010_source!S94*100</f>
        <v>-5.3503135907519042</v>
      </c>
      <c r="Q8" s="560">
        <f>ESA2010_source!T94*100</f>
        <v>-5.4305277949314545</v>
      </c>
      <c r="R8" s="560">
        <f>ESA2010_source!U94*100</f>
        <v>-2.0373560448130417</v>
      </c>
      <c r="S8" s="560">
        <f>ESA2010_source!V94*100</f>
        <v>-6.2971197561965244</v>
      </c>
    </row>
    <row r="9" spans="1:19" ht="12" x14ac:dyDescent="0.25">
      <c r="B9" s="559" t="s">
        <v>647</v>
      </c>
      <c r="C9" s="559" t="s">
        <v>648</v>
      </c>
      <c r="D9" s="560">
        <v>1.1215322763768836</v>
      </c>
      <c r="E9" s="560">
        <v>-1.8646745104539599</v>
      </c>
      <c r="F9" s="560">
        <v>-0.37604132730798939</v>
      </c>
      <c r="G9" s="560">
        <v>-0.25751466871737411</v>
      </c>
      <c r="H9" s="560">
        <v>-0.48131839707946311</v>
      </c>
      <c r="I9" s="560">
        <v>-0.6996093224525689</v>
      </c>
      <c r="J9" s="560">
        <v>-0.58321534787061857</v>
      </c>
      <c r="K9" s="560">
        <v>-0.12783377625914907</v>
      </c>
      <c r="L9" s="560">
        <v>-6.0496468587597323E-2</v>
      </c>
      <c r="M9" s="560">
        <v>0.18001260401688915</v>
      </c>
      <c r="N9" s="560">
        <v>0.60238011747504783</v>
      </c>
      <c r="O9" s="560">
        <v>0.70283417593770481</v>
      </c>
      <c r="P9" s="560">
        <v>-1.0183740130843146</v>
      </c>
      <c r="Q9" s="560">
        <f>[75]SS_EK!L5</f>
        <v>0</v>
      </c>
      <c r="R9" s="560">
        <f>[75]SS_EK!M5</f>
        <v>0</v>
      </c>
      <c r="S9" s="560">
        <f>[75]SS_EK!N5</f>
        <v>0</v>
      </c>
    </row>
    <row r="10" spans="1:19" ht="12" x14ac:dyDescent="0.25">
      <c r="B10" s="559" t="s">
        <v>991</v>
      </c>
      <c r="C10" s="559" t="s">
        <v>931</v>
      </c>
      <c r="D10" s="560">
        <v>-0.34521395225840129</v>
      </c>
      <c r="E10" s="560">
        <v>-0.26493583740229953</v>
      </c>
      <c r="F10" s="560">
        <v>-0.58945972743968078</v>
      </c>
      <c r="G10" s="560">
        <v>0.45098611885825823</v>
      </c>
      <c r="H10" s="560">
        <v>5.46578265893682E-2</v>
      </c>
      <c r="I10" s="560">
        <v>-1.0866810360508451E-2</v>
      </c>
      <c r="J10" s="560">
        <v>0.27281445768571533</v>
      </c>
      <c r="K10" s="560">
        <v>0</v>
      </c>
      <c r="L10" s="560">
        <v>-4.3379826941880494E-2</v>
      </c>
      <c r="M10" s="560">
        <v>0</v>
      </c>
      <c r="N10" s="560">
        <v>0</v>
      </c>
      <c r="O10" s="560">
        <v>0</v>
      </c>
      <c r="P10" s="560">
        <v>-1.8180311929928761</v>
      </c>
      <c r="Q10" s="560">
        <f>[75]SS_EK!L6</f>
        <v>0</v>
      </c>
      <c r="R10" s="560">
        <f>[75]SS_EK!M6</f>
        <v>0</v>
      </c>
      <c r="S10" s="560">
        <f>[75]SS_EK!N6</f>
        <v>0</v>
      </c>
    </row>
    <row r="11" spans="1:19" ht="12" x14ac:dyDescent="0.25">
      <c r="B11" s="559" t="s">
        <v>64</v>
      </c>
      <c r="C11" s="559" t="s">
        <v>149</v>
      </c>
      <c r="D11" s="560">
        <v>-3.2997394130984938</v>
      </c>
      <c r="E11" s="560">
        <v>-6.019725333472727</v>
      </c>
      <c r="F11" s="560">
        <v>-6.5810892214517906</v>
      </c>
      <c r="G11" s="560">
        <v>-4.5315007868253421</v>
      </c>
      <c r="H11" s="560">
        <v>-3.9349974281915805</v>
      </c>
      <c r="I11" s="560">
        <v>-2.1727657056979139</v>
      </c>
      <c r="J11" s="560">
        <v>-2.7976502475532872</v>
      </c>
      <c r="K11" s="560">
        <v>-2.5494834820871213</v>
      </c>
      <c r="L11" s="560">
        <v>-2.4773492534267474</v>
      </c>
      <c r="M11" s="560">
        <v>-1.1622791341731096</v>
      </c>
      <c r="N11" s="560">
        <v>-1.6133031812122431</v>
      </c>
      <c r="O11" s="560">
        <v>-1.9218268507001128</v>
      </c>
      <c r="P11" s="560">
        <v>-2.5227637368780638</v>
      </c>
      <c r="Q11" s="560">
        <f>[75]SS_EK!L11</f>
        <v>0</v>
      </c>
      <c r="R11" s="560">
        <f>[75]SS_EK!M11</f>
        <v>0</v>
      </c>
      <c r="S11" s="560">
        <f>[75]SS_EK!N11</f>
        <v>0</v>
      </c>
    </row>
    <row r="12" spans="1:19" ht="14.5" x14ac:dyDescent="0.35">
      <c r="B12" s="559"/>
      <c r="C12" s="559"/>
      <c r="D12"/>
      <c r="E12"/>
      <c r="F12"/>
      <c r="G12"/>
      <c r="H12"/>
      <c r="I12"/>
      <c r="J12"/>
      <c r="K12"/>
      <c r="L12"/>
      <c r="M12"/>
      <c r="N12"/>
      <c r="O12"/>
      <c r="P12"/>
      <c r="Q12"/>
      <c r="R12" s="560"/>
    </row>
    <row r="13" spans="1:19" ht="14.5" x14ac:dyDescent="0.35">
      <c r="B13" s="559"/>
      <c r="C13" s="559"/>
      <c r="D13"/>
      <c r="E13"/>
      <c r="F13"/>
      <c r="G13"/>
      <c r="H13"/>
      <c r="I13"/>
      <c r="J13"/>
      <c r="K13"/>
      <c r="L13"/>
      <c r="M13"/>
      <c r="N13"/>
      <c r="O13"/>
      <c r="P13"/>
      <c r="Q13"/>
      <c r="R13" s="560"/>
    </row>
    <row r="14" spans="1:19" ht="14.5" x14ac:dyDescent="0.35">
      <c r="B14" s="559"/>
      <c r="C14" s="559"/>
      <c r="D14"/>
      <c r="E14"/>
      <c r="F14"/>
      <c r="G14"/>
      <c r="H14"/>
      <c r="I14"/>
      <c r="J14"/>
      <c r="K14"/>
      <c r="L14"/>
      <c r="M14"/>
      <c r="N14"/>
      <c r="O14"/>
      <c r="P14"/>
      <c r="Q14"/>
      <c r="R14" s="560"/>
    </row>
    <row r="15" spans="1:19" ht="14.5" x14ac:dyDescent="0.35">
      <c r="B15" s="559"/>
      <c r="C15" s="559"/>
      <c r="D15"/>
      <c r="E15"/>
      <c r="F15"/>
      <c r="G15"/>
      <c r="H15"/>
      <c r="I15"/>
      <c r="J15"/>
      <c r="K15"/>
      <c r="L15"/>
      <c r="M15"/>
      <c r="N15"/>
      <c r="O15"/>
      <c r="P15"/>
      <c r="Q15"/>
      <c r="R15" s="560"/>
    </row>
    <row r="16" spans="1:19" ht="14.5" x14ac:dyDescent="0.35">
      <c r="B16" s="559"/>
      <c r="C16" s="559"/>
      <c r="D16"/>
      <c r="E16"/>
      <c r="F16"/>
      <c r="G16"/>
      <c r="H16"/>
      <c r="I16"/>
      <c r="J16"/>
      <c r="K16"/>
      <c r="L16"/>
      <c r="M16"/>
      <c r="N16"/>
      <c r="O16"/>
      <c r="P16"/>
      <c r="Q16"/>
      <c r="R16" s="560"/>
    </row>
    <row r="17" spans="2:20" ht="14.5" x14ac:dyDescent="0.35">
      <c r="B17" s="559"/>
      <c r="C17" s="559"/>
      <c r="D17"/>
      <c r="E17"/>
      <c r="F17"/>
      <c r="G17"/>
      <c r="H17"/>
      <c r="I17"/>
      <c r="J17"/>
      <c r="K17"/>
      <c r="L17"/>
      <c r="M17"/>
      <c r="N17"/>
      <c r="O17"/>
      <c r="P17"/>
      <c r="Q17"/>
      <c r="R17" s="560"/>
    </row>
    <row r="24" spans="2:20" ht="12" thickBot="1" x14ac:dyDescent="0.3">
      <c r="B24" s="555" t="s">
        <v>1048</v>
      </c>
      <c r="C24" s="589"/>
      <c r="D24" s="589"/>
      <c r="E24" s="589"/>
    </row>
    <row r="25" spans="2:20" ht="12" thickBot="1" x14ac:dyDescent="0.3">
      <c r="B25" s="555" t="s">
        <v>1049</v>
      </c>
      <c r="C25" s="555"/>
      <c r="D25" s="555"/>
      <c r="E25" s="555"/>
      <c r="F25" s="554"/>
      <c r="G25" s="554"/>
      <c r="H25" s="554"/>
      <c r="I25" s="549"/>
      <c r="J25" s="549"/>
      <c r="K25" s="549"/>
      <c r="L25" s="549"/>
    </row>
    <row r="26" spans="2:20" ht="12" thickBot="1" x14ac:dyDescent="0.3">
      <c r="B26" s="588"/>
      <c r="C26" s="588"/>
      <c r="D26" s="588">
        <v>2023</v>
      </c>
      <c r="E26" s="588">
        <v>2022</v>
      </c>
      <c r="F26" s="579"/>
      <c r="G26" s="554"/>
      <c r="H26" s="549"/>
      <c r="I26" s="549"/>
      <c r="J26" s="549"/>
      <c r="K26" s="549"/>
      <c r="L26" s="549"/>
      <c r="O26" s="549"/>
      <c r="P26" s="549"/>
      <c r="Q26" s="549"/>
      <c r="R26" s="549"/>
      <c r="S26" s="549"/>
      <c r="T26" s="549"/>
    </row>
    <row r="27" spans="2:20" ht="14" x14ac:dyDescent="0.3">
      <c r="B27" s="562" t="s">
        <v>932</v>
      </c>
      <c r="C27" s="263" t="s">
        <v>1050</v>
      </c>
      <c r="D27" s="580">
        <f>[76]A_mar23!$D$78</f>
        <v>8.9859801471579743</v>
      </c>
      <c r="E27" s="580">
        <f>[76]A_mar23!$C$78</f>
        <v>10.429424965350151</v>
      </c>
      <c r="F27" s="561"/>
    </row>
    <row r="28" spans="2:20" ht="19.399999999999999" customHeight="1" x14ac:dyDescent="0.3">
      <c r="B28" s="562" t="s">
        <v>933</v>
      </c>
      <c r="C28" s="263" t="s">
        <v>1051</v>
      </c>
      <c r="D28" s="587">
        <f>((ESA2010_source!V46-ESA2010_source!V42)/(ESA2010_source!U46-ESA2010_source!U42)-1)*100</f>
        <v>21.01328149802557</v>
      </c>
      <c r="E28" s="587">
        <f>((ESA2010_source!U46-ESA2010_source!U42)/(ESA2010_source!T46-ESA2010_source!T42)-1)*100</f>
        <v>0.8099563401474219</v>
      </c>
      <c r="F28" s="561"/>
    </row>
    <row r="29" spans="2:20" ht="14" x14ac:dyDescent="0.3">
      <c r="B29" s="562"/>
      <c r="D29" s="580"/>
      <c r="E29" s="580"/>
    </row>
    <row r="31" spans="2:20" ht="14" x14ac:dyDescent="0.3">
      <c r="B31" s="562"/>
      <c r="D31" s="580"/>
      <c r="E31" s="580"/>
    </row>
    <row r="32" spans="2:20" ht="13" x14ac:dyDescent="0.3">
      <c r="B32" s="562"/>
    </row>
    <row r="33" spans="2:6" ht="14" x14ac:dyDescent="0.3">
      <c r="B33" s="563"/>
      <c r="D33" s="581"/>
      <c r="E33" s="581"/>
      <c r="F33" s="561"/>
    </row>
    <row r="34" spans="2:6" ht="13" x14ac:dyDescent="0.3">
      <c r="B34" s="563"/>
      <c r="F34" s="561"/>
    </row>
    <row r="35" spans="2:6" ht="14" x14ac:dyDescent="0.3">
      <c r="B35" s="562"/>
      <c r="D35" s="580"/>
      <c r="E35" s="580"/>
    </row>
    <row r="36" spans="2:6" ht="13" x14ac:dyDescent="0.3">
      <c r="B36" s="562"/>
    </row>
    <row r="37" spans="2:6" ht="14" x14ac:dyDescent="0.3">
      <c r="B37" s="562"/>
      <c r="D37" s="580"/>
      <c r="E37" s="580"/>
    </row>
    <row r="38" spans="2:6" ht="13" x14ac:dyDescent="0.3">
      <c r="B38" s="562"/>
    </row>
    <row r="39" spans="2:6" ht="14" x14ac:dyDescent="0.3">
      <c r="B39" s="562"/>
      <c r="D39" s="580"/>
      <c r="E39" s="580"/>
    </row>
    <row r="40" spans="2:6" ht="13" x14ac:dyDescent="0.3">
      <c r="B40" s="562"/>
    </row>
    <row r="41" spans="2:6" ht="14" x14ac:dyDescent="0.3">
      <c r="B41" s="562"/>
      <c r="D41" s="580"/>
      <c r="E41" s="580"/>
    </row>
    <row r="42" spans="2:6" ht="13" x14ac:dyDescent="0.3">
      <c r="B42" s="562"/>
    </row>
    <row r="43" spans="2:6" ht="14" x14ac:dyDescent="0.3">
      <c r="B43" s="562"/>
      <c r="D43" s="580"/>
      <c r="E43" s="580"/>
    </row>
    <row r="44" spans="2:6" ht="13" x14ac:dyDescent="0.3">
      <c r="B44" s="562"/>
    </row>
    <row r="45" spans="2:6" ht="14" x14ac:dyDescent="0.3">
      <c r="B45" s="562"/>
      <c r="D45" s="580"/>
      <c r="E45" s="580"/>
    </row>
    <row r="46" spans="2:6" ht="13" x14ac:dyDescent="0.3">
      <c r="B46" s="562"/>
    </row>
    <row r="47" spans="2:6" ht="14" x14ac:dyDescent="0.3">
      <c r="B47" s="582"/>
      <c r="C47" s="268"/>
      <c r="D47" s="580"/>
      <c r="E47" s="580"/>
      <c r="F47" s="268"/>
    </row>
    <row r="48" spans="2:6" ht="14" x14ac:dyDescent="0.3">
      <c r="B48" s="582"/>
      <c r="F48" s="580"/>
    </row>
    <row r="49" spans="1:37" x14ac:dyDescent="0.25">
      <c r="D49" s="267" t="s">
        <v>8</v>
      </c>
    </row>
    <row r="50" spans="1:37" x14ac:dyDescent="0.25">
      <c r="E50" s="266"/>
      <c r="F50" s="266"/>
      <c r="H50" s="267"/>
      <c r="I50" s="267"/>
      <c r="J50" s="267"/>
      <c r="K50" s="267"/>
      <c r="L50" s="267"/>
      <c r="M50" s="564"/>
      <c r="N50" s="564"/>
      <c r="O50" s="266"/>
      <c r="P50" s="266"/>
      <c r="Q50" s="565"/>
      <c r="S50" s="565"/>
    </row>
    <row r="51" spans="1:37" x14ac:dyDescent="0.25">
      <c r="B51" s="265"/>
      <c r="C51" s="265"/>
      <c r="D51" s="265"/>
      <c r="E51" s="265"/>
      <c r="F51" s="265"/>
      <c r="G51" s="265"/>
      <c r="H51" s="265"/>
      <c r="I51" s="265"/>
      <c r="J51" s="265"/>
      <c r="K51" s="265"/>
      <c r="L51" s="265"/>
      <c r="M51" s="566"/>
      <c r="N51" s="564"/>
      <c r="O51" s="266"/>
      <c r="Q51" s="565"/>
      <c r="S51" s="565"/>
    </row>
    <row r="52" spans="1:37" x14ac:dyDescent="0.25">
      <c r="A52" s="266"/>
      <c r="B52" s="567"/>
      <c r="C52" s="567"/>
      <c r="D52" s="568"/>
      <c r="E52" s="265"/>
      <c r="F52" s="265"/>
      <c r="G52" s="265"/>
      <c r="H52" s="265"/>
      <c r="I52" s="265"/>
      <c r="J52" s="265"/>
      <c r="K52" s="265"/>
      <c r="L52" s="265"/>
      <c r="M52" s="564"/>
      <c r="N52" s="564"/>
      <c r="O52" s="266"/>
      <c r="Q52" s="565"/>
      <c r="S52" s="565"/>
    </row>
    <row r="53" spans="1:37" x14ac:dyDescent="0.25">
      <c r="B53" s="265"/>
      <c r="C53" s="265"/>
      <c r="D53" s="569"/>
      <c r="E53" s="265"/>
      <c r="F53" s="265"/>
      <c r="G53" s="265"/>
      <c r="H53" s="265"/>
      <c r="I53" s="265"/>
      <c r="J53" s="265"/>
      <c r="K53" s="265"/>
      <c r="L53" s="265"/>
      <c r="M53" s="564"/>
      <c r="N53" s="564"/>
      <c r="O53" s="266"/>
      <c r="Q53" s="565"/>
      <c r="S53" s="565"/>
    </row>
    <row r="54" spans="1:37" x14ac:dyDescent="0.25">
      <c r="B54" s="567"/>
      <c r="C54" s="567"/>
      <c r="D54" s="569"/>
      <c r="E54" s="265"/>
      <c r="F54" s="265"/>
      <c r="G54" s="265"/>
      <c r="H54" s="265"/>
      <c r="I54" s="265"/>
      <c r="J54" s="265"/>
      <c r="K54" s="265"/>
      <c r="L54" s="265"/>
      <c r="M54" s="564"/>
      <c r="N54" s="564"/>
      <c r="O54" s="266"/>
      <c r="S54" s="565"/>
    </row>
    <row r="55" spans="1:37" x14ac:dyDescent="0.25">
      <c r="B55" s="570"/>
      <c r="C55" s="570"/>
      <c r="D55" s="269"/>
      <c r="E55" s="265"/>
      <c r="F55" s="265"/>
      <c r="G55" s="265"/>
      <c r="H55" s="565"/>
      <c r="I55" s="265"/>
      <c r="J55" s="567"/>
      <c r="K55" s="571"/>
      <c r="L55" s="571"/>
      <c r="M55" s="265"/>
      <c r="N55" s="265"/>
      <c r="O55" s="265"/>
      <c r="P55" s="567"/>
      <c r="Q55" s="576"/>
      <c r="R55" s="265"/>
      <c r="S55" s="265"/>
      <c r="T55" s="265"/>
      <c r="U55" s="265"/>
      <c r="V55" s="265"/>
      <c r="W55" s="567"/>
      <c r="X55" s="265"/>
      <c r="Y55" s="265"/>
      <c r="Z55" s="265"/>
      <c r="AA55" s="265"/>
      <c r="AB55" s="567"/>
      <c r="AC55" s="265"/>
      <c r="AD55" s="265"/>
      <c r="AE55" s="265"/>
    </row>
    <row r="56" spans="1:37" x14ac:dyDescent="0.25">
      <c r="B56" s="265"/>
      <c r="C56" s="265"/>
      <c r="D56" s="265"/>
      <c r="E56" s="265"/>
      <c r="F56" s="265"/>
      <c r="G56" s="265"/>
      <c r="H56" s="565"/>
      <c r="I56" s="265"/>
      <c r="J56" s="567"/>
      <c r="K56" s="571"/>
      <c r="L56" s="571"/>
      <c r="M56" s="265"/>
      <c r="N56" s="265"/>
      <c r="O56" s="265"/>
      <c r="P56" s="567"/>
      <c r="Q56" s="576"/>
      <c r="R56" s="265"/>
      <c r="S56" s="265"/>
      <c r="T56" s="265"/>
      <c r="U56" s="265"/>
      <c r="V56" s="265"/>
      <c r="W56" s="567"/>
      <c r="X56" s="265"/>
      <c r="Y56" s="265"/>
      <c r="Z56" s="265"/>
      <c r="AA56" s="265"/>
      <c r="AB56" s="567"/>
      <c r="AC56" s="265"/>
      <c r="AD56" s="265"/>
      <c r="AE56" s="265"/>
    </row>
    <row r="57" spans="1:37" x14ac:dyDescent="0.25">
      <c r="B57" s="570"/>
      <c r="C57" s="570"/>
      <c r="D57" s="269"/>
      <c r="E57" s="265"/>
      <c r="F57" s="583"/>
      <c r="G57" s="583"/>
      <c r="H57" s="584"/>
      <c r="I57" s="583"/>
      <c r="J57" s="583"/>
      <c r="K57" s="585"/>
      <c r="L57" s="585"/>
      <c r="M57" s="583"/>
      <c r="N57" s="583"/>
      <c r="O57" s="583"/>
      <c r="P57" s="583"/>
      <c r="Q57" s="584"/>
      <c r="R57" s="584"/>
      <c r="S57" s="583"/>
      <c r="T57" s="583"/>
      <c r="U57" s="583"/>
      <c r="V57" s="583"/>
      <c r="W57" s="583"/>
      <c r="X57" s="583"/>
      <c r="Y57" s="583"/>
      <c r="Z57" s="583"/>
      <c r="AA57" s="583"/>
      <c r="AB57" s="586"/>
      <c r="AC57" s="583"/>
      <c r="AD57" s="583"/>
      <c r="AE57" s="583"/>
      <c r="AF57" s="587"/>
      <c r="AG57" s="587"/>
      <c r="AH57" s="587"/>
      <c r="AI57" s="587"/>
      <c r="AJ57" s="587"/>
      <c r="AK57" s="587"/>
    </row>
    <row r="58" spans="1:37" x14ac:dyDescent="0.25">
      <c r="B58" s="265"/>
      <c r="C58" s="265"/>
      <c r="D58" s="265"/>
      <c r="E58" s="265"/>
      <c r="F58" s="265"/>
      <c r="G58" s="265"/>
      <c r="H58" s="265"/>
      <c r="I58" s="265"/>
      <c r="J58" s="265"/>
      <c r="K58" s="265"/>
      <c r="L58" s="265"/>
      <c r="M58" s="564"/>
      <c r="N58" s="564"/>
      <c r="O58" s="266"/>
      <c r="S58" s="565"/>
    </row>
    <row r="59" spans="1:37" x14ac:dyDescent="0.25">
      <c r="C59" s="567"/>
      <c r="D59" s="569"/>
      <c r="E59" s="265"/>
      <c r="F59" s="265"/>
      <c r="G59" s="265"/>
      <c r="H59" s="265"/>
      <c r="I59" s="265"/>
      <c r="J59" s="265"/>
      <c r="K59" s="265"/>
      <c r="L59" s="265"/>
      <c r="M59" s="564"/>
      <c r="N59" s="564"/>
      <c r="O59" s="266"/>
      <c r="S59" s="565"/>
    </row>
    <row r="60" spans="1:37" x14ac:dyDescent="0.25">
      <c r="B60" s="567"/>
      <c r="C60" s="265"/>
      <c r="D60" s="569"/>
      <c r="E60" s="265"/>
      <c r="F60" s="265"/>
      <c r="G60" s="265"/>
      <c r="H60" s="265"/>
      <c r="I60" s="265"/>
      <c r="J60" s="265"/>
      <c r="K60" s="265"/>
      <c r="L60" s="265"/>
      <c r="M60" s="564"/>
      <c r="N60" s="564"/>
      <c r="O60" s="266"/>
      <c r="S60" s="565"/>
    </row>
    <row r="61" spans="1:37" x14ac:dyDescent="0.25">
      <c r="B61" s="265"/>
      <c r="C61" s="265"/>
      <c r="D61" s="265"/>
      <c r="E61" s="265"/>
      <c r="F61" s="265"/>
      <c r="G61" s="265"/>
      <c r="H61" s="265"/>
      <c r="I61" s="265"/>
      <c r="J61" s="265"/>
      <c r="K61" s="265"/>
      <c r="L61" s="265"/>
      <c r="M61" s="564"/>
      <c r="N61" s="564"/>
      <c r="S61" s="565"/>
    </row>
    <row r="62" spans="1:37" x14ac:dyDescent="0.25">
      <c r="B62" s="265"/>
      <c r="C62" s="265"/>
      <c r="D62" s="265"/>
      <c r="E62" s="265"/>
      <c r="F62" s="265"/>
      <c r="G62" s="265"/>
      <c r="H62" s="265"/>
      <c r="I62" s="265"/>
      <c r="J62" s="265"/>
      <c r="K62" s="265"/>
      <c r="L62" s="265"/>
      <c r="M62" s="564"/>
      <c r="N62" s="564"/>
      <c r="O62" s="565"/>
      <c r="Q62" s="565"/>
      <c r="S62" s="565"/>
    </row>
    <row r="63" spans="1:37" x14ac:dyDescent="0.25">
      <c r="B63" s="265"/>
      <c r="C63" s="265"/>
      <c r="D63" s="265"/>
      <c r="E63" s="265"/>
      <c r="F63" s="265"/>
      <c r="G63" s="265"/>
      <c r="H63" s="265"/>
      <c r="I63" s="265"/>
      <c r="J63" s="265"/>
      <c r="K63" s="265"/>
      <c r="L63" s="265"/>
      <c r="M63" s="564"/>
      <c r="N63" s="564"/>
      <c r="O63" s="565"/>
      <c r="Q63" s="565"/>
    </row>
    <row r="64" spans="1:37" x14ac:dyDescent="0.25">
      <c r="B64" s="565"/>
      <c r="C64" s="565"/>
      <c r="D64" s="569"/>
      <c r="E64" s="265"/>
      <c r="F64" s="265"/>
      <c r="G64" s="265"/>
      <c r="H64" s="265"/>
      <c r="I64" s="265"/>
      <c r="J64" s="265"/>
      <c r="K64" s="265"/>
      <c r="L64" s="265"/>
      <c r="M64" s="564"/>
      <c r="N64" s="564"/>
      <c r="O64" s="565"/>
      <c r="Q64" s="565"/>
    </row>
    <row r="65" spans="2:17" x14ac:dyDescent="0.25">
      <c r="B65" s="265"/>
      <c r="C65" s="265"/>
      <c r="D65" s="265"/>
      <c r="E65" s="265"/>
      <c r="F65" s="265"/>
      <c r="G65" s="265"/>
      <c r="H65" s="265"/>
      <c r="I65" s="265"/>
      <c r="J65" s="265"/>
      <c r="K65" s="265"/>
      <c r="L65" s="265"/>
      <c r="M65" s="564"/>
      <c r="N65" s="564"/>
      <c r="O65" s="565"/>
      <c r="Q65" s="565"/>
    </row>
    <row r="66" spans="2:17" x14ac:dyDescent="0.25">
      <c r="B66" s="567"/>
      <c r="C66" s="567"/>
      <c r="D66" s="265"/>
      <c r="E66" s="265"/>
      <c r="F66" s="265"/>
      <c r="G66" s="265"/>
      <c r="H66" s="265"/>
      <c r="I66" s="265"/>
      <c r="J66" s="265"/>
      <c r="K66" s="265"/>
      <c r="L66" s="265"/>
      <c r="N66" s="564"/>
      <c r="O66" s="565"/>
      <c r="Q66" s="565"/>
    </row>
    <row r="67" spans="2:17" x14ac:dyDescent="0.25">
      <c r="B67" s="571"/>
      <c r="C67" s="571"/>
      <c r="D67" s="572"/>
      <c r="E67" s="265"/>
      <c r="F67" s="265"/>
      <c r="G67" s="265"/>
      <c r="H67" s="265"/>
      <c r="I67" s="265"/>
      <c r="J67" s="265"/>
      <c r="K67" s="265"/>
      <c r="L67" s="265"/>
      <c r="N67" s="564"/>
      <c r="O67" s="564"/>
      <c r="Q67" s="565"/>
    </row>
    <row r="68" spans="2:17" x14ac:dyDescent="0.25">
      <c r="B68" s="571"/>
      <c r="C68" s="571"/>
      <c r="D68" s="572"/>
      <c r="E68" s="265"/>
      <c r="F68" s="265"/>
      <c r="G68" s="265"/>
      <c r="H68" s="265"/>
      <c r="I68" s="265"/>
      <c r="J68" s="265"/>
      <c r="K68" s="265"/>
      <c r="L68" s="265"/>
      <c r="M68" s="573"/>
      <c r="N68" s="564"/>
      <c r="O68" s="564"/>
    </row>
    <row r="69" spans="2:17" x14ac:dyDescent="0.25">
      <c r="B69" s="265"/>
      <c r="C69" s="265"/>
      <c r="D69" s="574"/>
      <c r="E69" s="265"/>
      <c r="F69" s="575"/>
      <c r="G69" s="265"/>
      <c r="H69" s="265"/>
      <c r="I69" s="265"/>
      <c r="J69" s="265"/>
      <c r="K69" s="265"/>
      <c r="L69" s="265"/>
      <c r="M69" s="267"/>
      <c r="N69" s="267"/>
      <c r="O69" s="267"/>
    </row>
    <row r="70" spans="2:17" x14ac:dyDescent="0.25">
      <c r="B70" s="265"/>
      <c r="C70" s="265"/>
      <c r="D70" s="265"/>
      <c r="E70" s="265"/>
      <c r="F70" s="265"/>
      <c r="G70" s="265"/>
      <c r="H70" s="265"/>
      <c r="I70" s="265"/>
      <c r="J70" s="265"/>
      <c r="K70" s="265"/>
      <c r="L70" s="265"/>
      <c r="M70" s="265"/>
      <c r="N70" s="265"/>
      <c r="O70" s="265"/>
    </row>
    <row r="71" spans="2:17" x14ac:dyDescent="0.25">
      <c r="B71" s="265"/>
      <c r="C71" s="265"/>
      <c r="D71" s="265"/>
      <c r="E71" s="265"/>
      <c r="F71" s="265"/>
      <c r="G71" s="265"/>
      <c r="H71" s="265"/>
      <c r="I71" s="265"/>
      <c r="J71" s="265"/>
      <c r="K71" s="265"/>
      <c r="L71" s="265"/>
      <c r="M71" s="265"/>
      <c r="N71" s="265"/>
      <c r="O71" s="269"/>
    </row>
    <row r="72" spans="2:17" x14ac:dyDescent="0.25">
      <c r="B72" s="567"/>
      <c r="C72" s="567"/>
      <c r="D72" s="574"/>
      <c r="E72" s="265"/>
      <c r="F72" s="265"/>
      <c r="G72" s="265"/>
      <c r="H72" s="265"/>
      <c r="I72" s="265"/>
      <c r="J72" s="265"/>
      <c r="K72" s="265"/>
      <c r="L72" s="265"/>
      <c r="M72" s="265"/>
      <c r="N72" s="265"/>
      <c r="O72" s="269"/>
    </row>
    <row r="73" spans="2:17" x14ac:dyDescent="0.25">
      <c r="B73" s="576"/>
      <c r="C73" s="576"/>
      <c r="D73" s="569"/>
      <c r="E73" s="265"/>
      <c r="F73" s="265"/>
      <c r="G73" s="265"/>
      <c r="H73" s="265"/>
      <c r="I73" s="265"/>
      <c r="J73" s="265"/>
      <c r="K73" s="265"/>
      <c r="L73" s="265"/>
      <c r="M73" s="265"/>
      <c r="N73" s="265"/>
      <c r="O73" s="269"/>
    </row>
    <row r="74" spans="2:17" ht="13.5" customHeight="1" x14ac:dyDescent="0.25">
      <c r="B74" s="265"/>
      <c r="C74" s="265"/>
      <c r="D74" s="569"/>
      <c r="E74" s="265"/>
      <c r="F74" s="265"/>
      <c r="G74" s="265"/>
      <c r="H74" s="265"/>
      <c r="I74" s="265"/>
      <c r="J74" s="265"/>
      <c r="K74" s="265"/>
      <c r="L74" s="265"/>
      <c r="M74" s="265"/>
      <c r="N74" s="265"/>
      <c r="O74" s="269"/>
    </row>
    <row r="75" spans="2:17" x14ac:dyDescent="0.25">
      <c r="B75" s="265"/>
      <c r="C75" s="265"/>
      <c r="D75" s="574"/>
      <c r="E75" s="265"/>
      <c r="F75" s="265"/>
      <c r="G75" s="265"/>
      <c r="H75" s="265"/>
      <c r="I75" s="265"/>
      <c r="J75" s="265"/>
      <c r="K75" s="265"/>
      <c r="L75" s="265"/>
      <c r="M75" s="265"/>
      <c r="N75" s="265"/>
      <c r="O75" s="265"/>
    </row>
    <row r="76" spans="2:17" x14ac:dyDescent="0.25">
      <c r="B76" s="265"/>
      <c r="C76" s="265"/>
      <c r="D76" s="574"/>
      <c r="E76" s="265"/>
      <c r="F76" s="265"/>
      <c r="G76" s="265"/>
      <c r="H76" s="265"/>
      <c r="I76" s="265"/>
      <c r="J76" s="265"/>
      <c r="K76" s="265"/>
      <c r="L76" s="265"/>
      <c r="M76" s="265"/>
      <c r="N76" s="265"/>
      <c r="O76" s="265"/>
    </row>
    <row r="77" spans="2:17" x14ac:dyDescent="0.25">
      <c r="B77" s="265"/>
      <c r="C77" s="265"/>
      <c r="D77" s="574"/>
      <c r="E77" s="265"/>
      <c r="F77" s="265"/>
      <c r="G77" s="265"/>
      <c r="H77" s="265"/>
      <c r="I77" s="265"/>
      <c r="J77" s="265"/>
      <c r="K77" s="265"/>
      <c r="L77" s="265"/>
      <c r="M77" s="265"/>
      <c r="N77" s="265"/>
      <c r="O77" s="265"/>
    </row>
    <row r="78" spans="2:17" x14ac:dyDescent="0.25">
      <c r="B78" s="265"/>
      <c r="C78" s="265"/>
      <c r="D78" s="265"/>
      <c r="E78" s="265"/>
      <c r="F78" s="265"/>
      <c r="G78" s="265"/>
      <c r="H78" s="265"/>
      <c r="I78" s="265"/>
      <c r="J78" s="265"/>
      <c r="K78" s="265"/>
      <c r="L78" s="265"/>
      <c r="M78" s="265"/>
      <c r="N78" s="265"/>
      <c r="O78" s="265"/>
    </row>
    <row r="79" spans="2:17" x14ac:dyDescent="0.25">
      <c r="B79" s="567"/>
      <c r="C79" s="567"/>
      <c r="D79" s="265"/>
      <c r="E79" s="265"/>
      <c r="F79" s="265"/>
      <c r="G79" s="265"/>
      <c r="H79" s="577"/>
      <c r="I79" s="577"/>
      <c r="J79" s="577"/>
      <c r="K79" s="577"/>
      <c r="L79" s="577"/>
      <c r="M79" s="265"/>
      <c r="N79" s="265"/>
      <c r="O79" s="265"/>
    </row>
    <row r="80" spans="2:17" x14ac:dyDescent="0.25">
      <c r="B80" s="265"/>
      <c r="C80" s="265"/>
      <c r="D80" s="574"/>
      <c r="E80" s="265"/>
      <c r="F80" s="265"/>
      <c r="G80" s="265"/>
      <c r="H80" s="578"/>
      <c r="I80" s="578"/>
      <c r="J80" s="578"/>
      <c r="K80" s="578"/>
      <c r="L80" s="578"/>
      <c r="M80" s="265"/>
      <c r="N80" s="265"/>
      <c r="O80" s="265"/>
    </row>
    <row r="81" spans="2:15" x14ac:dyDescent="0.25">
      <c r="B81" s="265"/>
      <c r="C81" s="265"/>
      <c r="D81" s="574"/>
      <c r="E81" s="265"/>
      <c r="F81" s="265"/>
      <c r="G81" s="265"/>
      <c r="H81" s="578"/>
      <c r="I81" s="578"/>
      <c r="J81" s="578"/>
      <c r="K81" s="578"/>
      <c r="L81" s="578"/>
      <c r="M81" s="265"/>
      <c r="N81" s="265"/>
      <c r="O81" s="265"/>
    </row>
    <row r="82" spans="2:15" x14ac:dyDescent="0.25">
      <c r="B82" s="265"/>
      <c r="C82" s="265"/>
      <c r="D82" s="574"/>
      <c r="E82" s="265"/>
      <c r="F82" s="265"/>
      <c r="G82" s="265"/>
      <c r="H82" s="578"/>
      <c r="I82" s="578"/>
      <c r="J82" s="578"/>
      <c r="K82" s="578"/>
      <c r="L82" s="578"/>
      <c r="M82" s="265"/>
      <c r="N82" s="265"/>
      <c r="O82" s="265"/>
    </row>
    <row r="83" spans="2:15" x14ac:dyDescent="0.25">
      <c r="B83" s="265"/>
      <c r="C83" s="265"/>
      <c r="D83" s="265"/>
      <c r="E83" s="265"/>
      <c r="F83" s="265"/>
      <c r="G83" s="265"/>
      <c r="H83" s="265"/>
      <c r="I83" s="265"/>
      <c r="J83" s="265"/>
      <c r="K83" s="265"/>
      <c r="L83" s="265"/>
      <c r="M83" s="265"/>
      <c r="N83" s="265"/>
      <c r="O83" s="265"/>
    </row>
    <row r="84" spans="2:15" x14ac:dyDescent="0.25">
      <c r="B84" s="567"/>
      <c r="C84" s="567"/>
      <c r="D84" s="567"/>
      <c r="E84" s="567"/>
      <c r="F84" s="265"/>
      <c r="G84" s="265"/>
      <c r="H84" s="577"/>
      <c r="I84" s="577"/>
      <c r="J84" s="577"/>
      <c r="K84" s="577"/>
      <c r="L84" s="577"/>
      <c r="M84" s="265"/>
      <c r="N84" s="265"/>
      <c r="O84" s="265"/>
    </row>
    <row r="85" spans="2:15" x14ac:dyDescent="0.25">
      <c r="B85" s="265"/>
      <c r="C85" s="265"/>
      <c r="D85" s="574"/>
      <c r="E85" s="265"/>
      <c r="F85" s="265"/>
      <c r="G85" s="265"/>
      <c r="H85" s="265"/>
      <c r="I85" s="265"/>
      <c r="J85" s="265"/>
      <c r="K85" s="265"/>
      <c r="L85" s="265"/>
      <c r="M85" s="265"/>
      <c r="N85" s="265"/>
      <c r="O85" s="265"/>
    </row>
    <row r="86" spans="2:15" x14ac:dyDescent="0.25">
      <c r="B86" s="265"/>
      <c r="C86" s="265"/>
      <c r="D86" s="574"/>
      <c r="E86" s="265"/>
      <c r="F86" s="265"/>
      <c r="G86" s="265"/>
      <c r="H86" s="265"/>
      <c r="I86" s="265"/>
      <c r="J86" s="265"/>
      <c r="K86" s="265"/>
      <c r="L86" s="265"/>
      <c r="M86" s="265"/>
      <c r="N86" s="265"/>
      <c r="O86" s="265"/>
    </row>
    <row r="87" spans="2:15" x14ac:dyDescent="0.25">
      <c r="B87" s="265"/>
      <c r="C87" s="265"/>
      <c r="D87" s="265"/>
      <c r="E87" s="265"/>
      <c r="F87" s="265"/>
      <c r="G87" s="265"/>
      <c r="H87" s="265"/>
      <c r="I87" s="265"/>
      <c r="J87" s="265"/>
      <c r="K87" s="265"/>
      <c r="L87" s="265"/>
      <c r="M87" s="265"/>
      <c r="N87" s="265"/>
      <c r="O87" s="265"/>
    </row>
    <row r="88" spans="2:15" x14ac:dyDescent="0.25">
      <c r="M88" s="265"/>
      <c r="N88" s="265"/>
      <c r="O88" s="265"/>
    </row>
    <row r="89" spans="2:15" x14ac:dyDescent="0.25">
      <c r="M89" s="265"/>
      <c r="N89" s="265"/>
      <c r="O89" s="265"/>
    </row>
    <row r="90" spans="2:15" x14ac:dyDescent="0.25">
      <c r="M90" s="265"/>
      <c r="N90" s="265"/>
      <c r="O90" s="265"/>
    </row>
    <row r="91" spans="2:15" x14ac:dyDescent="0.25">
      <c r="M91" s="265"/>
      <c r="N91" s="265"/>
      <c r="O91" s="265"/>
    </row>
    <row r="92" spans="2:15" x14ac:dyDescent="0.25">
      <c r="M92" s="265"/>
      <c r="N92" s="265"/>
      <c r="O92" s="265"/>
    </row>
    <row r="93" spans="2:15" hidden="1" x14ac:dyDescent="0.25">
      <c r="C93" s="263">
        <v>2023</v>
      </c>
      <c r="D93" s="263">
        <v>17.577607004875738</v>
      </c>
      <c r="M93" s="265"/>
      <c r="N93" s="265"/>
      <c r="O93" s="265"/>
    </row>
    <row r="94" spans="2:15" hidden="1" x14ac:dyDescent="0.25">
      <c r="M94" s="265"/>
      <c r="N94" s="265"/>
      <c r="O94" s="265"/>
    </row>
    <row r="95" spans="2:15" x14ac:dyDescent="0.25">
      <c r="M95" s="265"/>
      <c r="N95" s="265"/>
      <c r="O95" s="265"/>
    </row>
    <row r="96" spans="2:15" x14ac:dyDescent="0.25">
      <c r="M96" s="265"/>
      <c r="N96" s="265"/>
      <c r="O96" s="265"/>
    </row>
    <row r="97" spans="13:15" x14ac:dyDescent="0.25">
      <c r="M97" s="265"/>
      <c r="N97" s="265"/>
      <c r="O97" s="265"/>
    </row>
    <row r="98" spans="13:15" x14ac:dyDescent="0.25">
      <c r="M98" s="577"/>
      <c r="N98" s="265"/>
      <c r="O98" s="265"/>
    </row>
    <row r="99" spans="13:15" x14ac:dyDescent="0.25">
      <c r="M99" s="578"/>
      <c r="N99" s="265"/>
      <c r="O99" s="265"/>
    </row>
    <row r="100" spans="13:15" x14ac:dyDescent="0.25">
      <c r="M100" s="578"/>
      <c r="N100" s="265"/>
      <c r="O100" s="265"/>
    </row>
    <row r="101" spans="13:15" x14ac:dyDescent="0.25">
      <c r="M101" s="578"/>
      <c r="N101" s="265"/>
      <c r="O101" s="265"/>
    </row>
    <row r="102" spans="13:15" x14ac:dyDescent="0.25">
      <c r="M102" s="265"/>
      <c r="N102" s="265"/>
      <c r="O102" s="265"/>
    </row>
    <row r="103" spans="13:15" x14ac:dyDescent="0.25">
      <c r="M103" s="577"/>
      <c r="N103" s="265"/>
      <c r="O103" s="265"/>
    </row>
    <row r="104" spans="13:15" x14ac:dyDescent="0.25">
      <c r="M104" s="265"/>
      <c r="N104" s="265"/>
      <c r="O104" s="265"/>
    </row>
    <row r="105" spans="13:15" x14ac:dyDescent="0.25">
      <c r="M105" s="265"/>
      <c r="N105" s="265"/>
      <c r="O105" s="265"/>
    </row>
    <row r="106" spans="13:15" x14ac:dyDescent="0.25">
      <c r="M106" s="265"/>
      <c r="N106" s="265"/>
      <c r="O106" s="26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8"/>
  <sheetViews>
    <sheetView showGridLines="0" workbookViewId="0"/>
  </sheetViews>
  <sheetFormatPr defaultRowHeight="14.5" x14ac:dyDescent="0.35"/>
  <cols>
    <col min="2" max="2" width="51" customWidth="1"/>
    <col min="6" max="6" width="51.453125" customWidth="1"/>
    <col min="8" max="8" width="10.453125" customWidth="1"/>
  </cols>
  <sheetData>
    <row r="1" spans="1:8" x14ac:dyDescent="0.35">
      <c r="A1" s="263"/>
    </row>
    <row r="2" spans="1:8" ht="22.4" customHeight="1" x14ac:dyDescent="0.35">
      <c r="B2" s="946" t="s">
        <v>1052</v>
      </c>
      <c r="C2" s="946"/>
      <c r="D2" s="946"/>
      <c r="F2" s="946" t="s">
        <v>1068</v>
      </c>
      <c r="G2" s="946"/>
      <c r="H2" s="946"/>
    </row>
    <row r="3" spans="1:8" ht="15" thickBot="1" x14ac:dyDescent="0.4">
      <c r="B3" s="893"/>
      <c r="C3" s="661">
        <v>2022</v>
      </c>
      <c r="D3" s="661">
        <v>2023</v>
      </c>
      <c r="F3" s="893"/>
      <c r="G3" s="661">
        <v>2022</v>
      </c>
      <c r="H3" s="661">
        <v>2023</v>
      </c>
    </row>
    <row r="4" spans="1:8" ht="13.4" customHeight="1" x14ac:dyDescent="0.35">
      <c r="B4" s="651" t="s">
        <v>1053</v>
      </c>
      <c r="C4" s="662" t="s">
        <v>7</v>
      </c>
      <c r="D4" s="662">
        <v>-0.2</v>
      </c>
      <c r="F4" s="651" t="s">
        <v>1072</v>
      </c>
      <c r="G4" s="662" t="s">
        <v>7</v>
      </c>
      <c r="H4" s="662">
        <v>-0.2</v>
      </c>
    </row>
    <row r="5" spans="1:8" ht="13.4" customHeight="1" x14ac:dyDescent="0.35">
      <c r="B5" s="651" t="s">
        <v>1054</v>
      </c>
      <c r="C5" s="662">
        <v>0</v>
      </c>
      <c r="D5" s="662">
        <v>0.2</v>
      </c>
      <c r="F5" s="651" t="s">
        <v>1073</v>
      </c>
      <c r="G5" s="662">
        <v>0</v>
      </c>
      <c r="H5" s="662">
        <v>0.2</v>
      </c>
    </row>
    <row r="6" spans="1:8" ht="13.4" customHeight="1" x14ac:dyDescent="0.35">
      <c r="B6" s="651" t="s">
        <v>1055</v>
      </c>
      <c r="C6" s="662">
        <v>-0.2</v>
      </c>
      <c r="D6" s="662">
        <v>-1.1000000000000001</v>
      </c>
      <c r="F6" s="651" t="s">
        <v>1074</v>
      </c>
      <c r="G6" s="662">
        <v>-0.2</v>
      </c>
      <c r="H6" s="662">
        <v>-1.1000000000000001</v>
      </c>
    </row>
    <row r="7" spans="1:8" ht="13.4" customHeight="1" thickBot="1" x14ac:dyDescent="0.4">
      <c r="B7" s="651" t="s">
        <v>1056</v>
      </c>
      <c r="C7" s="662">
        <v>0.5</v>
      </c>
      <c r="D7" s="662">
        <v>-0.3</v>
      </c>
      <c r="F7" s="651" t="s">
        <v>1075</v>
      </c>
      <c r="G7" s="662">
        <v>0.5</v>
      </c>
      <c r="H7" s="662">
        <v>-0.3</v>
      </c>
    </row>
    <row r="8" spans="1:8" ht="13.4" customHeight="1" x14ac:dyDescent="0.35">
      <c r="B8" s="663" t="s">
        <v>1057</v>
      </c>
      <c r="C8" s="668">
        <v>0</v>
      </c>
      <c r="D8" s="668">
        <v>-0.5</v>
      </c>
      <c r="E8" s="949"/>
      <c r="F8" s="663" t="s">
        <v>1076</v>
      </c>
      <c r="G8" s="668">
        <v>0</v>
      </c>
      <c r="H8" s="668">
        <v>-0.5</v>
      </c>
    </row>
    <row r="9" spans="1:8" ht="13.4" customHeight="1" thickBot="1" x14ac:dyDescent="0.4">
      <c r="B9" s="664" t="s">
        <v>1058</v>
      </c>
      <c r="C9" s="669">
        <v>-0.1</v>
      </c>
      <c r="D9" s="669">
        <v>0.1</v>
      </c>
      <c r="E9" s="949"/>
      <c r="F9" s="664" t="s">
        <v>1077</v>
      </c>
      <c r="G9" s="669">
        <v>-0.1</v>
      </c>
      <c r="H9" s="669">
        <v>0.1</v>
      </c>
    </row>
    <row r="10" spans="1:8" ht="13.4" customHeight="1" x14ac:dyDescent="0.35">
      <c r="B10" s="651" t="s">
        <v>1059</v>
      </c>
      <c r="C10" s="662">
        <v>-0.4</v>
      </c>
      <c r="D10" s="662">
        <v>-1.7</v>
      </c>
      <c r="E10" s="671"/>
      <c r="F10" s="651" t="s">
        <v>1083</v>
      </c>
      <c r="G10" s="662">
        <v>-0.4</v>
      </c>
      <c r="H10" s="662">
        <v>-1.7</v>
      </c>
    </row>
    <row r="11" spans="1:8" ht="13.4" customHeight="1" x14ac:dyDescent="0.35">
      <c r="B11" s="651" t="s">
        <v>1060</v>
      </c>
      <c r="C11" s="662">
        <v>0.4</v>
      </c>
      <c r="D11" s="662">
        <v>0</v>
      </c>
      <c r="E11" s="671"/>
      <c r="F11" s="651" t="s">
        <v>1082</v>
      </c>
      <c r="G11" s="662">
        <v>0.4</v>
      </c>
      <c r="H11" s="662">
        <v>0</v>
      </c>
    </row>
    <row r="12" spans="1:8" ht="13.4" customHeight="1" x14ac:dyDescent="0.35">
      <c r="B12" s="651" t="s">
        <v>1061</v>
      </c>
      <c r="C12" s="662">
        <v>2.1</v>
      </c>
      <c r="D12" s="662">
        <v>0.5</v>
      </c>
      <c r="E12" s="671"/>
      <c r="F12" s="651" t="s">
        <v>1078</v>
      </c>
      <c r="G12" s="662">
        <v>2.1</v>
      </c>
      <c r="H12" s="662">
        <v>0.5</v>
      </c>
    </row>
    <row r="13" spans="1:8" ht="13.4" customHeight="1" thickBot="1" x14ac:dyDescent="0.4">
      <c r="B13" s="664" t="s">
        <v>1062</v>
      </c>
      <c r="C13" s="669">
        <v>-0.2</v>
      </c>
      <c r="D13" s="669">
        <v>0.1</v>
      </c>
      <c r="E13" s="672"/>
      <c r="F13" s="664" t="s">
        <v>1079</v>
      </c>
      <c r="G13" s="669">
        <v>-0.2</v>
      </c>
      <c r="H13" s="669">
        <v>0.1</v>
      </c>
    </row>
    <row r="14" spans="1:8" ht="13.4" customHeight="1" thickBot="1" x14ac:dyDescent="0.4">
      <c r="B14" s="665" t="s">
        <v>1063</v>
      </c>
      <c r="C14" s="670">
        <v>1.9</v>
      </c>
      <c r="D14" s="670">
        <v>-2.8</v>
      </c>
      <c r="E14" s="671"/>
      <c r="F14" s="665" t="s">
        <v>1081</v>
      </c>
      <c r="G14" s="670">
        <v>1.9</v>
      </c>
      <c r="H14" s="670">
        <v>-2.8</v>
      </c>
    </row>
    <row r="15" spans="1:8" ht="13.4" customHeight="1" thickBot="1" x14ac:dyDescent="0.4">
      <c r="B15" s="665" t="s">
        <v>1064</v>
      </c>
      <c r="C15" s="670">
        <v>0.9</v>
      </c>
      <c r="D15" s="670">
        <v>-1.8</v>
      </c>
      <c r="E15" s="671"/>
      <c r="F15" s="665" t="s">
        <v>1080</v>
      </c>
      <c r="G15" s="670">
        <v>0.9</v>
      </c>
      <c r="H15" s="670">
        <v>-1.8</v>
      </c>
    </row>
    <row r="16" spans="1:8" ht="13.4" customHeight="1" x14ac:dyDescent="0.35">
      <c r="B16" s="947" t="s">
        <v>1065</v>
      </c>
      <c r="C16" s="947"/>
      <c r="D16" s="947"/>
      <c r="E16" s="671"/>
      <c r="F16" s="947" t="s">
        <v>1070</v>
      </c>
      <c r="G16" s="947"/>
      <c r="H16" s="947"/>
    </row>
    <row r="17" spans="2:8" ht="24" customHeight="1" x14ac:dyDescent="0.35">
      <c r="B17" s="948" t="s">
        <v>1066</v>
      </c>
      <c r="C17" s="948"/>
      <c r="D17" s="948"/>
      <c r="F17" s="948" t="s">
        <v>1071</v>
      </c>
      <c r="G17" s="948"/>
      <c r="H17" s="948"/>
    </row>
    <row r="18" spans="2:8" ht="13.4" customHeight="1" x14ac:dyDescent="0.35">
      <c r="B18" s="667" t="s">
        <v>1067</v>
      </c>
      <c r="D18" s="667" t="s">
        <v>8</v>
      </c>
      <c r="F18" s="667" t="s">
        <v>1069</v>
      </c>
      <c r="H18" s="667" t="s">
        <v>97</v>
      </c>
    </row>
  </sheetData>
  <mergeCells count="7">
    <mergeCell ref="F2:H2"/>
    <mergeCell ref="F16:H16"/>
    <mergeCell ref="F17:H17"/>
    <mergeCell ref="E8:E9"/>
    <mergeCell ref="B16:D16"/>
    <mergeCell ref="B17:D17"/>
    <mergeCell ref="B2:D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1:X64"/>
  <sheetViews>
    <sheetView showGridLines="0" zoomScaleNormal="100" workbookViewId="0"/>
  </sheetViews>
  <sheetFormatPr defaultColWidth="9.26953125" defaultRowHeight="11.5" x14ac:dyDescent="0.25"/>
  <cols>
    <col min="1" max="1" width="7" style="263" customWidth="1"/>
    <col min="2" max="2" width="8.453125" style="263" customWidth="1"/>
    <col min="3" max="3" width="24.54296875" style="263" customWidth="1"/>
    <col min="4" max="4" width="11.26953125" style="263" customWidth="1"/>
    <col min="5" max="10" width="9.26953125" style="263"/>
    <col min="11" max="11" width="28" style="263" customWidth="1"/>
    <col min="12" max="16384" width="9.26953125" style="263"/>
  </cols>
  <sheetData>
    <row r="1" spans="3:24" x14ac:dyDescent="0.25">
      <c r="H1" s="263">
        <v>100</v>
      </c>
    </row>
    <row r="2" spans="3:24" ht="12" thickBot="1" x14ac:dyDescent="0.3">
      <c r="C2" s="950" t="s">
        <v>975</v>
      </c>
      <c r="D2" s="950"/>
      <c r="E2" s="950"/>
      <c r="F2" s="950"/>
      <c r="G2" s="950"/>
      <c r="K2" s="382" t="s">
        <v>976</v>
      </c>
      <c r="L2" s="382"/>
      <c r="M2" s="382"/>
      <c r="N2" s="382"/>
      <c r="O2" s="382"/>
    </row>
    <row r="3" spans="3:24" ht="13" x14ac:dyDescent="0.3">
      <c r="C3" s="603">
        <v>2005</v>
      </c>
      <c r="D3" s="587">
        <v>16.858354088851453</v>
      </c>
      <c r="E3" s="12"/>
      <c r="F3" s="620" t="s">
        <v>990</v>
      </c>
      <c r="G3" s="12"/>
      <c r="H3" s="12"/>
      <c r="I3" s="383"/>
      <c r="J3" s="383"/>
      <c r="K3" s="603">
        <v>2005</v>
      </c>
      <c r="L3" s="828">
        <f>D3</f>
        <v>16.858354088851453</v>
      </c>
      <c r="M3" s="831" t="s">
        <v>1276</v>
      </c>
      <c r="N3" s="12"/>
      <c r="O3" s="12"/>
      <c r="P3" s="12"/>
      <c r="Q3" s="383"/>
      <c r="R3" s="383"/>
      <c r="S3" s="383"/>
      <c r="T3" s="383"/>
      <c r="U3" s="383"/>
      <c r="V3" s="383"/>
      <c r="W3" s="383"/>
      <c r="X3" s="383"/>
    </row>
    <row r="4" spans="3:24" ht="13" x14ac:dyDescent="0.3">
      <c r="C4" s="424">
        <v>2006</v>
      </c>
      <c r="D4" s="587">
        <v>16.160100595456857</v>
      </c>
      <c r="E4" s="12"/>
      <c r="F4" s="12"/>
      <c r="G4" s="12"/>
      <c r="H4" s="12"/>
      <c r="I4" s="383"/>
      <c r="J4" s="383"/>
      <c r="K4" s="424">
        <v>2006</v>
      </c>
      <c r="L4" s="829">
        <f t="shared" ref="L4:L20" si="0">D4</f>
        <v>16.160100595456857</v>
      </c>
      <c r="M4" s="51"/>
      <c r="N4" s="12"/>
      <c r="O4" s="12"/>
      <c r="P4" s="12"/>
      <c r="Q4" s="383"/>
      <c r="R4" s="383"/>
      <c r="S4" s="383"/>
      <c r="T4" s="383"/>
      <c r="U4" s="383"/>
      <c r="V4" s="383"/>
      <c r="W4" s="383"/>
      <c r="X4" s="383"/>
    </row>
    <row r="5" spans="3:24" ht="13" x14ac:dyDescent="0.3">
      <c r="C5" s="424">
        <v>2007</v>
      </c>
      <c r="D5" s="587">
        <v>15.592265420090662</v>
      </c>
      <c r="E5" s="12"/>
      <c r="F5" s="12"/>
      <c r="G5" s="12"/>
      <c r="H5" s="12"/>
      <c r="I5" s="383"/>
      <c r="J5" s="383"/>
      <c r="K5" s="424">
        <v>2007</v>
      </c>
      <c r="L5" s="829">
        <f t="shared" si="0"/>
        <v>15.592265420090662</v>
      </c>
      <c r="M5" s="12"/>
      <c r="N5" s="12"/>
      <c r="O5" s="12"/>
      <c r="P5" s="12"/>
      <c r="Q5" s="383"/>
      <c r="R5" s="383"/>
      <c r="S5" s="383"/>
      <c r="T5" s="383"/>
      <c r="U5" s="383"/>
      <c r="V5" s="383"/>
      <c r="W5" s="383"/>
      <c r="X5" s="383"/>
    </row>
    <row r="6" spans="3:24" ht="13" x14ac:dyDescent="0.3">
      <c r="C6" s="424">
        <v>2008</v>
      </c>
      <c r="D6" s="587">
        <v>15.246794797071828</v>
      </c>
      <c r="E6" s="12"/>
      <c r="F6" s="12"/>
      <c r="G6" s="12"/>
      <c r="H6" s="12"/>
      <c r="I6" s="383"/>
      <c r="J6" s="383"/>
      <c r="K6" s="424">
        <v>2008</v>
      </c>
      <c r="L6" s="829">
        <f t="shared" si="0"/>
        <v>15.246794797071828</v>
      </c>
      <c r="M6" s="12"/>
      <c r="N6" s="12"/>
      <c r="O6" s="12"/>
      <c r="P6" s="12"/>
      <c r="Q6" s="383"/>
      <c r="R6" s="383"/>
      <c r="S6" s="383"/>
      <c r="T6" s="383"/>
      <c r="U6" s="383"/>
      <c r="V6" s="383"/>
      <c r="W6" s="383"/>
      <c r="X6" s="383"/>
    </row>
    <row r="7" spans="3:24" ht="13" x14ac:dyDescent="0.3">
      <c r="C7" s="424">
        <v>2009</v>
      </c>
      <c r="D7" s="587">
        <v>14.038900589461493</v>
      </c>
      <c r="E7" s="12"/>
      <c r="F7" s="12"/>
      <c r="G7" s="12"/>
      <c r="H7" s="12"/>
      <c r="I7" s="383"/>
      <c r="J7" s="383"/>
      <c r="K7" s="424">
        <v>2009</v>
      </c>
      <c r="L7" s="829">
        <f t="shared" si="0"/>
        <v>14.038900589461493</v>
      </c>
      <c r="M7" s="12"/>
      <c r="N7" s="12"/>
      <c r="O7" s="12"/>
      <c r="P7" s="12"/>
      <c r="Q7" s="383"/>
      <c r="R7" s="383"/>
      <c r="S7" s="383"/>
      <c r="T7" s="383"/>
      <c r="U7" s="383"/>
      <c r="V7" s="383"/>
      <c r="W7" s="383"/>
      <c r="X7" s="383"/>
    </row>
    <row r="8" spans="3:24" ht="13" x14ac:dyDescent="0.3">
      <c r="C8" s="424">
        <v>2010</v>
      </c>
      <c r="D8" s="587">
        <v>13.805143320403069</v>
      </c>
      <c r="E8" s="12"/>
      <c r="F8" s="12"/>
      <c r="G8" s="12"/>
      <c r="H8" s="12"/>
      <c r="I8" s="383"/>
      <c r="J8" s="383"/>
      <c r="K8" s="424">
        <v>2010</v>
      </c>
      <c r="L8" s="829">
        <f t="shared" si="0"/>
        <v>13.805143320403069</v>
      </c>
      <c r="M8" s="12"/>
      <c r="N8" s="12"/>
      <c r="O8" s="12"/>
      <c r="P8" s="12"/>
      <c r="Q8" s="383"/>
      <c r="R8" s="383"/>
      <c r="S8" s="383"/>
      <c r="T8" s="383"/>
      <c r="U8" s="383"/>
      <c r="V8" s="383"/>
      <c r="W8" s="383"/>
      <c r="X8" s="383"/>
    </row>
    <row r="9" spans="3:24" ht="13" x14ac:dyDescent="0.3">
      <c r="C9" s="424">
        <v>2011</v>
      </c>
      <c r="D9" s="587">
        <v>13.465130763685313</v>
      </c>
      <c r="E9" s="12"/>
      <c r="F9" s="12"/>
      <c r="G9" s="12"/>
      <c r="H9" s="12"/>
      <c r="I9" s="383"/>
      <c r="J9" s="383"/>
      <c r="K9" s="424">
        <v>2011</v>
      </c>
      <c r="L9" s="829">
        <f t="shared" si="0"/>
        <v>13.465130763685313</v>
      </c>
      <c r="M9" s="12"/>
      <c r="N9" s="12"/>
      <c r="O9" s="12"/>
      <c r="P9" s="12"/>
      <c r="Q9" s="383"/>
      <c r="R9" s="383"/>
      <c r="S9" s="383"/>
      <c r="T9" s="383"/>
      <c r="U9" s="383"/>
      <c r="V9" s="383"/>
      <c r="W9" s="383"/>
      <c r="X9" s="383"/>
    </row>
    <row r="10" spans="3:24" ht="13" x14ac:dyDescent="0.3">
      <c r="C10" s="604">
        <v>2012</v>
      </c>
      <c r="D10" s="587">
        <v>12.681000605846855</v>
      </c>
      <c r="F10" s="12"/>
      <c r="G10" s="12"/>
      <c r="H10" s="12"/>
      <c r="I10" s="383"/>
      <c r="J10" s="383"/>
      <c r="K10" s="604">
        <v>2012</v>
      </c>
      <c r="L10" s="829">
        <f t="shared" si="0"/>
        <v>12.681000605846855</v>
      </c>
      <c r="N10" s="12"/>
      <c r="O10" s="12"/>
      <c r="P10" s="12"/>
      <c r="Q10" s="383"/>
      <c r="R10" s="383"/>
      <c r="S10" s="383"/>
      <c r="T10" s="383"/>
      <c r="U10" s="383"/>
      <c r="V10" s="383"/>
      <c r="W10" s="383"/>
      <c r="X10" s="383"/>
    </row>
    <row r="11" spans="3:24" ht="13" x14ac:dyDescent="0.3">
      <c r="C11" s="604">
        <v>2013</v>
      </c>
      <c r="D11" s="587">
        <v>13.38954181766978</v>
      </c>
      <c r="F11" s="12"/>
      <c r="G11" s="12"/>
      <c r="H11" s="12"/>
      <c r="I11" s="383"/>
      <c r="J11" s="383"/>
      <c r="K11" s="604">
        <v>2013</v>
      </c>
      <c r="L11" s="829">
        <f t="shared" si="0"/>
        <v>13.38954181766978</v>
      </c>
      <c r="N11" s="12"/>
      <c r="O11" s="12"/>
      <c r="P11" s="12"/>
      <c r="Q11" s="383"/>
      <c r="R11" s="383"/>
      <c r="S11" s="383"/>
      <c r="T11" s="383"/>
      <c r="U11" s="383"/>
      <c r="V11" s="383"/>
      <c r="W11" s="383"/>
      <c r="X11" s="383"/>
    </row>
    <row r="12" spans="3:24" ht="13" x14ac:dyDescent="0.3">
      <c r="C12" s="424">
        <v>2014</v>
      </c>
      <c r="D12" s="587">
        <v>14.448473817587246</v>
      </c>
      <c r="E12" s="12"/>
      <c r="F12" s="12"/>
      <c r="H12" s="12"/>
      <c r="I12" s="383"/>
      <c r="J12" s="383"/>
      <c r="K12" s="424">
        <v>2014</v>
      </c>
      <c r="L12" s="829">
        <f t="shared" si="0"/>
        <v>14.448473817587246</v>
      </c>
      <c r="M12" s="12"/>
      <c r="N12" s="12"/>
      <c r="O12" s="12"/>
      <c r="P12" s="12"/>
      <c r="Q12" s="383"/>
      <c r="R12" s="383"/>
      <c r="S12" s="383"/>
      <c r="T12" s="383"/>
      <c r="U12" s="383"/>
      <c r="V12" s="383"/>
      <c r="W12" s="383"/>
      <c r="X12" s="383"/>
    </row>
    <row r="13" spans="3:24" ht="13" x14ac:dyDescent="0.3">
      <c r="C13" s="424">
        <v>2015</v>
      </c>
      <c r="D13" s="587">
        <v>14.629275373632836</v>
      </c>
      <c r="E13" s="12"/>
      <c r="F13" s="12"/>
      <c r="H13" s="12"/>
      <c r="I13" s="383"/>
      <c r="J13" s="383"/>
      <c r="K13" s="424">
        <v>2015</v>
      </c>
      <c r="L13" s="829">
        <f t="shared" si="0"/>
        <v>14.629275373632836</v>
      </c>
      <c r="M13" s="12"/>
      <c r="N13" s="12"/>
      <c r="O13" s="12"/>
      <c r="P13" s="12"/>
      <c r="Q13" s="383"/>
      <c r="R13" s="383"/>
      <c r="S13" s="383"/>
      <c r="T13" s="383"/>
      <c r="U13" s="383"/>
      <c r="V13" s="383"/>
      <c r="W13" s="383"/>
      <c r="X13" s="383"/>
    </row>
    <row r="14" spans="3:24" ht="13" x14ac:dyDescent="0.3">
      <c r="C14" s="424">
        <v>2016</v>
      </c>
      <c r="D14" s="587">
        <v>15.20453821351459</v>
      </c>
      <c r="E14" s="12"/>
      <c r="F14" s="12"/>
      <c r="G14" s="12"/>
      <c r="H14" s="12"/>
      <c r="I14" s="383"/>
      <c r="J14" s="383"/>
      <c r="K14" s="424">
        <v>2016</v>
      </c>
      <c r="L14" s="829">
        <f t="shared" si="0"/>
        <v>15.20453821351459</v>
      </c>
      <c r="M14" s="12"/>
      <c r="N14" s="12"/>
      <c r="O14" s="12"/>
      <c r="P14" s="12"/>
      <c r="Q14" s="383"/>
      <c r="R14" s="383"/>
      <c r="S14" s="383"/>
      <c r="T14" s="383"/>
      <c r="U14" s="383"/>
      <c r="V14" s="383"/>
      <c r="W14" s="383"/>
      <c r="X14" s="383"/>
    </row>
    <row r="15" spans="3:24" ht="13" x14ac:dyDescent="0.3">
      <c r="C15" s="424">
        <v>2017</v>
      </c>
      <c r="D15" s="587">
        <v>15.460660428385554</v>
      </c>
      <c r="E15" s="12"/>
      <c r="F15" s="12"/>
      <c r="G15" s="12"/>
      <c r="H15" s="12"/>
      <c r="I15" s="383"/>
      <c r="J15" s="383"/>
      <c r="K15" s="424">
        <v>2017</v>
      </c>
      <c r="L15" s="829">
        <f t="shared" si="0"/>
        <v>15.460660428385554</v>
      </c>
      <c r="M15" s="12"/>
      <c r="N15" s="12"/>
      <c r="O15" s="12"/>
      <c r="P15" s="12"/>
      <c r="Q15" s="383"/>
      <c r="R15" s="383"/>
      <c r="S15" s="383"/>
      <c r="T15" s="383"/>
      <c r="U15" s="383"/>
      <c r="V15" s="383"/>
      <c r="W15" s="383"/>
      <c r="X15" s="383"/>
    </row>
    <row r="16" spans="3:24" ht="13" x14ac:dyDescent="0.3">
      <c r="C16" s="424">
        <v>2018</v>
      </c>
      <c r="D16" s="587">
        <v>15.426991122071232</v>
      </c>
      <c r="E16" s="12"/>
      <c r="F16" s="12"/>
      <c r="G16" s="12"/>
      <c r="H16" s="12"/>
      <c r="I16" s="383"/>
      <c r="J16" s="383"/>
      <c r="K16" s="424">
        <v>2018</v>
      </c>
      <c r="L16" s="829">
        <f t="shared" si="0"/>
        <v>15.426991122071232</v>
      </c>
      <c r="M16" s="12"/>
      <c r="N16" s="12"/>
      <c r="O16" s="12"/>
      <c r="P16" s="12"/>
      <c r="Q16" s="383"/>
      <c r="R16" s="383"/>
      <c r="S16" s="383"/>
      <c r="T16" s="383"/>
      <c r="U16" s="383"/>
      <c r="V16" s="383"/>
      <c r="W16" s="383"/>
      <c r="X16" s="383"/>
    </row>
    <row r="17" spans="3:12" x14ac:dyDescent="0.25">
      <c r="C17" s="604">
        <v>2019</v>
      </c>
      <c r="D17" s="587">
        <v>15.854640683588192</v>
      </c>
      <c r="K17" s="604">
        <v>2019</v>
      </c>
      <c r="L17" s="829">
        <f t="shared" si="0"/>
        <v>15.854640683588192</v>
      </c>
    </row>
    <row r="18" spans="3:12" x14ac:dyDescent="0.25">
      <c r="C18" s="604">
        <v>2020</v>
      </c>
      <c r="D18" s="587">
        <v>15.694918020300694</v>
      </c>
      <c r="K18" s="604">
        <v>2020</v>
      </c>
      <c r="L18" s="829">
        <f t="shared" si="0"/>
        <v>15.694918020300694</v>
      </c>
    </row>
    <row r="19" spans="3:12" x14ac:dyDescent="0.25">
      <c r="C19" s="604">
        <v>2021</v>
      </c>
      <c r="D19" s="587">
        <v>16.467776335963556</v>
      </c>
      <c r="K19" s="604">
        <v>2021</v>
      </c>
      <c r="L19" s="829">
        <f t="shared" si="0"/>
        <v>16.467776335963556</v>
      </c>
    </row>
    <row r="20" spans="3:12" x14ac:dyDescent="0.25">
      <c r="C20" s="605">
        <v>2022</v>
      </c>
      <c r="D20" s="587">
        <v>16.305549020074551</v>
      </c>
      <c r="K20" s="605">
        <v>2022</v>
      </c>
      <c r="L20" s="830">
        <f t="shared" si="0"/>
        <v>16.305549020074551</v>
      </c>
    </row>
    <row r="53" spans="3:13" x14ac:dyDescent="0.25">
      <c r="M53" s="390"/>
    </row>
    <row r="63" spans="3:13" ht="14" x14ac:dyDescent="0.3">
      <c r="C63" s="598"/>
    </row>
    <row r="64" spans="3:13" x14ac:dyDescent="0.25">
      <c r="C64" s="602"/>
    </row>
  </sheetData>
  <mergeCells count="1">
    <mergeCell ref="C2:G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2:Z62"/>
  <sheetViews>
    <sheetView showGridLines="0" workbookViewId="0">
      <selection activeCell="I21" sqref="I21"/>
    </sheetView>
  </sheetViews>
  <sheetFormatPr defaultColWidth="9.26953125" defaultRowHeight="11.5" x14ac:dyDescent="0.25"/>
  <cols>
    <col min="1" max="1" width="7" style="263" customWidth="1"/>
    <col min="2" max="2" width="8.453125" style="263" customWidth="1"/>
    <col min="3" max="3" width="54.453125" style="263" bestFit="1" customWidth="1"/>
    <col min="4" max="5" width="11.26953125" style="263" customWidth="1"/>
    <col min="6" max="11" width="9.26953125" style="263"/>
    <col min="12" max="12" width="28" style="263" customWidth="1"/>
    <col min="13" max="16384" width="9.26953125" style="263"/>
  </cols>
  <sheetData>
    <row r="2" spans="3:26" ht="12" thickBot="1" x14ac:dyDescent="0.3">
      <c r="C2" s="950" t="s">
        <v>973</v>
      </c>
      <c r="D2" s="950"/>
      <c r="E2" s="950"/>
      <c r="F2" s="950"/>
      <c r="G2" s="950"/>
      <c r="H2" s="950"/>
      <c r="L2" s="594" t="s">
        <v>974</v>
      </c>
      <c r="M2" s="594"/>
      <c r="N2" s="594"/>
      <c r="O2" s="594"/>
      <c r="P2" s="594"/>
      <c r="Q2" s="594"/>
    </row>
    <row r="3" spans="3:26" x14ac:dyDescent="0.25">
      <c r="I3" s="595"/>
      <c r="J3" s="595"/>
      <c r="K3" s="595"/>
    </row>
    <row r="4" spans="3:26" ht="13" x14ac:dyDescent="0.3">
      <c r="C4" s="349"/>
      <c r="D4" s="386" t="s">
        <v>958</v>
      </c>
      <c r="F4" s="12"/>
      <c r="G4" s="12"/>
      <c r="H4" s="12"/>
      <c r="I4" s="12"/>
      <c r="J4" s="383"/>
      <c r="K4" s="383"/>
      <c r="L4" s="349"/>
      <c r="M4" s="386" t="s">
        <v>962</v>
      </c>
      <c r="O4" s="12"/>
      <c r="P4" s="12"/>
      <c r="Q4" s="12"/>
      <c r="R4" s="12"/>
      <c r="S4" s="383"/>
      <c r="T4" s="383"/>
      <c r="U4" s="383"/>
      <c r="V4" s="383"/>
      <c r="W4" s="383"/>
      <c r="X4" s="383"/>
      <c r="Y4" s="383"/>
      <c r="Z4" s="383"/>
    </row>
    <row r="5" spans="3:26" ht="13" x14ac:dyDescent="0.3">
      <c r="C5" s="51"/>
      <c r="D5" s="212">
        <v>2023</v>
      </c>
      <c r="F5" s="12"/>
      <c r="G5" s="12"/>
      <c r="H5" s="12"/>
      <c r="I5" s="12"/>
      <c r="J5" s="383"/>
      <c r="K5" s="383"/>
      <c r="L5" s="50"/>
      <c r="M5" s="49">
        <v>2023</v>
      </c>
      <c r="O5" s="12"/>
      <c r="P5" s="12"/>
      <c r="Q5" s="12"/>
      <c r="R5" s="12"/>
      <c r="S5" s="383"/>
      <c r="T5" s="383"/>
      <c r="U5" s="383"/>
      <c r="V5" s="383"/>
      <c r="W5" s="383"/>
      <c r="X5" s="383"/>
      <c r="Y5" s="383"/>
      <c r="Z5" s="383"/>
    </row>
    <row r="6" spans="3:26" ht="13" x14ac:dyDescent="0.3">
      <c r="C6" s="600" t="s">
        <v>964</v>
      </c>
      <c r="D6" s="601">
        <v>10.736675403565357</v>
      </c>
      <c r="F6" s="12"/>
      <c r="G6" s="12"/>
      <c r="H6" s="12"/>
      <c r="I6" s="12"/>
      <c r="J6" s="383"/>
      <c r="K6" s="383"/>
      <c r="L6" s="51" t="s">
        <v>972</v>
      </c>
      <c r="M6" s="44">
        <v>10.736675403565357</v>
      </c>
      <c r="O6" s="12"/>
      <c r="P6" s="12"/>
      <c r="Q6" s="12"/>
      <c r="R6" s="12"/>
      <c r="S6" s="383"/>
      <c r="T6" s="383"/>
      <c r="U6" s="383"/>
      <c r="V6" s="383"/>
      <c r="W6" s="383"/>
      <c r="X6" s="383"/>
      <c r="Y6" s="383"/>
      <c r="Z6" s="383"/>
    </row>
    <row r="7" spans="3:26" ht="13" x14ac:dyDescent="0.3">
      <c r="C7" s="51" t="s">
        <v>770</v>
      </c>
      <c r="D7" s="44">
        <v>1.6286698547597069</v>
      </c>
      <c r="F7" s="12"/>
      <c r="G7" s="12"/>
      <c r="H7" s="12"/>
      <c r="I7" s="12"/>
      <c r="J7" s="383"/>
      <c r="K7" s="383"/>
      <c r="L7" s="51" t="s">
        <v>771</v>
      </c>
      <c r="M7" s="44">
        <v>1.6286698547597069</v>
      </c>
      <c r="O7" s="12"/>
      <c r="P7" s="12"/>
      <c r="Q7" s="12"/>
      <c r="R7" s="12"/>
      <c r="S7" s="383"/>
      <c r="T7" s="383"/>
      <c r="U7" s="383"/>
      <c r="V7" s="383"/>
      <c r="W7" s="383"/>
      <c r="X7" s="383"/>
      <c r="Y7" s="383"/>
      <c r="Z7" s="383"/>
    </row>
    <row r="8" spans="3:26" ht="13" x14ac:dyDescent="0.3">
      <c r="C8" s="51" t="s">
        <v>763</v>
      </c>
      <c r="D8" s="44">
        <v>13.215553130877595</v>
      </c>
      <c r="F8" s="12"/>
      <c r="G8" s="12"/>
      <c r="H8" s="12"/>
      <c r="I8" s="12"/>
      <c r="J8" s="383"/>
      <c r="K8" s="383"/>
      <c r="L8" s="51" t="s">
        <v>764</v>
      </c>
      <c r="M8" s="44">
        <v>13.215553130877595</v>
      </c>
      <c r="O8" s="12"/>
      <c r="P8" s="12"/>
      <c r="Q8" s="12"/>
      <c r="R8" s="12"/>
      <c r="S8" s="383"/>
      <c r="T8" s="383"/>
      <c r="U8" s="383"/>
      <c r="V8" s="383"/>
      <c r="W8" s="383"/>
      <c r="X8" s="383"/>
      <c r="Y8" s="383"/>
      <c r="Z8" s="383"/>
    </row>
    <row r="9" spans="3:26" ht="13" x14ac:dyDescent="0.3">
      <c r="C9" s="268" t="s">
        <v>965</v>
      </c>
      <c r="D9" s="44">
        <v>5.4944738993121689</v>
      </c>
      <c r="F9" s="12"/>
      <c r="G9" s="12"/>
      <c r="H9" s="12"/>
      <c r="I9" s="12"/>
      <c r="J9" s="383"/>
      <c r="K9" s="383"/>
      <c r="L9" s="51" t="s">
        <v>971</v>
      </c>
      <c r="M9" s="44">
        <v>5.4944738993121689</v>
      </c>
      <c r="O9" s="12"/>
      <c r="P9" s="12"/>
      <c r="Q9" s="12"/>
      <c r="R9" s="12"/>
      <c r="S9" s="383"/>
      <c r="T9" s="383"/>
      <c r="U9" s="383"/>
      <c r="V9" s="383"/>
      <c r="W9" s="383"/>
      <c r="X9" s="383"/>
      <c r="Y9" s="383"/>
      <c r="Z9" s="383"/>
    </row>
    <row r="10" spans="3:26" ht="13" x14ac:dyDescent="0.3">
      <c r="C10" s="51" t="s">
        <v>966</v>
      </c>
      <c r="D10" s="44">
        <v>9.3745407139920189</v>
      </c>
      <c r="F10" s="12"/>
      <c r="G10" s="12"/>
      <c r="H10" s="12"/>
      <c r="I10" s="12"/>
      <c r="J10" s="383"/>
      <c r="K10" s="383"/>
      <c r="L10" s="51" t="s">
        <v>970</v>
      </c>
      <c r="M10" s="44">
        <v>9.3745407139920189</v>
      </c>
      <c r="O10" s="12"/>
      <c r="P10" s="12"/>
      <c r="Q10" s="12"/>
      <c r="R10" s="12"/>
      <c r="S10" s="383"/>
      <c r="T10" s="383"/>
      <c r="U10" s="383"/>
      <c r="V10" s="383"/>
      <c r="W10" s="383"/>
      <c r="X10" s="383"/>
      <c r="Y10" s="383"/>
      <c r="Z10" s="383"/>
    </row>
    <row r="11" spans="3:26" ht="13" x14ac:dyDescent="0.3">
      <c r="C11" s="50" t="s">
        <v>967</v>
      </c>
      <c r="D11" s="599">
        <v>7.4964629206664313</v>
      </c>
      <c r="F11" s="12"/>
      <c r="G11" s="12"/>
      <c r="H11" s="12"/>
      <c r="I11" s="12"/>
      <c r="J11" s="383"/>
      <c r="K11" s="383"/>
      <c r="L11" s="50" t="s">
        <v>969</v>
      </c>
      <c r="M11" s="599">
        <v>7.4964629206664313</v>
      </c>
      <c r="O11" s="12"/>
      <c r="P11" s="12"/>
      <c r="Q11" s="12"/>
      <c r="R11" s="12"/>
      <c r="S11" s="383"/>
      <c r="T11" s="383"/>
      <c r="U11" s="383"/>
      <c r="V11" s="383"/>
      <c r="W11" s="383"/>
      <c r="X11" s="383"/>
      <c r="Y11" s="383"/>
      <c r="Z11" s="383"/>
    </row>
    <row r="12" spans="3:26" ht="13" x14ac:dyDescent="0.3">
      <c r="C12" s="600"/>
      <c r="D12" s="601"/>
      <c r="E12" s="596"/>
      <c r="F12" s="596"/>
      <c r="G12" s="596"/>
      <c r="H12" s="12"/>
      <c r="I12" s="12"/>
      <c r="J12" s="383"/>
      <c r="K12" s="383"/>
      <c r="L12" s="212"/>
      <c r="M12" s="596"/>
      <c r="O12" s="596"/>
      <c r="P12" s="596"/>
      <c r="Q12" s="51"/>
      <c r="R12" s="12"/>
      <c r="S12" s="383"/>
      <c r="T12" s="383"/>
      <c r="U12" s="383"/>
      <c r="V12" s="383"/>
      <c r="W12" s="383"/>
      <c r="X12" s="383"/>
      <c r="Y12" s="383"/>
      <c r="Z12" s="383"/>
    </row>
    <row r="13" spans="3:26" ht="13" x14ac:dyDescent="0.3">
      <c r="C13" s="51"/>
      <c r="D13" s="384"/>
      <c r="E13" s="384"/>
      <c r="F13" s="384"/>
      <c r="G13" s="384"/>
      <c r="H13" s="12"/>
      <c r="I13" s="12"/>
      <c r="J13" s="383"/>
      <c r="K13" s="383"/>
      <c r="L13" s="51"/>
      <c r="M13" s="384"/>
      <c r="N13" s="384"/>
      <c r="O13" s="384"/>
      <c r="P13" s="384"/>
      <c r="Q13" s="51"/>
      <c r="R13" s="12"/>
      <c r="S13" s="383"/>
      <c r="T13" s="383"/>
      <c r="U13" s="383"/>
      <c r="V13" s="383"/>
      <c r="W13" s="383"/>
      <c r="X13" s="383"/>
      <c r="Y13" s="383"/>
      <c r="Z13" s="383"/>
    </row>
    <row r="14" spans="3:26" ht="13" x14ac:dyDescent="0.3">
      <c r="C14" s="51"/>
      <c r="D14" s="384"/>
      <c r="E14" s="384"/>
      <c r="F14" s="384"/>
      <c r="G14" s="384"/>
      <c r="H14" s="12"/>
      <c r="I14" s="12"/>
      <c r="J14" s="383"/>
      <c r="K14" s="383"/>
      <c r="L14" s="51"/>
      <c r="M14" s="384"/>
      <c r="N14" s="384"/>
      <c r="O14" s="384"/>
      <c r="P14" s="384"/>
      <c r="Q14" s="51"/>
      <c r="R14" s="12"/>
      <c r="S14" s="383"/>
      <c r="T14" s="383"/>
      <c r="U14" s="383"/>
      <c r="V14" s="383"/>
      <c r="W14" s="383"/>
      <c r="X14" s="383"/>
      <c r="Y14" s="383"/>
      <c r="Z14" s="383"/>
    </row>
    <row r="15" spans="3:26" ht="13" x14ac:dyDescent="0.3">
      <c r="C15" s="268"/>
      <c r="D15" s="597"/>
      <c r="E15" s="597"/>
      <c r="F15" s="597"/>
      <c r="G15" s="597"/>
      <c r="H15" s="12"/>
      <c r="I15" s="12"/>
      <c r="J15" s="383"/>
      <c r="K15" s="383"/>
      <c r="L15" s="268"/>
      <c r="M15" s="597"/>
      <c r="N15" s="597"/>
      <c r="O15" s="597"/>
      <c r="P15" s="597"/>
      <c r="Q15" s="51"/>
      <c r="R15" s="12"/>
      <c r="S15" s="383"/>
      <c r="T15" s="383"/>
      <c r="U15" s="383"/>
      <c r="V15" s="383"/>
      <c r="W15" s="383"/>
      <c r="X15" s="383"/>
      <c r="Y15" s="383"/>
      <c r="Z15" s="383"/>
    </row>
    <row r="16" spans="3:26" ht="13" x14ac:dyDescent="0.3">
      <c r="C16" s="212"/>
      <c r="D16" s="596"/>
      <c r="E16" s="596"/>
      <c r="F16" s="596"/>
      <c r="G16" s="384"/>
      <c r="H16" s="12"/>
      <c r="I16" s="12"/>
      <c r="J16" s="383"/>
      <c r="K16" s="383"/>
      <c r="L16" s="212"/>
      <c r="M16" s="596"/>
      <c r="N16" s="596"/>
      <c r="O16" s="596"/>
      <c r="P16" s="384"/>
      <c r="Q16" s="51"/>
      <c r="R16" s="12"/>
      <c r="S16" s="383"/>
      <c r="T16" s="383"/>
      <c r="U16" s="383"/>
      <c r="V16" s="383"/>
      <c r="W16" s="383"/>
      <c r="X16" s="383"/>
      <c r="Y16" s="383"/>
      <c r="Z16" s="383"/>
    </row>
    <row r="17" spans="3:26" ht="13" x14ac:dyDescent="0.3">
      <c r="C17" s="51"/>
      <c r="D17" s="384"/>
      <c r="E17" s="384"/>
      <c r="F17" s="384"/>
      <c r="G17" s="384"/>
      <c r="H17" s="12"/>
      <c r="I17" s="12"/>
      <c r="J17" s="383"/>
      <c r="K17" s="383"/>
      <c r="L17" s="51"/>
      <c r="M17" s="384"/>
      <c r="N17" s="384"/>
      <c r="O17" s="384"/>
      <c r="P17" s="384"/>
      <c r="Q17" s="51"/>
      <c r="R17" s="12"/>
      <c r="S17" s="383"/>
      <c r="T17" s="383"/>
      <c r="U17" s="383"/>
      <c r="V17" s="383"/>
      <c r="W17" s="383"/>
      <c r="X17" s="383"/>
      <c r="Y17" s="383"/>
      <c r="Z17" s="383"/>
    </row>
    <row r="18" spans="3:26" ht="13" x14ac:dyDescent="0.3">
      <c r="C18" s="51"/>
      <c r="D18" s="384"/>
      <c r="E18" s="384"/>
      <c r="F18" s="384"/>
      <c r="G18" s="220"/>
      <c r="H18" s="12"/>
      <c r="I18" s="12"/>
      <c r="J18" s="383"/>
      <c r="K18" s="383"/>
      <c r="L18" s="51"/>
      <c r="M18" s="384"/>
      <c r="N18" s="384"/>
      <c r="O18" s="384"/>
      <c r="P18" s="220"/>
      <c r="Q18" s="51"/>
      <c r="R18" s="12"/>
      <c r="S18" s="383"/>
      <c r="T18" s="383"/>
      <c r="U18" s="383"/>
      <c r="V18" s="383"/>
      <c r="W18" s="383"/>
      <c r="X18" s="383"/>
      <c r="Y18" s="383"/>
      <c r="Z18" s="383"/>
    </row>
    <row r="19" spans="3:26" ht="13" x14ac:dyDescent="0.3">
      <c r="G19" s="12"/>
      <c r="H19" s="12"/>
      <c r="I19" s="12"/>
      <c r="J19" s="383"/>
      <c r="K19" s="383"/>
      <c r="L19" s="268"/>
      <c r="M19" s="268"/>
      <c r="N19" s="268"/>
      <c r="O19" s="268"/>
      <c r="P19" s="51"/>
      <c r="Q19" s="51"/>
      <c r="R19" s="12"/>
      <c r="S19" s="383"/>
      <c r="T19" s="383"/>
      <c r="U19" s="383"/>
      <c r="V19" s="383"/>
      <c r="W19" s="383"/>
      <c r="X19" s="383"/>
      <c r="Y19" s="383"/>
      <c r="Z19" s="383"/>
    </row>
    <row r="20" spans="3:26" ht="13" x14ac:dyDescent="0.3">
      <c r="G20" s="12"/>
      <c r="H20" s="12"/>
      <c r="I20" s="12"/>
      <c r="J20" s="383"/>
      <c r="K20" s="383"/>
      <c r="P20" s="12"/>
      <c r="Q20" s="12"/>
      <c r="R20" s="12"/>
      <c r="S20" s="383"/>
      <c r="T20" s="383"/>
      <c r="U20" s="383"/>
      <c r="V20" s="383"/>
      <c r="W20" s="383"/>
      <c r="X20" s="383"/>
      <c r="Y20" s="383"/>
      <c r="Z20" s="383"/>
    </row>
    <row r="21" spans="3:26" ht="13" x14ac:dyDescent="0.3">
      <c r="C21" s="12"/>
      <c r="D21" s="12"/>
      <c r="E21" s="12"/>
      <c r="F21" s="12"/>
      <c r="G21" s="12"/>
      <c r="H21" s="12"/>
      <c r="I21" s="12"/>
      <c r="J21" s="383"/>
      <c r="K21" s="383"/>
      <c r="L21" s="12"/>
      <c r="M21" s="12"/>
      <c r="N21" s="12"/>
      <c r="O21" s="12"/>
      <c r="P21" s="12"/>
      <c r="Q21" s="12"/>
      <c r="R21" s="12"/>
      <c r="S21" s="383"/>
      <c r="T21" s="383"/>
      <c r="U21" s="383"/>
      <c r="V21" s="383"/>
      <c r="W21" s="383"/>
      <c r="X21" s="383"/>
      <c r="Y21" s="383"/>
      <c r="Z21" s="383"/>
    </row>
    <row r="22" spans="3:26" ht="13" x14ac:dyDescent="0.3">
      <c r="C22" s="12"/>
      <c r="D22" s="12"/>
      <c r="E22" s="12"/>
      <c r="F22" s="12"/>
      <c r="G22" s="12"/>
      <c r="H22" s="12"/>
      <c r="I22" s="12"/>
      <c r="J22" s="383"/>
      <c r="K22" s="383"/>
      <c r="L22" s="12"/>
      <c r="M22" s="12"/>
      <c r="N22" s="12"/>
      <c r="O22" s="12"/>
      <c r="P22" s="12"/>
      <c r="Q22" s="12"/>
      <c r="R22" s="12"/>
      <c r="S22" s="383"/>
      <c r="T22" s="383"/>
      <c r="U22" s="383"/>
      <c r="V22" s="383"/>
      <c r="W22" s="383"/>
      <c r="X22" s="383"/>
      <c r="Y22" s="383"/>
      <c r="Z22" s="383"/>
    </row>
    <row r="23" spans="3:26" ht="13" x14ac:dyDescent="0.3">
      <c r="C23" s="12"/>
      <c r="D23" s="12"/>
      <c r="E23" s="12"/>
      <c r="F23" s="12"/>
      <c r="G23" s="12"/>
      <c r="H23" s="12"/>
      <c r="I23" s="12"/>
      <c r="J23" s="383"/>
      <c r="K23" s="383"/>
      <c r="L23" s="12"/>
      <c r="M23" s="12"/>
      <c r="N23" s="12"/>
      <c r="O23" s="12"/>
      <c r="P23" s="12"/>
      <c r="Q23" s="12"/>
      <c r="R23" s="12"/>
      <c r="S23" s="383"/>
      <c r="T23" s="383"/>
      <c r="U23" s="383"/>
      <c r="V23" s="383"/>
      <c r="W23" s="383"/>
      <c r="X23" s="383"/>
      <c r="Y23" s="383"/>
      <c r="Z23" s="383"/>
    </row>
    <row r="24" spans="3:26" ht="13" x14ac:dyDescent="0.3">
      <c r="C24" s="12"/>
      <c r="D24" s="12"/>
      <c r="E24" s="12"/>
      <c r="F24" s="12"/>
      <c r="G24" s="12"/>
      <c r="H24" s="12"/>
      <c r="I24" s="12"/>
      <c r="J24" s="383"/>
      <c r="K24" s="383"/>
      <c r="L24" s="12"/>
      <c r="M24" s="12"/>
      <c r="N24" s="12"/>
      <c r="O24" s="12"/>
      <c r="P24" s="12"/>
      <c r="Q24" s="12"/>
      <c r="R24" s="12"/>
      <c r="S24" s="383"/>
      <c r="T24" s="383"/>
      <c r="U24" s="383"/>
      <c r="V24" s="383"/>
      <c r="W24" s="383"/>
      <c r="X24" s="383"/>
      <c r="Y24" s="383"/>
      <c r="Z24" s="383"/>
    </row>
    <row r="25" spans="3:26" ht="13" x14ac:dyDescent="0.3">
      <c r="C25" s="12"/>
      <c r="D25" s="12"/>
      <c r="E25" s="12"/>
      <c r="F25" s="12"/>
      <c r="G25" s="12"/>
      <c r="H25" s="12"/>
      <c r="I25" s="12"/>
      <c r="J25" s="383"/>
      <c r="K25" s="383"/>
      <c r="L25" s="12"/>
      <c r="M25" s="12"/>
      <c r="N25" s="12"/>
      <c r="O25" s="12"/>
      <c r="P25" s="12"/>
      <c r="Q25" s="12"/>
      <c r="R25" s="12"/>
      <c r="S25" s="383"/>
      <c r="T25" s="383"/>
      <c r="U25" s="383"/>
      <c r="V25" s="383"/>
      <c r="W25" s="383"/>
      <c r="X25" s="383"/>
      <c r="Y25" s="383"/>
      <c r="Z25" s="383"/>
    </row>
    <row r="47" spans="16:16" ht="14" x14ac:dyDescent="0.3">
      <c r="P47" s="598"/>
    </row>
    <row r="61" spans="5:15" x14ac:dyDescent="0.25">
      <c r="E61" s="400"/>
    </row>
    <row r="62" spans="5:15" x14ac:dyDescent="0.25">
      <c r="O62" s="400"/>
    </row>
  </sheetData>
  <mergeCells count="1">
    <mergeCell ref="C2:H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A1:AD125"/>
  <sheetViews>
    <sheetView showGridLines="0" zoomScaleNormal="100" workbookViewId="0">
      <pane xSplit="3" ySplit="6" topLeftCell="S7" activePane="bottomRight" state="frozen"/>
      <selection pane="topRight" activeCell="D1" sqref="D1"/>
      <selection pane="bottomLeft" activeCell="A7" sqref="A7"/>
      <selection pane="bottomRight" activeCell="A7" sqref="A7"/>
    </sheetView>
  </sheetViews>
  <sheetFormatPr defaultColWidth="9.26953125" defaultRowHeight="12" x14ac:dyDescent="0.3"/>
  <cols>
    <col min="1" max="1" width="43.453125" style="127" bestFit="1" customWidth="1"/>
    <col min="2" max="2" width="50" style="127" bestFit="1" customWidth="1"/>
    <col min="3" max="3" width="11.54296875" style="127" bestFit="1" customWidth="1"/>
    <col min="4" max="12" width="9.453125" style="127" bestFit="1" customWidth="1"/>
    <col min="13" max="13" width="7.54296875" style="127" bestFit="1" customWidth="1"/>
    <col min="14" max="14" width="9.54296875" style="127" bestFit="1" customWidth="1"/>
    <col min="15" max="15" width="7.54296875" style="127" bestFit="1" customWidth="1"/>
    <col min="16" max="16" width="9.453125" style="127" customWidth="1"/>
    <col min="17" max="17" width="8.453125" style="127" customWidth="1"/>
    <col min="18" max="18" width="9.453125" style="127" customWidth="1"/>
    <col min="19" max="19" width="9" style="127" customWidth="1"/>
    <col min="20" max="25" width="9.54296875" style="127" customWidth="1"/>
    <col min="26" max="26" width="10.453125" style="127" customWidth="1"/>
    <col min="27" max="16384" width="9.26953125" style="127"/>
  </cols>
  <sheetData>
    <row r="1" spans="1:30" s="126" customFormat="1" ht="11.5" x14ac:dyDescent="0.25">
      <c r="A1" s="120"/>
      <c r="B1" s="120"/>
    </row>
    <row r="2" spans="1:30" ht="24.75" customHeight="1" x14ac:dyDescent="0.3">
      <c r="S2" s="248"/>
      <c r="T2" s="246"/>
      <c r="U2" s="246"/>
      <c r="V2" s="248"/>
      <c r="W2" s="246"/>
      <c r="X2" s="375"/>
      <c r="Y2" s="548"/>
    </row>
    <row r="3" spans="1:30" ht="26.65" customHeight="1" x14ac:dyDescent="0.3">
      <c r="A3" s="128" t="s">
        <v>421</v>
      </c>
      <c r="B3" s="128"/>
      <c r="C3" s="128"/>
      <c r="D3" s="129"/>
      <c r="E3" s="129"/>
      <c r="F3" s="129"/>
      <c r="G3" s="129"/>
      <c r="H3" s="129"/>
      <c r="I3" s="129"/>
      <c r="J3" s="129"/>
      <c r="K3" s="129"/>
      <c r="L3" s="129"/>
      <c r="M3" s="129"/>
      <c r="N3" s="129"/>
      <c r="O3" s="129"/>
      <c r="P3" s="129"/>
      <c r="Q3" s="129"/>
      <c r="R3" s="129"/>
      <c r="S3" s="129"/>
      <c r="T3" s="247"/>
      <c r="U3" s="247"/>
      <c r="V3" s="247"/>
      <c r="W3" s="247"/>
      <c r="X3" s="247"/>
      <c r="Y3" s="247"/>
    </row>
    <row r="4" spans="1:30" x14ac:dyDescent="0.3">
      <c r="A4" s="130"/>
      <c r="B4" s="130"/>
      <c r="C4" s="910" t="s">
        <v>391</v>
      </c>
      <c r="D4" s="131">
        <v>2008</v>
      </c>
      <c r="E4" s="131">
        <v>2009</v>
      </c>
      <c r="F4" s="131">
        <v>2010</v>
      </c>
      <c r="G4" s="132">
        <v>2011</v>
      </c>
      <c r="H4" s="133">
        <v>2012</v>
      </c>
      <c r="I4" s="133">
        <v>2013</v>
      </c>
      <c r="J4" s="133">
        <v>2014</v>
      </c>
      <c r="K4" s="133">
        <v>2015</v>
      </c>
      <c r="L4" s="133">
        <v>2016</v>
      </c>
      <c r="M4" s="133">
        <v>2017</v>
      </c>
      <c r="N4" s="133">
        <v>2017</v>
      </c>
      <c r="O4" s="133">
        <v>2018</v>
      </c>
      <c r="P4" s="133">
        <v>2018</v>
      </c>
      <c r="Q4" s="133">
        <v>2019</v>
      </c>
      <c r="R4" s="133">
        <v>2019</v>
      </c>
      <c r="S4" s="133">
        <v>2020</v>
      </c>
      <c r="T4" s="133">
        <v>2021</v>
      </c>
      <c r="U4" s="133">
        <v>2022</v>
      </c>
      <c r="V4" s="133">
        <v>2023</v>
      </c>
      <c r="W4" s="133">
        <v>2024</v>
      </c>
      <c r="X4" s="133">
        <v>2025</v>
      </c>
      <c r="Y4" s="133">
        <v>2026</v>
      </c>
    </row>
    <row r="5" spans="1:30" ht="23" x14ac:dyDescent="0.3">
      <c r="A5" s="130"/>
      <c r="B5" s="130"/>
      <c r="C5" s="910"/>
      <c r="D5" s="134" t="s">
        <v>11</v>
      </c>
      <c r="E5" s="134" t="s">
        <v>11</v>
      </c>
      <c r="F5" s="134" t="s">
        <v>11</v>
      </c>
      <c r="G5" s="135" t="s">
        <v>11</v>
      </c>
      <c r="H5" s="135" t="s">
        <v>11</v>
      </c>
      <c r="I5" s="135" t="s">
        <v>11</v>
      </c>
      <c r="J5" s="135" t="s">
        <v>201</v>
      </c>
      <c r="K5" s="135" t="s">
        <v>201</v>
      </c>
      <c r="L5" s="135" t="s">
        <v>11</v>
      </c>
      <c r="M5" s="135" t="s">
        <v>194</v>
      </c>
      <c r="N5" s="135" t="s">
        <v>11</v>
      </c>
      <c r="O5" s="135" t="s">
        <v>194</v>
      </c>
      <c r="P5" s="135" t="s">
        <v>11</v>
      </c>
      <c r="Q5" s="135" t="s">
        <v>202</v>
      </c>
      <c r="R5" s="135" t="s">
        <v>11</v>
      </c>
      <c r="S5" s="135" t="s">
        <v>11</v>
      </c>
      <c r="T5" s="135" t="s">
        <v>11</v>
      </c>
      <c r="U5" s="135" t="s">
        <v>11</v>
      </c>
      <c r="V5" s="135" t="s">
        <v>552</v>
      </c>
      <c r="W5" s="135" t="s">
        <v>552</v>
      </c>
      <c r="X5" s="135" t="s">
        <v>552</v>
      </c>
      <c r="Y5" s="135" t="s">
        <v>552</v>
      </c>
    </row>
    <row r="6" spans="1:30" x14ac:dyDescent="0.3">
      <c r="A6" s="136"/>
      <c r="B6" s="136"/>
      <c r="C6" s="910"/>
      <c r="D6" s="131" t="s">
        <v>333</v>
      </c>
      <c r="E6" s="131" t="s">
        <v>333</v>
      </c>
      <c r="F6" s="131" t="s">
        <v>333</v>
      </c>
      <c r="G6" s="131" t="s">
        <v>333</v>
      </c>
      <c r="H6" s="131" t="s">
        <v>333</v>
      </c>
      <c r="I6" s="131" t="s">
        <v>333</v>
      </c>
      <c r="J6" s="132" t="s">
        <v>333</v>
      </c>
      <c r="K6" s="132" t="s">
        <v>333</v>
      </c>
      <c r="L6" s="132" t="s">
        <v>333</v>
      </c>
      <c r="M6" s="132" t="s">
        <v>334</v>
      </c>
      <c r="N6" s="132" t="s">
        <v>333</v>
      </c>
      <c r="O6" s="132" t="s">
        <v>334</v>
      </c>
      <c r="P6" s="132" t="s">
        <v>333</v>
      </c>
      <c r="Q6" s="132" t="s">
        <v>334</v>
      </c>
      <c r="R6" s="132" t="s">
        <v>333</v>
      </c>
      <c r="S6" s="132" t="s">
        <v>333</v>
      </c>
      <c r="T6" s="132" t="s">
        <v>333</v>
      </c>
      <c r="U6" s="132" t="s">
        <v>551</v>
      </c>
      <c r="V6" s="132" t="s">
        <v>551</v>
      </c>
      <c r="W6" s="132" t="s">
        <v>551</v>
      </c>
      <c r="X6" s="132" t="s">
        <v>551</v>
      </c>
      <c r="Y6" s="132" t="s">
        <v>551</v>
      </c>
    </row>
    <row r="7" spans="1:30" x14ac:dyDescent="0.3">
      <c r="A7" s="137" t="s">
        <v>195</v>
      </c>
      <c r="B7" s="137" t="s">
        <v>335</v>
      </c>
      <c r="C7" s="910"/>
      <c r="D7" s="138">
        <f t="shared" ref="D7:L7" si="0">D9+D29+D34+D41</f>
        <v>23643.786999999997</v>
      </c>
      <c r="E7" s="138">
        <f t="shared" si="0"/>
        <v>23239.9</v>
      </c>
      <c r="F7" s="138">
        <f t="shared" si="0"/>
        <v>23659.918000000001</v>
      </c>
      <c r="G7" s="138">
        <f t="shared" si="0"/>
        <v>26339.778000000006</v>
      </c>
      <c r="H7" s="138">
        <f t="shared" si="0"/>
        <v>26893.902000000002</v>
      </c>
      <c r="I7" s="138">
        <f t="shared" si="0"/>
        <v>29307.414000000004</v>
      </c>
      <c r="J7" s="138">
        <f t="shared" si="0"/>
        <v>30637.581000000006</v>
      </c>
      <c r="K7" s="138">
        <f t="shared" si="0"/>
        <v>34361.153999999995</v>
      </c>
      <c r="L7" s="138">
        <f t="shared" si="0"/>
        <v>32564.998999999996</v>
      </c>
      <c r="M7" s="139">
        <v>33450.130000000005</v>
      </c>
      <c r="N7" s="138">
        <f t="shared" ref="N7:S7" si="1">N9+N29+N34+N41</f>
        <v>34260.505000000005</v>
      </c>
      <c r="O7" s="138">
        <f t="shared" si="1"/>
        <v>34432.272000000004</v>
      </c>
      <c r="P7" s="138">
        <f t="shared" si="1"/>
        <v>36560.161</v>
      </c>
      <c r="Q7" s="138">
        <f t="shared" si="1"/>
        <v>37216.334999999999</v>
      </c>
      <c r="R7" s="138">
        <f t="shared" si="1"/>
        <v>37129.39</v>
      </c>
      <c r="S7" s="138">
        <f t="shared" si="1"/>
        <v>36811.695</v>
      </c>
      <c r="T7" s="138">
        <f t="shared" ref="T7:U7" si="2">T9+T29+T34+T41</f>
        <v>40273.170000000006</v>
      </c>
      <c r="U7" s="138">
        <f t="shared" si="2"/>
        <v>44126.303000000007</v>
      </c>
      <c r="V7" s="138">
        <f t="shared" ref="V7:W7" si="3">V9+V29+V34+V41</f>
        <v>50763.328999999998</v>
      </c>
      <c r="W7" s="138">
        <f t="shared" si="3"/>
        <v>50617.26</v>
      </c>
      <c r="X7" s="138">
        <f t="shared" ref="X7:Y7" si="4">X9+X29+X34+X41</f>
        <v>53376.091</v>
      </c>
      <c r="Y7" s="138">
        <f t="shared" si="4"/>
        <v>55329.552000000003</v>
      </c>
      <c r="AA7" s="262"/>
      <c r="AB7" s="262"/>
      <c r="AC7" s="262"/>
    </row>
    <row r="8" spans="1:30" x14ac:dyDescent="0.3">
      <c r="A8" s="140" t="s">
        <v>36</v>
      </c>
      <c r="B8" s="140" t="s">
        <v>346</v>
      </c>
      <c r="C8" s="911"/>
      <c r="D8" s="141">
        <f t="shared" ref="D8:L8" si="5">D7/D95</f>
        <v>0.34470918392325095</v>
      </c>
      <c r="E8" s="141">
        <f t="shared" si="5"/>
        <v>0.36258228909886825</v>
      </c>
      <c r="F8" s="141">
        <f t="shared" si="5"/>
        <v>0.34746494513001369</v>
      </c>
      <c r="G8" s="141">
        <f t="shared" si="5"/>
        <v>0.3698659654263402</v>
      </c>
      <c r="H8" s="141">
        <f t="shared" si="5"/>
        <v>0.36598398488309436</v>
      </c>
      <c r="I8" s="141">
        <f t="shared" si="5"/>
        <v>0.39415607685013671</v>
      </c>
      <c r="J8" s="141">
        <f t="shared" si="5"/>
        <v>0.4017734847799756</v>
      </c>
      <c r="K8" s="141">
        <f t="shared" si="5"/>
        <v>0.4308165788800794</v>
      </c>
      <c r="L8" s="141">
        <f t="shared" si="5"/>
        <v>0.4009180525075981</v>
      </c>
      <c r="M8" s="141">
        <v>39.825667360698162</v>
      </c>
      <c r="N8" s="141">
        <v>0.39408876330490122</v>
      </c>
      <c r="O8" s="141">
        <f t="shared" ref="O8:S8" si="6">O7/O95</f>
        <v>0.38473818087544098</v>
      </c>
      <c r="P8" s="141">
        <f t="shared" si="6"/>
        <v>0.4074873986247205</v>
      </c>
      <c r="Q8" s="141">
        <f t="shared" si="6"/>
        <v>0.38410774496817035</v>
      </c>
      <c r="R8" s="255">
        <f t="shared" si="6"/>
        <v>0.3931636975119297</v>
      </c>
      <c r="S8" s="255">
        <f t="shared" si="6"/>
        <v>0.39395297717243394</v>
      </c>
      <c r="T8" s="255">
        <f t="shared" ref="T8:U8" si="7">T7/T95</f>
        <v>0.40143325210307512</v>
      </c>
      <c r="U8" s="141">
        <f t="shared" si="7"/>
        <v>0.4024216210935625</v>
      </c>
      <c r="V8" s="141">
        <f t="shared" ref="V8:W8" si="8">V7/V95</f>
        <v>0.42418894031204357</v>
      </c>
      <c r="W8" s="141">
        <f t="shared" si="8"/>
        <v>0.39414646616801696</v>
      </c>
      <c r="X8" s="141">
        <f t="shared" ref="X8:Y8" si="9">X7/X95</f>
        <v>0.38896082464771908</v>
      </c>
      <c r="Y8" s="141">
        <f t="shared" si="9"/>
        <v>0.38594938345299434</v>
      </c>
    </row>
    <row r="9" spans="1:30" s="146" customFormat="1" x14ac:dyDescent="0.3">
      <c r="A9" s="142" t="s">
        <v>196</v>
      </c>
      <c r="B9" s="142" t="s">
        <v>198</v>
      </c>
      <c r="C9" s="143" t="s">
        <v>203</v>
      </c>
      <c r="D9" s="144">
        <v>11723.415000000001</v>
      </c>
      <c r="E9" s="144">
        <v>10404.861000000001</v>
      </c>
      <c r="F9" s="144">
        <v>10778.236000000001</v>
      </c>
      <c r="G9" s="144">
        <v>11946.500000000002</v>
      </c>
      <c r="H9" s="144">
        <v>11933.864</v>
      </c>
      <c r="I9" s="144">
        <v>12972.047</v>
      </c>
      <c r="J9" s="144">
        <v>13858.657000000003</v>
      </c>
      <c r="K9" s="144">
        <v>14926.842999999999</v>
      </c>
      <c r="L9" s="144">
        <v>15208.493</v>
      </c>
      <c r="M9" s="144">
        <v>15594.23</v>
      </c>
      <c r="N9" s="144">
        <v>16230.538</v>
      </c>
      <c r="O9" s="144">
        <f>O10+O19+O28</f>
        <v>16223.173000000001</v>
      </c>
      <c r="P9" s="144">
        <v>17202.785</v>
      </c>
      <c r="Q9" s="144">
        <v>17782.278000000002</v>
      </c>
      <c r="R9" s="144">
        <v>18205.313000000002</v>
      </c>
      <c r="S9" s="144">
        <v>17935.11</v>
      </c>
      <c r="T9" s="144">
        <v>19884.148000000001</v>
      </c>
      <c r="U9" s="144">
        <v>21842.424999999999</v>
      </c>
      <c r="V9" s="144">
        <v>23948.17</v>
      </c>
      <c r="W9" s="144">
        <v>24857.041000000001</v>
      </c>
      <c r="X9" s="377">
        <v>25971.707999999999</v>
      </c>
      <c r="Y9" s="144">
        <v>26680.073000000004</v>
      </c>
      <c r="Z9" s="145"/>
      <c r="AA9" s="145"/>
      <c r="AB9" s="145"/>
      <c r="AC9" s="145"/>
      <c r="AD9" s="145"/>
    </row>
    <row r="10" spans="1:30" s="151" customFormat="1" x14ac:dyDescent="0.3">
      <c r="A10" s="147" t="s">
        <v>204</v>
      </c>
      <c r="B10" s="147" t="s">
        <v>392</v>
      </c>
      <c r="C10" s="148" t="s">
        <v>205</v>
      </c>
      <c r="D10" s="149">
        <v>7186.13</v>
      </c>
      <c r="E10" s="149">
        <v>6734.8980000000001</v>
      </c>
      <c r="F10" s="149">
        <v>7037.8710000000001</v>
      </c>
      <c r="G10" s="149">
        <v>7967.3410000000003</v>
      </c>
      <c r="H10" s="149">
        <v>7788.1080000000002</v>
      </c>
      <c r="I10" s="149">
        <v>8348.5079999999998</v>
      </c>
      <c r="J10" s="150">
        <v>8745.3790000000008</v>
      </c>
      <c r="K10" s="150">
        <v>9229.6129999999994</v>
      </c>
      <c r="L10" s="150">
        <v>9369.5679999999993</v>
      </c>
      <c r="M10" s="150">
        <v>9138.4410000000007</v>
      </c>
      <c r="N10" s="150">
        <v>10108.75</v>
      </c>
      <c r="O10" s="150">
        <v>9831.2980000000007</v>
      </c>
      <c r="P10" s="150">
        <v>10673.548000000001</v>
      </c>
      <c r="Q10" s="150">
        <v>10666.058000000001</v>
      </c>
      <c r="R10" s="150">
        <v>11382.779</v>
      </c>
      <c r="S10" s="150">
        <v>11252.812</v>
      </c>
      <c r="T10" s="150">
        <v>12056.538</v>
      </c>
      <c r="U10" s="150">
        <v>13000.927</v>
      </c>
      <c r="V10" s="150">
        <v>14650.732900000001</v>
      </c>
      <c r="W10" s="150">
        <v>15123.19175</v>
      </c>
      <c r="X10" s="378">
        <v>15662.1072</v>
      </c>
      <c r="Y10" s="150">
        <v>15959.396200000001</v>
      </c>
      <c r="Z10" s="145"/>
      <c r="AA10" s="145"/>
      <c r="AB10" s="145"/>
      <c r="AC10" s="145"/>
      <c r="AD10" s="145"/>
    </row>
    <row r="11" spans="1:30" s="151" customFormat="1" x14ac:dyDescent="0.3">
      <c r="A11" s="147" t="s">
        <v>206</v>
      </c>
      <c r="B11" s="147" t="s">
        <v>393</v>
      </c>
      <c r="C11" s="89" t="s">
        <v>207</v>
      </c>
      <c r="D11" s="149">
        <v>4621.424</v>
      </c>
      <c r="E11" s="149">
        <v>4221.2879999999996</v>
      </c>
      <c r="F11" s="149">
        <v>4182.1009999999997</v>
      </c>
      <c r="G11" s="149">
        <v>4710.9139999999998</v>
      </c>
      <c r="H11" s="149">
        <v>4327.7020000000002</v>
      </c>
      <c r="I11" s="149">
        <v>4696.12</v>
      </c>
      <c r="J11" s="150">
        <v>5021.1310000000003</v>
      </c>
      <c r="K11" s="150">
        <v>5422.5349999999999</v>
      </c>
      <c r="L11" s="150">
        <v>5423.6319999999996</v>
      </c>
      <c r="M11" s="150">
        <v>5759.7039999999997</v>
      </c>
      <c r="N11" s="150">
        <v>5918.7439999999997</v>
      </c>
      <c r="O11" s="150">
        <v>6104.4170000000004</v>
      </c>
      <c r="P11" s="150">
        <v>6319.3010000000004</v>
      </c>
      <c r="Q11" s="150">
        <v>6663.6639999999998</v>
      </c>
      <c r="R11" s="150">
        <v>6830.1549999999997</v>
      </c>
      <c r="S11" s="150">
        <v>6820.2169999999996</v>
      </c>
      <c r="T11" s="150">
        <v>7494.0690000000004</v>
      </c>
      <c r="U11" s="150">
        <v>8484.4509999999991</v>
      </c>
      <c r="V11" s="150">
        <v>9494.8880000000008</v>
      </c>
      <c r="W11" s="150">
        <v>10277.939</v>
      </c>
      <c r="X11" s="378">
        <v>10746.67</v>
      </c>
      <c r="Y11" s="150">
        <v>10974.134</v>
      </c>
      <c r="Z11" s="145"/>
      <c r="AA11" s="145"/>
      <c r="AB11" s="145"/>
      <c r="AC11" s="145"/>
      <c r="AD11" s="145"/>
    </row>
    <row r="12" spans="1:30" s="151" customFormat="1" x14ac:dyDescent="0.3">
      <c r="A12" s="152" t="s">
        <v>208</v>
      </c>
      <c r="B12" s="152" t="s">
        <v>394</v>
      </c>
      <c r="C12" s="89" t="s">
        <v>209</v>
      </c>
      <c r="D12" s="149">
        <v>1809.268</v>
      </c>
      <c r="E12" s="149">
        <v>1761.7190000000001</v>
      </c>
      <c r="F12" s="149">
        <v>2081.2919999999999</v>
      </c>
      <c r="G12" s="149">
        <v>2357.5140000000001</v>
      </c>
      <c r="H12" s="149">
        <v>2352.67</v>
      </c>
      <c r="I12" s="149">
        <v>2462.0740000000001</v>
      </c>
      <c r="J12" s="149">
        <v>2468.1010000000001</v>
      </c>
      <c r="K12" s="149">
        <v>2567.2530000000002</v>
      </c>
      <c r="L12" s="149">
        <v>2660.9319999999998</v>
      </c>
      <c r="M12" s="149">
        <v>2259.7530000000002</v>
      </c>
      <c r="N12" s="149">
        <v>2818.7759999999998</v>
      </c>
      <c r="O12" s="149">
        <v>2341.1289999999999</v>
      </c>
      <c r="P12" s="149">
        <v>2916.4119999999998</v>
      </c>
      <c r="Q12" s="149">
        <v>2426.4250000000002</v>
      </c>
      <c r="R12" s="149">
        <v>2839.1779999999999</v>
      </c>
      <c r="S12" s="149">
        <v>2752.268</v>
      </c>
      <c r="T12" s="149">
        <v>2958.3440000000001</v>
      </c>
      <c r="U12" s="149">
        <v>2797.3440000000001</v>
      </c>
      <c r="V12" s="149">
        <v>3035.2469999999998</v>
      </c>
      <c r="W12" s="149">
        <v>2947.7840000000001</v>
      </c>
      <c r="X12" s="379">
        <v>2989.0750000000003</v>
      </c>
      <c r="Y12" s="149">
        <v>3010.4250000000002</v>
      </c>
      <c r="Z12" s="145"/>
      <c r="AA12" s="145"/>
      <c r="AB12" s="145"/>
      <c r="AC12" s="145"/>
      <c r="AD12" s="145"/>
    </row>
    <row r="13" spans="1:30" s="151" customFormat="1" x14ac:dyDescent="0.3">
      <c r="A13" s="208" t="s">
        <v>473</v>
      </c>
      <c r="B13" s="152" t="s">
        <v>395</v>
      </c>
      <c r="C13" s="89" t="s">
        <v>211</v>
      </c>
      <c r="D13" s="149">
        <v>225.49199999999999</v>
      </c>
      <c r="E13" s="149">
        <v>242.70400000000001</v>
      </c>
      <c r="F13" s="149">
        <v>252.34</v>
      </c>
      <c r="G13" s="149">
        <v>261.20299999999997</v>
      </c>
      <c r="H13" s="149">
        <v>288.70999999999998</v>
      </c>
      <c r="I13" s="149">
        <v>298.87900000000002</v>
      </c>
      <c r="J13" s="150">
        <v>301.94799999999998</v>
      </c>
      <c r="K13" s="150">
        <v>306.35700000000003</v>
      </c>
      <c r="L13" s="150">
        <v>318.06200000000001</v>
      </c>
      <c r="M13" s="150">
        <v>241.744</v>
      </c>
      <c r="N13" s="150">
        <v>329.625</v>
      </c>
      <c r="O13" s="150">
        <v>261.26</v>
      </c>
      <c r="P13" s="150">
        <v>337.928</v>
      </c>
      <c r="Q13" s="150">
        <v>258.37900000000002</v>
      </c>
      <c r="R13" s="150">
        <v>342.89400000000001</v>
      </c>
      <c r="S13" s="150">
        <v>402.21100000000001</v>
      </c>
      <c r="T13" s="150">
        <v>428.351</v>
      </c>
      <c r="U13" s="150">
        <v>431.79899999999998</v>
      </c>
      <c r="V13" s="150">
        <v>490.64599999999996</v>
      </c>
      <c r="W13" s="150">
        <v>497.47999999999996</v>
      </c>
      <c r="X13" s="378">
        <v>508.541</v>
      </c>
      <c r="Y13" s="150">
        <v>518.476</v>
      </c>
      <c r="Z13" s="145"/>
      <c r="AA13" s="145"/>
      <c r="AB13" s="145"/>
      <c r="AC13" s="145"/>
      <c r="AD13" s="145"/>
    </row>
    <row r="14" spans="1:30" s="151" customFormat="1" x14ac:dyDescent="0.3">
      <c r="A14" s="208" t="s">
        <v>474</v>
      </c>
      <c r="B14" s="152"/>
      <c r="C14" s="209" t="s">
        <v>477</v>
      </c>
      <c r="D14" s="149"/>
      <c r="E14" s="149"/>
      <c r="F14" s="149"/>
      <c r="G14" s="149"/>
      <c r="H14" s="149"/>
      <c r="I14" s="149"/>
      <c r="J14" s="150"/>
      <c r="K14" s="150"/>
      <c r="L14" s="150">
        <v>119.77200000000001</v>
      </c>
      <c r="M14" s="150"/>
      <c r="N14" s="150">
        <v>127.28400000000001</v>
      </c>
      <c r="O14" s="150"/>
      <c r="P14" s="150">
        <v>134.17699999999999</v>
      </c>
      <c r="Q14" s="150"/>
      <c r="R14" s="150">
        <v>143.41200000000001</v>
      </c>
      <c r="S14" s="150">
        <v>148.94999999999999</v>
      </c>
      <c r="T14" s="150">
        <v>0</v>
      </c>
      <c r="U14" s="150">
        <v>0</v>
      </c>
      <c r="V14" s="150">
        <v>0</v>
      </c>
      <c r="W14" s="150">
        <v>0</v>
      </c>
      <c r="X14" s="378">
        <v>0</v>
      </c>
      <c r="Y14" s="150">
        <v>0</v>
      </c>
      <c r="Z14" s="145"/>
      <c r="AA14" s="145"/>
      <c r="AB14" s="145"/>
      <c r="AC14" s="145"/>
      <c r="AD14" s="145"/>
    </row>
    <row r="15" spans="1:30" s="151" customFormat="1" x14ac:dyDescent="0.3">
      <c r="A15" s="208" t="s">
        <v>475</v>
      </c>
      <c r="B15" s="152"/>
      <c r="C15" s="209" t="s">
        <v>478</v>
      </c>
      <c r="D15" s="149"/>
      <c r="E15" s="149"/>
      <c r="F15" s="149"/>
      <c r="G15" s="149"/>
      <c r="H15" s="149"/>
      <c r="I15" s="149"/>
      <c r="J15" s="150"/>
      <c r="K15" s="150"/>
      <c r="L15" s="150">
        <v>204.79000000000002</v>
      </c>
      <c r="M15" s="150"/>
      <c r="N15" s="150">
        <v>226.60599999999999</v>
      </c>
      <c r="O15" s="150"/>
      <c r="P15" s="150">
        <v>245.36199999999999</v>
      </c>
      <c r="Q15" s="150"/>
      <c r="R15" s="150">
        <v>273.91800000000001</v>
      </c>
      <c r="S15" s="150">
        <v>231.196</v>
      </c>
      <c r="T15" s="150">
        <v>233.00399999999999</v>
      </c>
      <c r="U15" s="150">
        <v>263.97399999999999</v>
      </c>
      <c r="V15" s="150">
        <v>296.23699999999997</v>
      </c>
      <c r="W15" s="150">
        <v>317.36200000000002</v>
      </c>
      <c r="X15" s="378">
        <v>350.38600000000002</v>
      </c>
      <c r="Y15" s="150">
        <v>382.90899999999999</v>
      </c>
      <c r="Z15" s="145"/>
      <c r="AA15" s="145"/>
      <c r="AB15" s="145"/>
      <c r="AC15" s="145"/>
      <c r="AD15" s="145"/>
    </row>
    <row r="16" spans="1:30" s="151" customFormat="1" x14ac:dyDescent="0.3">
      <c r="A16" s="208" t="s">
        <v>476</v>
      </c>
      <c r="B16" s="152"/>
      <c r="C16" s="210" t="s">
        <v>479</v>
      </c>
      <c r="D16" s="149"/>
      <c r="E16" s="149"/>
      <c r="F16" s="149"/>
      <c r="G16" s="149"/>
      <c r="H16" s="149"/>
      <c r="I16" s="149"/>
      <c r="J16" s="150"/>
      <c r="K16" s="150"/>
      <c r="L16" s="150">
        <v>145.18299999999999</v>
      </c>
      <c r="M16" s="150"/>
      <c r="N16" s="150">
        <v>149.899</v>
      </c>
      <c r="O16" s="150"/>
      <c r="P16" s="150">
        <v>154.89099999999999</v>
      </c>
      <c r="Q16" s="150"/>
      <c r="R16" s="150">
        <v>153.655</v>
      </c>
      <c r="S16" s="150">
        <v>130.15899999999999</v>
      </c>
      <c r="T16" s="150">
        <v>129.53399999999999</v>
      </c>
      <c r="U16" s="150">
        <v>131.88499999999999</v>
      </c>
      <c r="V16" s="150">
        <v>131.65299999999999</v>
      </c>
      <c r="W16" s="150">
        <v>133.036</v>
      </c>
      <c r="X16" s="378">
        <v>136.71799999999999</v>
      </c>
      <c r="Y16" s="150">
        <v>139.24599999999998</v>
      </c>
      <c r="Z16" s="145"/>
      <c r="AA16" s="145"/>
      <c r="AB16" s="145"/>
      <c r="AC16" s="145"/>
      <c r="AD16" s="145"/>
    </row>
    <row r="17" spans="1:30" s="151" customFormat="1" x14ac:dyDescent="0.3">
      <c r="A17" s="208" t="s">
        <v>482</v>
      </c>
      <c r="B17" s="152"/>
      <c r="C17" s="209" t="s">
        <v>480</v>
      </c>
      <c r="D17" s="149"/>
      <c r="E17" s="149"/>
      <c r="F17" s="149"/>
      <c r="G17" s="149"/>
      <c r="H17" s="149"/>
      <c r="I17" s="149"/>
      <c r="J17" s="150"/>
      <c r="K17" s="150"/>
      <c r="L17" s="150">
        <v>64.981999999999999</v>
      </c>
      <c r="M17" s="150"/>
      <c r="N17" s="150">
        <v>86.977000000000004</v>
      </c>
      <c r="O17" s="150"/>
      <c r="P17" s="150">
        <v>229.69300000000001</v>
      </c>
      <c r="Q17" s="150"/>
      <c r="R17" s="150">
        <v>229.69300000000001</v>
      </c>
      <c r="S17" s="150">
        <v>244.184</v>
      </c>
      <c r="T17" s="150">
        <v>241.82599999999999</v>
      </c>
      <c r="U17" s="150">
        <v>275.88900000000001</v>
      </c>
      <c r="V17" s="150">
        <v>342.52099999999996</v>
      </c>
      <c r="W17" s="150">
        <v>340.84999999999997</v>
      </c>
      <c r="X17" s="378">
        <v>306.46800000000002</v>
      </c>
      <c r="Y17" s="150">
        <v>298.27800000000002</v>
      </c>
      <c r="Z17" s="145"/>
      <c r="AA17" s="145"/>
      <c r="AB17" s="145"/>
      <c r="AC17" s="145"/>
      <c r="AD17" s="145"/>
    </row>
    <row r="18" spans="1:30" s="151" customFormat="1" x14ac:dyDescent="0.3">
      <c r="A18" s="208" t="s">
        <v>273</v>
      </c>
      <c r="B18" s="152"/>
      <c r="C18" s="209" t="s">
        <v>481</v>
      </c>
      <c r="D18" s="149"/>
      <c r="E18" s="149"/>
      <c r="F18" s="149"/>
      <c r="G18" s="149"/>
      <c r="H18" s="149"/>
      <c r="I18" s="149"/>
      <c r="J18" s="150"/>
      <c r="K18" s="150"/>
      <c r="L18" s="150">
        <v>432.21499999999992</v>
      </c>
      <c r="M18" s="150"/>
      <c r="N18" s="150">
        <v>450.83900000000051</v>
      </c>
      <c r="O18" s="150"/>
      <c r="P18" s="150">
        <v>335.78400000000067</v>
      </c>
      <c r="Q18" s="150"/>
      <c r="R18" s="150">
        <v>569.87400000000082</v>
      </c>
      <c r="S18" s="150">
        <v>523.62700000000018</v>
      </c>
      <c r="T18" s="150">
        <v>571.40999999999985</v>
      </c>
      <c r="U18" s="150">
        <v>615.5850000000006</v>
      </c>
      <c r="V18" s="150">
        <v>859.54090000000042</v>
      </c>
      <c r="W18" s="150">
        <v>608.74074999999948</v>
      </c>
      <c r="X18" s="378">
        <v>624.2492000000002</v>
      </c>
      <c r="Y18" s="150">
        <v>635.92820000000063</v>
      </c>
      <c r="Z18" s="145"/>
      <c r="AA18" s="145"/>
      <c r="AB18" s="145"/>
      <c r="AC18" s="145"/>
      <c r="AD18" s="145"/>
    </row>
    <row r="19" spans="1:30" x14ac:dyDescent="0.3">
      <c r="A19" s="152" t="s">
        <v>212</v>
      </c>
      <c r="B19" s="152" t="s">
        <v>396</v>
      </c>
      <c r="C19" s="148" t="s">
        <v>213</v>
      </c>
      <c r="D19" s="149">
        <v>4537.1850000000004</v>
      </c>
      <c r="E19" s="153">
        <v>3669.9180000000001</v>
      </c>
      <c r="F19" s="153">
        <v>3740.3449999999998</v>
      </c>
      <c r="G19" s="153">
        <v>3979.1460000000002</v>
      </c>
      <c r="H19" s="153">
        <v>4145.7439999999997</v>
      </c>
      <c r="I19" s="149">
        <v>4623.5320000000002</v>
      </c>
      <c r="J19" s="150">
        <v>5113.2740000000003</v>
      </c>
      <c r="K19" s="150">
        <v>5697.2359999999999</v>
      </c>
      <c r="L19" s="150">
        <v>5838.9210000000003</v>
      </c>
      <c r="M19" s="150">
        <v>6455.7889999999998</v>
      </c>
      <c r="N19" s="150">
        <v>6121.7879999999996</v>
      </c>
      <c r="O19" s="150">
        <v>6391.875</v>
      </c>
      <c r="P19" s="150">
        <v>6529.2370000000001</v>
      </c>
      <c r="Q19" s="150">
        <v>7116.22</v>
      </c>
      <c r="R19" s="150">
        <v>6822.5339999999997</v>
      </c>
      <c r="S19" s="150">
        <v>6682.2979999999998</v>
      </c>
      <c r="T19" s="150">
        <v>7827.61</v>
      </c>
      <c r="U19" s="150">
        <v>8841.4979999999996</v>
      </c>
      <c r="V19" s="150">
        <v>9297.4370999999992</v>
      </c>
      <c r="W19" s="150">
        <v>9733.8492500000011</v>
      </c>
      <c r="X19" s="378">
        <v>10309.6008</v>
      </c>
      <c r="Y19" s="150">
        <v>10720.676800000001</v>
      </c>
      <c r="Z19" s="145"/>
      <c r="AA19" s="145"/>
      <c r="AB19" s="145"/>
      <c r="AC19" s="145"/>
      <c r="AD19" s="145"/>
    </row>
    <row r="20" spans="1:30" x14ac:dyDescent="0.3">
      <c r="A20" s="147" t="s">
        <v>214</v>
      </c>
      <c r="B20" s="147" t="s">
        <v>397</v>
      </c>
      <c r="C20" s="89" t="s">
        <v>215</v>
      </c>
      <c r="D20" s="149">
        <v>2095.1779999999999</v>
      </c>
      <c r="E20" s="153">
        <v>1793.693</v>
      </c>
      <c r="F20" s="153">
        <v>1789.5650000000001</v>
      </c>
      <c r="G20" s="153">
        <v>1999.8820000000001</v>
      </c>
      <c r="H20" s="153">
        <v>2122.7759999999998</v>
      </c>
      <c r="I20" s="149">
        <v>2175.0250000000001</v>
      </c>
      <c r="J20" s="150">
        <v>2275.1170000000002</v>
      </c>
      <c r="K20" s="150">
        <v>2463.6419999999998</v>
      </c>
      <c r="L20" s="150">
        <v>2679.4659999999999</v>
      </c>
      <c r="M20" s="150">
        <v>2802.8179999999998</v>
      </c>
      <c r="N20" s="150">
        <v>2855.23</v>
      </c>
      <c r="O20" s="150">
        <f>O21+O22</f>
        <v>3077.0920000000001</v>
      </c>
      <c r="P20" s="150">
        <v>3217.9969999999998</v>
      </c>
      <c r="Q20" s="150">
        <v>3426.902</v>
      </c>
      <c r="R20" s="150">
        <v>3533.7350000000001</v>
      </c>
      <c r="S20" s="150">
        <v>3499.962</v>
      </c>
      <c r="T20" s="150">
        <v>3759.7069999999999</v>
      </c>
      <c r="U20" s="150">
        <v>4167.7129999999997</v>
      </c>
      <c r="V20" s="150">
        <v>4687.7640000000001</v>
      </c>
      <c r="W20" s="150">
        <v>4975.0740000000005</v>
      </c>
      <c r="X20" s="378">
        <v>5326.1730000000007</v>
      </c>
      <c r="Y20" s="150">
        <v>5565.5380000000005</v>
      </c>
      <c r="Z20" s="145"/>
      <c r="AA20" s="145"/>
      <c r="AB20" s="145"/>
      <c r="AC20" s="145"/>
      <c r="AD20" s="145"/>
    </row>
    <row r="21" spans="1:30" x14ac:dyDescent="0.3">
      <c r="A21" s="147" t="s">
        <v>216</v>
      </c>
      <c r="B21" s="147" t="s">
        <v>398</v>
      </c>
      <c r="C21" s="89"/>
      <c r="D21" s="150"/>
      <c r="E21" s="154"/>
      <c r="F21" s="154"/>
      <c r="G21" s="154"/>
      <c r="H21" s="154"/>
      <c r="I21" s="150"/>
      <c r="J21" s="150"/>
      <c r="K21" s="150">
        <v>2319.125</v>
      </c>
      <c r="L21" s="150">
        <v>2542.3919999999998</v>
      </c>
      <c r="M21" s="150">
        <v>2668.252</v>
      </c>
      <c r="N21" s="150">
        <v>2746.78</v>
      </c>
      <c r="O21" s="150">
        <v>2938.9360000000001</v>
      </c>
      <c r="P21" s="150">
        <v>3094.2820000000002</v>
      </c>
      <c r="Q21" s="150">
        <v>3307.288</v>
      </c>
      <c r="R21" s="150">
        <v>3410.1120000000001</v>
      </c>
      <c r="S21" s="150">
        <v>3400.0830000000001</v>
      </c>
      <c r="T21" s="150">
        <v>3630.348</v>
      </c>
      <c r="U21" s="150">
        <v>4020.123</v>
      </c>
      <c r="V21" s="150">
        <v>4527.4279170547416</v>
      </c>
      <c r="W21" s="150">
        <v>4805.3490000000002</v>
      </c>
      <c r="X21" s="378">
        <v>5145.5150000000003</v>
      </c>
      <c r="Y21" s="150">
        <v>5371.9780000000001</v>
      </c>
      <c r="Z21" s="145"/>
      <c r="AA21" s="145"/>
      <c r="AB21" s="145"/>
      <c r="AC21" s="145"/>
      <c r="AD21" s="145"/>
    </row>
    <row r="22" spans="1:30" x14ac:dyDescent="0.3">
      <c r="A22" s="147" t="s">
        <v>217</v>
      </c>
      <c r="B22" s="147" t="s">
        <v>399</v>
      </c>
      <c r="C22" s="89"/>
      <c r="D22" s="150"/>
      <c r="E22" s="154"/>
      <c r="F22" s="154"/>
      <c r="G22" s="154"/>
      <c r="H22" s="154"/>
      <c r="I22" s="150"/>
      <c r="J22" s="150"/>
      <c r="K22" s="150">
        <v>144.50899999999999</v>
      </c>
      <c r="L22" s="150">
        <v>137.07499999999999</v>
      </c>
      <c r="M22" s="150">
        <v>134.566</v>
      </c>
      <c r="N22" s="150">
        <v>108.449</v>
      </c>
      <c r="O22" s="150">
        <v>138.15600000000001</v>
      </c>
      <c r="P22" s="150">
        <v>123.715</v>
      </c>
      <c r="Q22" s="150">
        <v>119.614</v>
      </c>
      <c r="R22" s="150">
        <v>123.622</v>
      </c>
      <c r="S22" s="150">
        <v>99.878</v>
      </c>
      <c r="T22" s="150">
        <v>129.358</v>
      </c>
      <c r="U22" s="150">
        <v>147.59200000000001</v>
      </c>
      <c r="V22" s="150">
        <v>160.33608294525828</v>
      </c>
      <c r="W22" s="150">
        <v>169.72499999999999</v>
      </c>
      <c r="X22" s="378">
        <v>180.65800000000002</v>
      </c>
      <c r="Y22" s="150">
        <v>193.56</v>
      </c>
      <c r="Z22" s="145"/>
      <c r="AA22" s="145"/>
      <c r="AB22" s="145"/>
      <c r="AC22" s="145"/>
      <c r="AD22" s="145"/>
    </row>
    <row r="23" spans="1:30" x14ac:dyDescent="0.3">
      <c r="A23" s="152" t="s">
        <v>218</v>
      </c>
      <c r="B23" s="152" t="s">
        <v>400</v>
      </c>
      <c r="C23" s="89" t="s">
        <v>219</v>
      </c>
      <c r="D23" s="150">
        <v>2087.4659999999999</v>
      </c>
      <c r="E23" s="154">
        <v>1576.972</v>
      </c>
      <c r="F23" s="154">
        <v>1659.23</v>
      </c>
      <c r="G23" s="154">
        <v>1699.1869999999999</v>
      </c>
      <c r="H23" s="154">
        <v>1714.779</v>
      </c>
      <c r="I23" s="150">
        <v>2117.8330000000001</v>
      </c>
      <c r="J23" s="150">
        <v>2504.402</v>
      </c>
      <c r="K23" s="150">
        <v>2916.8159999999998</v>
      </c>
      <c r="L23" s="150">
        <v>2817.558</v>
      </c>
      <c r="M23" s="150">
        <v>2984.2869999999998</v>
      </c>
      <c r="N23" s="150">
        <v>2925.4609999999998</v>
      </c>
      <c r="O23" s="150">
        <v>2794.125</v>
      </c>
      <c r="P23" s="150">
        <v>2942.902</v>
      </c>
      <c r="Q23" s="150">
        <v>3144.1039999999998</v>
      </c>
      <c r="R23" s="150">
        <v>2878.3319999999999</v>
      </c>
      <c r="S23" s="150">
        <v>2799.748</v>
      </c>
      <c r="T23" s="150">
        <v>3632.636</v>
      </c>
      <c r="U23" s="150">
        <v>4207.25</v>
      </c>
      <c r="V23" s="150">
        <v>4059.703</v>
      </c>
      <c r="W23" s="150">
        <v>4238.0919999999996</v>
      </c>
      <c r="X23" s="378">
        <v>4468.7169999999996</v>
      </c>
      <c r="Y23" s="150">
        <v>4639.7579999999998</v>
      </c>
      <c r="Z23" s="145"/>
      <c r="AA23" s="145"/>
      <c r="AB23" s="145"/>
      <c r="AC23" s="145"/>
      <c r="AD23" s="145"/>
    </row>
    <row r="24" spans="1:30" x14ac:dyDescent="0.3">
      <c r="A24" s="211" t="s">
        <v>483</v>
      </c>
      <c r="B24" s="152"/>
      <c r="C24" s="89"/>
      <c r="D24" s="150"/>
      <c r="E24" s="154"/>
      <c r="F24" s="154"/>
      <c r="G24" s="154"/>
      <c r="H24" s="154"/>
      <c r="I24" s="150"/>
      <c r="J24" s="150"/>
      <c r="K24" s="150"/>
      <c r="L24" s="150">
        <v>111.489</v>
      </c>
      <c r="M24" s="150"/>
      <c r="N24" s="150">
        <v>155.31299999999999</v>
      </c>
      <c r="O24" s="150"/>
      <c r="P24" s="150">
        <v>155.197</v>
      </c>
      <c r="Q24" s="150"/>
      <c r="R24" s="150">
        <v>126.65</v>
      </c>
      <c r="S24" s="150">
        <v>126.18899999999999</v>
      </c>
      <c r="T24" s="150">
        <v>101.68300000000001</v>
      </c>
      <c r="U24" s="150">
        <v>618.78800000000001</v>
      </c>
      <c r="V24" s="150">
        <v>225.79500000000002</v>
      </c>
      <c r="W24" s="150">
        <v>100.179</v>
      </c>
      <c r="X24" s="378">
        <v>95.552999999999997</v>
      </c>
      <c r="Y24" s="150">
        <v>86.399999999999991</v>
      </c>
      <c r="Z24" s="145"/>
      <c r="AA24" s="145"/>
      <c r="AB24" s="145"/>
      <c r="AC24" s="145"/>
      <c r="AD24" s="145"/>
    </row>
    <row r="25" spans="1:30" x14ac:dyDescent="0.3">
      <c r="A25" s="147" t="s">
        <v>220</v>
      </c>
      <c r="B25" s="147" t="s">
        <v>401</v>
      </c>
      <c r="C25" s="89" t="s">
        <v>221</v>
      </c>
      <c r="D25" s="150">
        <v>205.96799999999999</v>
      </c>
      <c r="E25" s="154">
        <v>155.755</v>
      </c>
      <c r="F25" s="154">
        <v>152.33199999999999</v>
      </c>
      <c r="G25" s="154">
        <v>143.19999999999999</v>
      </c>
      <c r="H25" s="154">
        <v>167.14400000000001</v>
      </c>
      <c r="I25" s="150">
        <v>177.78399999999999</v>
      </c>
      <c r="J25" s="150">
        <v>175.06100000000001</v>
      </c>
      <c r="K25" s="150">
        <v>162.005</v>
      </c>
      <c r="L25" s="150">
        <v>179.21199999999999</v>
      </c>
      <c r="M25" s="150">
        <v>190.024</v>
      </c>
      <c r="N25" s="150">
        <v>178.43100000000001</v>
      </c>
      <c r="O25" s="150">
        <v>242.63800000000001</v>
      </c>
      <c r="P25" s="150">
        <v>209.16900000000001</v>
      </c>
      <c r="Q25" s="150">
        <v>235.63900000000001</v>
      </c>
      <c r="R25" s="150">
        <v>245.61500000000001</v>
      </c>
      <c r="S25" s="150">
        <v>235.08</v>
      </c>
      <c r="T25" s="150">
        <v>289.75400000000002</v>
      </c>
      <c r="U25" s="150">
        <v>314.76400000000001</v>
      </c>
      <c r="V25" s="150">
        <v>363.80900000000003</v>
      </c>
      <c r="W25" s="150">
        <v>364.49599999999998</v>
      </c>
      <c r="X25" s="378">
        <v>356.81900000000002</v>
      </c>
      <c r="Y25" s="150">
        <v>356.17099999999999</v>
      </c>
      <c r="Z25" s="145"/>
      <c r="AA25" s="145"/>
      <c r="AB25" s="145"/>
      <c r="AC25" s="145"/>
      <c r="AD25" s="145"/>
    </row>
    <row r="26" spans="1:30" x14ac:dyDescent="0.3">
      <c r="A26" s="152" t="s">
        <v>210</v>
      </c>
      <c r="B26" s="152" t="s">
        <v>402</v>
      </c>
      <c r="C26" s="89" t="s">
        <v>222</v>
      </c>
      <c r="D26" s="150">
        <v>24.856000000000002</v>
      </c>
      <c r="E26" s="150">
        <v>23.89</v>
      </c>
      <c r="F26" s="150">
        <v>24.516999999999999</v>
      </c>
      <c r="G26" s="150">
        <v>24.774000000000001</v>
      </c>
      <c r="H26" s="150">
        <v>27.170999999999999</v>
      </c>
      <c r="I26" s="150">
        <v>28.352</v>
      </c>
      <c r="J26" s="150">
        <v>28.702999999999999</v>
      </c>
      <c r="K26" s="150">
        <v>28.792000000000002</v>
      </c>
      <c r="L26" s="150">
        <v>29.838999999999999</v>
      </c>
      <c r="M26" s="150">
        <v>111.367</v>
      </c>
      <c r="N26" s="150">
        <v>31.082000000000001</v>
      </c>
      <c r="O26" s="150">
        <v>120.506</v>
      </c>
      <c r="P26" s="150">
        <v>31.239000000000001</v>
      </c>
      <c r="Q26" s="150">
        <v>118.465</v>
      </c>
      <c r="R26" s="150">
        <v>34.668999999999997</v>
      </c>
      <c r="S26" s="150">
        <v>35.595999999999997</v>
      </c>
      <c r="T26" s="150">
        <v>37.39</v>
      </c>
      <c r="U26" s="150">
        <v>36.978000000000002</v>
      </c>
      <c r="V26" s="150">
        <v>54.455999999999996</v>
      </c>
      <c r="W26" s="150">
        <v>56.08</v>
      </c>
      <c r="X26" s="378">
        <v>56.039000000000001</v>
      </c>
      <c r="Y26" s="150">
        <v>57.186999999999998</v>
      </c>
      <c r="Z26" s="145"/>
      <c r="AA26" s="145"/>
      <c r="AB26" s="145"/>
      <c r="AC26" s="145"/>
      <c r="AD26" s="145"/>
    </row>
    <row r="27" spans="1:30" x14ac:dyDescent="0.3">
      <c r="A27" s="208" t="s">
        <v>273</v>
      </c>
      <c r="B27" s="152"/>
      <c r="C27" s="89"/>
      <c r="D27" s="150"/>
      <c r="E27" s="150"/>
      <c r="F27" s="150"/>
      <c r="G27" s="150"/>
      <c r="H27" s="150"/>
      <c r="I27" s="150"/>
      <c r="J27" s="150"/>
      <c r="K27" s="150"/>
      <c r="L27" s="150">
        <v>132.8460000000004</v>
      </c>
      <c r="M27" s="150"/>
      <c r="N27" s="150">
        <v>131.58399999999975</v>
      </c>
      <c r="O27" s="150"/>
      <c r="P27" s="150">
        <v>127.93000000000018</v>
      </c>
      <c r="Q27" s="150"/>
      <c r="R27" s="150">
        <v>130.18299999999965</v>
      </c>
      <c r="S27" s="150">
        <v>111.91199999999972</v>
      </c>
      <c r="T27" s="150">
        <v>108.12299999999981</v>
      </c>
      <c r="U27" s="150">
        <v>114.79299999999984</v>
      </c>
      <c r="V27" s="150">
        <v>131.70509999999908</v>
      </c>
      <c r="W27" s="150">
        <v>100.10725000000097</v>
      </c>
      <c r="X27" s="378">
        <v>101.85279999999982</v>
      </c>
      <c r="Y27" s="150">
        <v>102.02280000000083</v>
      </c>
      <c r="Z27" s="145"/>
      <c r="AA27" s="145"/>
      <c r="AB27" s="145"/>
      <c r="AC27" s="145"/>
      <c r="AD27" s="145"/>
    </row>
    <row r="28" spans="1:30" x14ac:dyDescent="0.3">
      <c r="A28" s="152" t="s">
        <v>223</v>
      </c>
      <c r="B28" s="152" t="s">
        <v>403</v>
      </c>
      <c r="C28" s="148" t="s">
        <v>224</v>
      </c>
      <c r="D28" s="149">
        <v>0.1</v>
      </c>
      <c r="E28" s="150">
        <v>4.4999999999999998E-2</v>
      </c>
      <c r="F28" s="150">
        <v>0.02</v>
      </c>
      <c r="G28" s="150">
        <v>1.2999999999999999E-2</v>
      </c>
      <c r="H28" s="150">
        <v>1.2E-2</v>
      </c>
      <c r="I28" s="150">
        <v>7.0000000000000001E-3</v>
      </c>
      <c r="J28" s="150">
        <v>4.0000000000000001E-3</v>
      </c>
      <c r="K28" s="150">
        <v>-6.0000000000000001E-3</v>
      </c>
      <c r="L28" s="150">
        <v>4.0000000000000001E-3</v>
      </c>
      <c r="M28" s="150">
        <v>0</v>
      </c>
      <c r="N28" s="150">
        <v>0</v>
      </c>
      <c r="O28" s="150">
        <v>0</v>
      </c>
      <c r="P28" s="150">
        <v>0</v>
      </c>
      <c r="Q28" s="150">
        <v>0</v>
      </c>
      <c r="R28" s="150">
        <v>0</v>
      </c>
      <c r="S28" s="150">
        <v>0</v>
      </c>
      <c r="T28" s="150">
        <v>0</v>
      </c>
      <c r="U28" s="150">
        <v>0</v>
      </c>
      <c r="V28" s="150"/>
      <c r="W28" s="150"/>
      <c r="X28" s="378"/>
      <c r="Y28" s="150"/>
      <c r="Z28" s="145"/>
      <c r="AA28" s="145"/>
      <c r="AB28" s="145"/>
      <c r="AC28" s="145"/>
      <c r="AD28" s="145"/>
    </row>
    <row r="29" spans="1:30" s="146" customFormat="1" x14ac:dyDescent="0.3">
      <c r="A29" s="155" t="s">
        <v>225</v>
      </c>
      <c r="B29" s="155" t="s">
        <v>404</v>
      </c>
      <c r="C29" s="143" t="s">
        <v>226</v>
      </c>
      <c r="D29" s="144">
        <v>8081.17</v>
      </c>
      <c r="E29" s="144">
        <v>8042.8860000000004</v>
      </c>
      <c r="F29" s="144">
        <v>8323.884</v>
      </c>
      <c r="G29" s="144">
        <v>8721.9079999999994</v>
      </c>
      <c r="H29" s="144">
        <v>9107.7029999999995</v>
      </c>
      <c r="I29" s="144">
        <v>10006.789000000001</v>
      </c>
      <c r="J29" s="144">
        <v>10393.99</v>
      </c>
      <c r="K29" s="144">
        <v>11078.508</v>
      </c>
      <c r="L29" s="144">
        <v>11656.605</v>
      </c>
      <c r="M29" s="144">
        <v>12033.629000000001</v>
      </c>
      <c r="N29" s="144">
        <v>12588.77</v>
      </c>
      <c r="O29" s="144">
        <f>O30+O33</f>
        <v>13107.877</v>
      </c>
      <c r="P29" s="144">
        <v>13435.47</v>
      </c>
      <c r="Q29" s="144">
        <v>14053.315000000001</v>
      </c>
      <c r="R29" s="144">
        <v>14318.293</v>
      </c>
      <c r="S29" s="144">
        <v>14498.904</v>
      </c>
      <c r="T29" s="144">
        <v>15635.039000000001</v>
      </c>
      <c r="U29" s="144">
        <v>16388.491999999998</v>
      </c>
      <c r="V29" s="144">
        <v>18427.949000000001</v>
      </c>
      <c r="W29" s="144">
        <v>20114.328000000001</v>
      </c>
      <c r="X29" s="377">
        <v>21430.799999999999</v>
      </c>
      <c r="Y29" s="144">
        <v>22685.324000000001</v>
      </c>
      <c r="Z29" s="145"/>
      <c r="AA29" s="145"/>
      <c r="AB29" s="145"/>
      <c r="AC29" s="145"/>
      <c r="AD29" s="145"/>
    </row>
    <row r="30" spans="1:30" x14ac:dyDescent="0.3">
      <c r="A30" s="147" t="s">
        <v>227</v>
      </c>
      <c r="B30" s="147" t="s">
        <v>416</v>
      </c>
      <c r="C30" s="148" t="s">
        <v>228</v>
      </c>
      <c r="D30" s="149">
        <v>7994.9760000000006</v>
      </c>
      <c r="E30" s="149">
        <v>7947.0910000000003</v>
      </c>
      <c r="F30" s="149">
        <v>8185.0929999999998</v>
      </c>
      <c r="G30" s="149">
        <v>8573.57</v>
      </c>
      <c r="H30" s="149">
        <v>8987.6020000000008</v>
      </c>
      <c r="I30" s="149">
        <v>9864.4959999999992</v>
      </c>
      <c r="J30" s="149">
        <v>10240.625</v>
      </c>
      <c r="K30" s="149">
        <v>10907.65</v>
      </c>
      <c r="L30" s="149">
        <v>11475.968000000001</v>
      </c>
      <c r="M30" s="149">
        <v>11857.274000000001</v>
      </c>
      <c r="N30" s="149">
        <v>12399.530999999999</v>
      </c>
      <c r="O30" s="149">
        <f>SUM(O31:O32)</f>
        <v>12941.491</v>
      </c>
      <c r="P30" s="149">
        <v>13247.224</v>
      </c>
      <c r="Q30" s="149">
        <v>13879.348</v>
      </c>
      <c r="R30" s="149">
        <v>14096.022000000001</v>
      </c>
      <c r="S30" s="149">
        <v>14241.438</v>
      </c>
      <c r="T30" s="149">
        <v>15290.791999999999</v>
      </c>
      <c r="U30" s="149">
        <v>16045.079999999998</v>
      </c>
      <c r="V30" s="149">
        <v>18169.170000000002</v>
      </c>
      <c r="W30" s="149">
        <v>19852.481</v>
      </c>
      <c r="X30" s="379">
        <v>21157.131999999998</v>
      </c>
      <c r="Y30" s="149">
        <v>22406.655999999999</v>
      </c>
      <c r="Z30" s="145"/>
      <c r="AA30" s="145"/>
      <c r="AB30" s="145"/>
      <c r="AC30" s="145"/>
      <c r="AD30" s="145"/>
    </row>
    <row r="31" spans="1:30" x14ac:dyDescent="0.3">
      <c r="A31" s="147" t="s">
        <v>229</v>
      </c>
      <c r="B31" s="147" t="s">
        <v>417</v>
      </c>
      <c r="C31" s="89" t="s">
        <v>230</v>
      </c>
      <c r="D31" s="149">
        <v>4464.5990000000002</v>
      </c>
      <c r="E31" s="149">
        <v>4306.4490000000005</v>
      </c>
      <c r="F31" s="149">
        <v>4579.1909999999998</v>
      </c>
      <c r="G31" s="149">
        <v>4650.8940000000002</v>
      </c>
      <c r="H31" s="149">
        <v>4868.6720000000005</v>
      </c>
      <c r="I31" s="149">
        <v>5555.5320000000002</v>
      </c>
      <c r="J31" s="149">
        <v>5865.4430000000002</v>
      </c>
      <c r="K31" s="149">
        <v>6318.9459999999999</v>
      </c>
      <c r="L31" s="149">
        <v>6506.6890000000003</v>
      </c>
      <c r="M31" s="149">
        <v>6678.2280000000001</v>
      </c>
      <c r="N31" s="149">
        <v>7262.5519999999997</v>
      </c>
      <c r="O31" s="149">
        <v>7300.9409999999998</v>
      </c>
      <c r="P31" s="149">
        <v>7870.6959999999999</v>
      </c>
      <c r="Q31" s="149">
        <v>8017.7269999999999</v>
      </c>
      <c r="R31" s="149">
        <v>8538.8189999999995</v>
      </c>
      <c r="S31" s="149">
        <v>8649.5550000000003</v>
      </c>
      <c r="T31" s="149">
        <v>9142.6029999999992</v>
      </c>
      <c r="U31" s="149">
        <v>9512.2459999999992</v>
      </c>
      <c r="V31" s="149">
        <v>10033.323035000001</v>
      </c>
      <c r="W31" s="149">
        <v>11174.659281958257</v>
      </c>
      <c r="X31" s="379">
        <v>11873.828617270003</v>
      </c>
      <c r="Y31" s="149">
        <v>12575.087834689721</v>
      </c>
      <c r="Z31" s="145"/>
      <c r="AA31" s="145"/>
      <c r="AB31" s="145"/>
      <c r="AC31" s="145"/>
      <c r="AD31" s="145"/>
    </row>
    <row r="32" spans="1:30" x14ac:dyDescent="0.3">
      <c r="A32" s="147" t="s">
        <v>484</v>
      </c>
      <c r="B32" s="147" t="s">
        <v>418</v>
      </c>
      <c r="C32" s="89" t="s">
        <v>231</v>
      </c>
      <c r="D32" s="149">
        <v>3530.3770000000004</v>
      </c>
      <c r="E32" s="149">
        <v>3640.6419999999998</v>
      </c>
      <c r="F32" s="149">
        <v>3605.902</v>
      </c>
      <c r="G32" s="149">
        <v>3922.6760000000004</v>
      </c>
      <c r="H32" s="149">
        <v>4118.93</v>
      </c>
      <c r="I32" s="149">
        <v>4308.9639999999999</v>
      </c>
      <c r="J32" s="149">
        <v>4375.1819999999998</v>
      </c>
      <c r="K32" s="149">
        <v>4588.7039999999997</v>
      </c>
      <c r="L32" s="149">
        <v>4969.2790000000005</v>
      </c>
      <c r="M32" s="149">
        <v>5179.0460000000003</v>
      </c>
      <c r="N32" s="149">
        <v>5136.9790000000003</v>
      </c>
      <c r="O32" s="149">
        <v>5640.55</v>
      </c>
      <c r="P32" s="149">
        <v>5376.5280000000002</v>
      </c>
      <c r="Q32" s="149">
        <v>5861.6210000000001</v>
      </c>
      <c r="R32" s="149">
        <v>5557.2030000000004</v>
      </c>
      <c r="S32" s="149">
        <v>5591.8829999999998</v>
      </c>
      <c r="T32" s="149">
        <v>6148.1890000000003</v>
      </c>
      <c r="U32" s="149">
        <v>6532.8339999999998</v>
      </c>
      <c r="V32" s="149">
        <v>8135.8469649999997</v>
      </c>
      <c r="W32" s="149">
        <v>8677.821718041745</v>
      </c>
      <c r="X32" s="379">
        <v>9283.3033827299969</v>
      </c>
      <c r="Y32" s="149">
        <v>9831.5681653102783</v>
      </c>
      <c r="Z32" s="145"/>
      <c r="AA32" s="145"/>
      <c r="AB32" s="145"/>
      <c r="AC32" s="145"/>
      <c r="AD32" s="145"/>
    </row>
    <row r="33" spans="1:30" x14ac:dyDescent="0.3">
      <c r="A33" s="147" t="s">
        <v>232</v>
      </c>
      <c r="B33" s="147" t="s">
        <v>419</v>
      </c>
      <c r="C33" s="148" t="s">
        <v>233</v>
      </c>
      <c r="D33" s="149">
        <v>86.194000000000003</v>
      </c>
      <c r="E33" s="149">
        <v>95.795000000000002</v>
      </c>
      <c r="F33" s="149">
        <v>138.791</v>
      </c>
      <c r="G33" s="149">
        <v>148.33799999999999</v>
      </c>
      <c r="H33" s="149">
        <v>120.101</v>
      </c>
      <c r="I33" s="149">
        <v>142.29300000000001</v>
      </c>
      <c r="J33" s="149">
        <v>153.36500000000001</v>
      </c>
      <c r="K33" s="149">
        <v>170.858</v>
      </c>
      <c r="L33" s="149">
        <v>180.637</v>
      </c>
      <c r="M33" s="149">
        <v>176.35499999999999</v>
      </c>
      <c r="N33" s="149">
        <v>189.239</v>
      </c>
      <c r="O33" s="149">
        <v>166.386</v>
      </c>
      <c r="P33" s="149">
        <v>188.24600000000001</v>
      </c>
      <c r="Q33" s="149">
        <v>173.96700000000001</v>
      </c>
      <c r="R33" s="149">
        <v>222.27099999999999</v>
      </c>
      <c r="S33" s="149">
        <v>257.46600000000001</v>
      </c>
      <c r="T33" s="149">
        <v>344.24700000000001</v>
      </c>
      <c r="U33" s="149">
        <v>343.41199999999998</v>
      </c>
      <c r="V33" s="149">
        <v>258.779</v>
      </c>
      <c r="W33" s="149">
        <v>261.84699999999998</v>
      </c>
      <c r="X33" s="379">
        <v>273.66800000000001</v>
      </c>
      <c r="Y33" s="149">
        <v>278.66800000000001</v>
      </c>
      <c r="Z33" s="145"/>
      <c r="AA33" s="145"/>
      <c r="AB33" s="145"/>
      <c r="AC33" s="145"/>
      <c r="AD33" s="145"/>
    </row>
    <row r="34" spans="1:30" s="157" customFormat="1" ht="23" x14ac:dyDescent="0.3">
      <c r="A34" s="156" t="s">
        <v>234</v>
      </c>
      <c r="B34" s="156" t="s">
        <v>405</v>
      </c>
      <c r="C34" s="143" t="s">
        <v>338</v>
      </c>
      <c r="D34" s="144">
        <v>2631.6390000000001</v>
      </c>
      <c r="E34" s="144">
        <v>2981.5860000000002</v>
      </c>
      <c r="F34" s="144">
        <v>2975.0010000000002</v>
      </c>
      <c r="G34" s="144">
        <v>3355.7359999999999</v>
      </c>
      <c r="H34" s="144">
        <v>3948.54</v>
      </c>
      <c r="I34" s="144">
        <v>4074.1350000000002</v>
      </c>
      <c r="J34" s="144">
        <v>4068.9649999999997</v>
      </c>
      <c r="K34" s="144">
        <v>4317.7029999999995</v>
      </c>
      <c r="L34" s="144">
        <v>4340.4750000000004</v>
      </c>
      <c r="M34" s="144">
        <v>3935.0600000000004</v>
      </c>
      <c r="N34" s="144">
        <v>4458.4769999999999</v>
      </c>
      <c r="O34" s="144">
        <f t="shared" ref="O34" si="10">O35+O38</f>
        <v>4161.8379999999997</v>
      </c>
      <c r="P34" s="144">
        <v>4682.8339999999998</v>
      </c>
      <c r="Q34" s="144">
        <v>4182.0230000000001</v>
      </c>
      <c r="R34" s="144">
        <v>3066.1040000000003</v>
      </c>
      <c r="S34" s="144">
        <v>2841.2910000000002</v>
      </c>
      <c r="T34" s="144">
        <v>3219.123</v>
      </c>
      <c r="U34" s="144">
        <v>3524.7109999999998</v>
      </c>
      <c r="V34" s="144">
        <v>3641.7699999999995</v>
      </c>
      <c r="W34" s="144">
        <v>3624.6549999999997</v>
      </c>
      <c r="X34" s="377">
        <v>3679.37</v>
      </c>
      <c r="Y34" s="144">
        <v>3788.0360000000001</v>
      </c>
      <c r="Z34" s="145"/>
      <c r="AA34" s="145"/>
      <c r="AB34" s="145"/>
      <c r="AC34" s="145"/>
      <c r="AD34" s="145"/>
    </row>
    <row r="35" spans="1:30" ht="12.75" customHeight="1" x14ac:dyDescent="0.3">
      <c r="A35" s="152" t="s">
        <v>235</v>
      </c>
      <c r="B35" s="152" t="s">
        <v>406</v>
      </c>
      <c r="C35" s="148" t="s">
        <v>336</v>
      </c>
      <c r="D35" s="150">
        <v>1776.527</v>
      </c>
      <c r="E35" s="150">
        <v>2119.7260000000001</v>
      </c>
      <c r="F35" s="150">
        <v>2329.6390000000001</v>
      </c>
      <c r="G35" s="150">
        <v>2682.2559999999999</v>
      </c>
      <c r="H35" s="150">
        <v>3110.9589999999998</v>
      </c>
      <c r="I35" s="150">
        <v>3395.058</v>
      </c>
      <c r="J35" s="150">
        <v>3500.3449999999998</v>
      </c>
      <c r="K35" s="150">
        <v>3668.64</v>
      </c>
      <c r="L35" s="150">
        <v>3719.6510000000003</v>
      </c>
      <c r="M35" s="150">
        <v>3387.1220000000003</v>
      </c>
      <c r="N35" s="150">
        <v>3796.1119999999996</v>
      </c>
      <c r="O35" s="150">
        <f>O36+O37</f>
        <v>3600.5410000000002</v>
      </c>
      <c r="P35" s="150">
        <v>4019.2260000000001</v>
      </c>
      <c r="Q35" s="150">
        <v>3596.7959999999998</v>
      </c>
      <c r="R35" s="150">
        <v>2472.123</v>
      </c>
      <c r="S35" s="150">
        <v>2301.5230000000001</v>
      </c>
      <c r="T35" s="150">
        <v>2462.2739999999999</v>
      </c>
      <c r="U35" s="150">
        <v>2789.5079999999998</v>
      </c>
      <c r="V35" s="150">
        <v>3031.6899999999996</v>
      </c>
      <c r="W35" s="150">
        <v>3114.8869999999997</v>
      </c>
      <c r="X35" s="378">
        <v>3177.0649999999996</v>
      </c>
      <c r="Y35" s="150">
        <v>3244.02</v>
      </c>
      <c r="Z35" s="145"/>
      <c r="AA35" s="145"/>
      <c r="AB35" s="145"/>
      <c r="AC35" s="145"/>
      <c r="AD35" s="145"/>
    </row>
    <row r="36" spans="1:30" ht="12.75" customHeight="1" x14ac:dyDescent="0.3">
      <c r="A36" s="147" t="s">
        <v>236</v>
      </c>
      <c r="B36" s="147" t="s">
        <v>407</v>
      </c>
      <c r="C36" s="148" t="s">
        <v>237</v>
      </c>
      <c r="D36" s="149">
        <v>1594.442</v>
      </c>
      <c r="E36" s="150">
        <v>1942.6579999999999</v>
      </c>
      <c r="F36" s="150">
        <v>2156.9580000000001</v>
      </c>
      <c r="G36" s="150">
        <v>2489.79</v>
      </c>
      <c r="H36" s="149">
        <v>2881.2649999999999</v>
      </c>
      <c r="I36" s="149">
        <v>3163.4850000000001</v>
      </c>
      <c r="J36" s="150">
        <v>3282.3119999999999</v>
      </c>
      <c r="K36" s="150">
        <v>3472.8449999999998</v>
      </c>
      <c r="L36" s="150">
        <v>3499.78</v>
      </c>
      <c r="M36" s="150">
        <v>3353.3380000000002</v>
      </c>
      <c r="N36" s="150">
        <v>3559.0369999999998</v>
      </c>
      <c r="O36" s="150">
        <f>3565.089</f>
        <v>3565.0889999999999</v>
      </c>
      <c r="P36" s="150">
        <v>3783.7049999999999</v>
      </c>
      <c r="Q36" s="150">
        <v>3457.8789999999999</v>
      </c>
      <c r="R36" s="150">
        <v>2153.8319999999999</v>
      </c>
      <c r="S36" s="150">
        <v>2042.6559999999999</v>
      </c>
      <c r="T36" s="150">
        <v>2193.1849999999999</v>
      </c>
      <c r="U36" s="150">
        <v>2424.598</v>
      </c>
      <c r="V36" s="150">
        <v>2775.7129999999997</v>
      </c>
      <c r="W36" s="150">
        <v>2844.6179999999999</v>
      </c>
      <c r="X36" s="378">
        <v>2907.4269999999997</v>
      </c>
      <c r="Y36" s="150">
        <v>2971.5909999999999</v>
      </c>
      <c r="Z36" s="145"/>
      <c r="AA36" s="145"/>
      <c r="AB36" s="145"/>
      <c r="AC36" s="145"/>
      <c r="AD36" s="145"/>
    </row>
    <row r="37" spans="1:30" x14ac:dyDescent="0.3">
      <c r="A37" s="147" t="s">
        <v>238</v>
      </c>
      <c r="B37" s="147" t="s">
        <v>408</v>
      </c>
      <c r="C37" s="148" t="s">
        <v>239</v>
      </c>
      <c r="D37" s="150">
        <v>182.08500000000001</v>
      </c>
      <c r="E37" s="154">
        <v>177.06800000000001</v>
      </c>
      <c r="F37" s="154">
        <v>172.68100000000001</v>
      </c>
      <c r="G37" s="154">
        <v>192.46600000000001</v>
      </c>
      <c r="H37" s="153">
        <v>229.69399999999999</v>
      </c>
      <c r="I37" s="149">
        <v>231.57300000000001</v>
      </c>
      <c r="J37" s="150">
        <v>218.03299999999999</v>
      </c>
      <c r="K37" s="150">
        <v>195.79499999999999</v>
      </c>
      <c r="L37" s="150">
        <v>219.87100000000001</v>
      </c>
      <c r="M37" s="150">
        <v>33.783999999999999</v>
      </c>
      <c r="N37" s="150">
        <v>237.07499999999999</v>
      </c>
      <c r="O37" s="150">
        <v>35.451999999999998</v>
      </c>
      <c r="P37" s="150">
        <v>235.52099999999999</v>
      </c>
      <c r="Q37" s="150">
        <v>138.917</v>
      </c>
      <c r="R37" s="150">
        <v>318.291</v>
      </c>
      <c r="S37" s="150">
        <v>258.86700000000002</v>
      </c>
      <c r="T37" s="150">
        <v>269.089</v>
      </c>
      <c r="U37" s="150">
        <v>364.91</v>
      </c>
      <c r="V37" s="150">
        <v>255.977</v>
      </c>
      <c r="W37" s="150">
        <v>270.26900000000001</v>
      </c>
      <c r="X37" s="378">
        <v>269.63799999999998</v>
      </c>
      <c r="Y37" s="150">
        <v>272.42899999999997</v>
      </c>
      <c r="Z37" s="145"/>
      <c r="AA37" s="145"/>
      <c r="AB37" s="145"/>
      <c r="AC37" s="145"/>
      <c r="AD37" s="145"/>
    </row>
    <row r="38" spans="1:30" x14ac:dyDescent="0.3">
      <c r="A38" s="147" t="s">
        <v>240</v>
      </c>
      <c r="B38" s="147" t="s">
        <v>409</v>
      </c>
      <c r="C38" s="148" t="s">
        <v>241</v>
      </c>
      <c r="D38" s="150">
        <v>855.11199999999997</v>
      </c>
      <c r="E38" s="154">
        <v>861.86</v>
      </c>
      <c r="F38" s="154">
        <v>645.36199999999997</v>
      </c>
      <c r="G38" s="154">
        <v>673.48</v>
      </c>
      <c r="H38" s="153">
        <v>837.58100000000002</v>
      </c>
      <c r="I38" s="149">
        <v>679.077</v>
      </c>
      <c r="J38" s="150">
        <v>568.62</v>
      </c>
      <c r="K38" s="150">
        <v>649.06299999999999</v>
      </c>
      <c r="L38" s="150">
        <v>620.82399999999996</v>
      </c>
      <c r="M38" s="150">
        <v>547.93799999999999</v>
      </c>
      <c r="N38" s="150">
        <v>662.36500000000001</v>
      </c>
      <c r="O38" s="150">
        <v>561.29700000000003</v>
      </c>
      <c r="P38" s="150">
        <v>663.60799999999995</v>
      </c>
      <c r="Q38" s="150">
        <v>585.22699999999998</v>
      </c>
      <c r="R38" s="150">
        <v>593.98099999999999</v>
      </c>
      <c r="S38" s="150">
        <v>539.76800000000003</v>
      </c>
      <c r="T38" s="150">
        <v>756.84900000000005</v>
      </c>
      <c r="U38" s="150">
        <v>735.20299999999997</v>
      </c>
      <c r="V38" s="150">
        <v>610.08000000000004</v>
      </c>
      <c r="W38" s="150">
        <v>509.76800000000003</v>
      </c>
      <c r="X38" s="378">
        <v>502.30500000000006</v>
      </c>
      <c r="Y38" s="150">
        <v>544.01600000000008</v>
      </c>
      <c r="Z38" s="145"/>
      <c r="AA38" s="145"/>
      <c r="AB38" s="145"/>
      <c r="AC38" s="145"/>
      <c r="AD38" s="145"/>
    </row>
    <row r="39" spans="1:30" x14ac:dyDescent="0.3">
      <c r="A39" s="147" t="s">
        <v>242</v>
      </c>
      <c r="B39" s="147" t="s">
        <v>410</v>
      </c>
      <c r="C39" s="158" t="s">
        <v>337</v>
      </c>
      <c r="D39" s="149">
        <v>506.34</v>
      </c>
      <c r="E39" s="154">
        <v>590.29999999999995</v>
      </c>
      <c r="F39" s="154">
        <v>445.36599999999999</v>
      </c>
      <c r="G39" s="154">
        <v>476.6</v>
      </c>
      <c r="H39" s="154">
        <v>634.42200000000003</v>
      </c>
      <c r="I39" s="150">
        <v>460.00900000000001</v>
      </c>
      <c r="J39" s="150">
        <v>304.096</v>
      </c>
      <c r="K39" s="150">
        <v>349.75900000000001</v>
      </c>
      <c r="L39" s="150">
        <v>323.11700000000002</v>
      </c>
      <c r="M39" s="150">
        <v>452.43299999999999</v>
      </c>
      <c r="N39" s="150">
        <v>391.39800000000002</v>
      </c>
      <c r="O39" s="150">
        <v>475.04199999999997</v>
      </c>
      <c r="P39" s="150">
        <v>410.12400000000002</v>
      </c>
      <c r="Q39" s="150">
        <v>498.49900000000002</v>
      </c>
      <c r="R39" s="150">
        <v>323.94</v>
      </c>
      <c r="S39" s="150">
        <v>268.85500000000002</v>
      </c>
      <c r="T39" s="150">
        <v>435.07499999999999</v>
      </c>
      <c r="U39" s="150">
        <v>346.23599999999999</v>
      </c>
      <c r="V39" s="150">
        <v>401.54000000000008</v>
      </c>
      <c r="W39" s="150">
        <v>283.50299999999999</v>
      </c>
      <c r="X39" s="378">
        <v>274.017</v>
      </c>
      <c r="Y39" s="150">
        <v>310.96699999999998</v>
      </c>
      <c r="Z39" s="145"/>
      <c r="AA39" s="145"/>
      <c r="AB39" s="145"/>
      <c r="AC39" s="145"/>
      <c r="AD39" s="145"/>
    </row>
    <row r="40" spans="1:30" x14ac:dyDescent="0.3">
      <c r="A40" s="147" t="s">
        <v>243</v>
      </c>
      <c r="B40" s="147" t="s">
        <v>365</v>
      </c>
      <c r="C40" s="158" t="s">
        <v>244</v>
      </c>
      <c r="D40" s="150">
        <v>291.46699999999998</v>
      </c>
      <c r="E40" s="154">
        <v>221.02600000000001</v>
      </c>
      <c r="F40" s="154">
        <v>118.19799999999999</v>
      </c>
      <c r="G40" s="154">
        <v>136.41399999999999</v>
      </c>
      <c r="H40" s="154">
        <v>142.71199999999999</v>
      </c>
      <c r="I40" s="150">
        <v>154.04300000000001</v>
      </c>
      <c r="J40" s="150">
        <v>188.374</v>
      </c>
      <c r="K40" s="150">
        <v>222.90299999999999</v>
      </c>
      <c r="L40" s="150">
        <v>221.80699999999999</v>
      </c>
      <c r="M40" s="150">
        <v>43.39</v>
      </c>
      <c r="N40" s="150">
        <v>191.517</v>
      </c>
      <c r="O40" s="150">
        <v>37.524999999999999</v>
      </c>
      <c r="P40" s="150">
        <v>171.011</v>
      </c>
      <c r="Q40" s="150">
        <v>37.276000000000003</v>
      </c>
      <c r="R40" s="150">
        <v>162.52099999999999</v>
      </c>
      <c r="S40" s="150">
        <v>162.54499999999999</v>
      </c>
      <c r="T40" s="150">
        <v>202.20699999999999</v>
      </c>
      <c r="U40" s="150">
        <v>267.2</v>
      </c>
      <c r="V40" s="150">
        <v>73.981000000000023</v>
      </c>
      <c r="W40" s="150">
        <v>70.871000000000009</v>
      </c>
      <c r="X40" s="378">
        <v>68.340999999999994</v>
      </c>
      <c r="Y40" s="150">
        <v>66.872</v>
      </c>
      <c r="Z40" s="145"/>
      <c r="AA40" s="145"/>
      <c r="AB40" s="145"/>
      <c r="AC40" s="145"/>
      <c r="AD40" s="145"/>
    </row>
    <row r="41" spans="1:30" s="157" customFormat="1" x14ac:dyDescent="0.3">
      <c r="A41" s="155" t="s">
        <v>245</v>
      </c>
      <c r="B41" s="155" t="s">
        <v>411</v>
      </c>
      <c r="C41" s="143" t="s">
        <v>246</v>
      </c>
      <c r="D41" s="144">
        <v>1207.5630000000001</v>
      </c>
      <c r="E41" s="144">
        <v>1810.567</v>
      </c>
      <c r="F41" s="144">
        <v>1582.797</v>
      </c>
      <c r="G41" s="144">
        <v>2315.634</v>
      </c>
      <c r="H41" s="144">
        <v>1903.7950000000001</v>
      </c>
      <c r="I41" s="144">
        <v>2254.4430000000002</v>
      </c>
      <c r="J41" s="144">
        <v>2315.9690000000001</v>
      </c>
      <c r="K41" s="144">
        <v>4038.1000000000004</v>
      </c>
      <c r="L41" s="144">
        <v>1359.4259999999999</v>
      </c>
      <c r="M41" s="144">
        <v>1887.211</v>
      </c>
      <c r="N41" s="144">
        <v>982.72</v>
      </c>
      <c r="O41" s="144">
        <f t="shared" ref="O41" si="11">O43+O44+O45</f>
        <v>939.38400000000001</v>
      </c>
      <c r="P41" s="144">
        <v>1239.0720000000001</v>
      </c>
      <c r="Q41" s="144">
        <v>1198.7190000000001</v>
      </c>
      <c r="R41" s="144">
        <v>1539.68</v>
      </c>
      <c r="S41" s="144">
        <v>1536.3899999999999</v>
      </c>
      <c r="T41" s="144">
        <v>1534.86</v>
      </c>
      <c r="U41" s="144">
        <v>2370.6750000000002</v>
      </c>
      <c r="V41" s="144">
        <v>4745.4400000000005</v>
      </c>
      <c r="W41" s="144">
        <v>2021.2359999999999</v>
      </c>
      <c r="X41" s="377">
        <v>2294.2129999999997</v>
      </c>
      <c r="Y41" s="144">
        <v>2176.1189999999997</v>
      </c>
      <c r="Z41" s="145"/>
      <c r="AA41" s="145"/>
      <c r="AB41" s="145"/>
      <c r="AC41" s="145"/>
      <c r="AD41" s="145"/>
    </row>
    <row r="42" spans="1:30" x14ac:dyDescent="0.3">
      <c r="A42" s="159" t="s">
        <v>247</v>
      </c>
      <c r="B42" s="159" t="s">
        <v>412</v>
      </c>
      <c r="C42" s="160"/>
      <c r="D42" s="150">
        <v>281.93200000000002</v>
      </c>
      <c r="E42" s="150">
        <v>294.39299999999997</v>
      </c>
      <c r="F42" s="150">
        <v>650.44400000000007</v>
      </c>
      <c r="G42" s="150">
        <v>793.44200000000012</v>
      </c>
      <c r="H42" s="149">
        <v>805.40599999999972</v>
      </c>
      <c r="I42" s="149">
        <v>808.67399999999975</v>
      </c>
      <c r="J42" s="150">
        <v>1194.6710000000003</v>
      </c>
      <c r="K42" s="150">
        <v>2986.181</v>
      </c>
      <c r="L42" s="150">
        <v>787.80299999999988</v>
      </c>
      <c r="M42" s="150">
        <v>1148.5540000000001</v>
      </c>
      <c r="N42" s="150">
        <v>661.40300000000002</v>
      </c>
      <c r="O42" s="150">
        <v>346.04300000000001</v>
      </c>
      <c r="P42" s="150">
        <v>1009.861</v>
      </c>
      <c r="Q42" s="150">
        <v>298.27499999999998</v>
      </c>
      <c r="R42" s="150">
        <v>944.75599999999997</v>
      </c>
      <c r="S42" s="150">
        <v>1098.1199999999999</v>
      </c>
      <c r="T42" s="150">
        <v>1196.1469999999999</v>
      </c>
      <c r="U42" s="150">
        <v>1474.3340000000001</v>
      </c>
      <c r="V42" s="150">
        <v>3981.4679999999998</v>
      </c>
      <c r="W42" s="150">
        <v>1197.2040000000002</v>
      </c>
      <c r="X42" s="378">
        <v>1586.999</v>
      </c>
      <c r="Y42" s="150">
        <v>1506.806</v>
      </c>
      <c r="Z42" s="145"/>
      <c r="AA42" s="145"/>
      <c r="AB42" s="145"/>
      <c r="AC42" s="145"/>
      <c r="AD42" s="145"/>
    </row>
    <row r="43" spans="1:30" x14ac:dyDescent="0.3">
      <c r="A43" s="152" t="s">
        <v>248</v>
      </c>
      <c r="B43" s="152" t="s">
        <v>413</v>
      </c>
      <c r="C43" s="148" t="s">
        <v>249</v>
      </c>
      <c r="D43" s="150">
        <v>0</v>
      </c>
      <c r="E43" s="150">
        <v>0</v>
      </c>
      <c r="F43" s="150">
        <v>0</v>
      </c>
      <c r="G43" s="150">
        <v>0</v>
      </c>
      <c r="H43" s="149">
        <v>0</v>
      </c>
      <c r="I43" s="149">
        <v>0</v>
      </c>
      <c r="J43" s="150">
        <v>0</v>
      </c>
      <c r="K43" s="150">
        <v>0</v>
      </c>
      <c r="L43" s="150">
        <v>0</v>
      </c>
      <c r="M43" s="150"/>
      <c r="N43" s="150">
        <v>0</v>
      </c>
      <c r="O43" s="150">
        <v>0</v>
      </c>
      <c r="P43" s="150">
        <v>0</v>
      </c>
      <c r="Q43" s="150">
        <v>0</v>
      </c>
      <c r="R43" s="150">
        <v>0</v>
      </c>
      <c r="S43" s="150">
        <v>0</v>
      </c>
      <c r="T43" s="150">
        <v>0</v>
      </c>
      <c r="U43" s="150">
        <v>0</v>
      </c>
      <c r="V43" s="150"/>
      <c r="W43" s="150"/>
      <c r="X43" s="378"/>
      <c r="Y43" s="150"/>
      <c r="Z43" s="145"/>
      <c r="AA43" s="145"/>
      <c r="AB43" s="145"/>
      <c r="AC43" s="145"/>
      <c r="AD43" s="145"/>
    </row>
    <row r="44" spans="1:30" x14ac:dyDescent="0.3">
      <c r="A44" s="147" t="s">
        <v>250</v>
      </c>
      <c r="B44" s="147" t="s">
        <v>414</v>
      </c>
      <c r="C44" s="148" t="s">
        <v>251</v>
      </c>
      <c r="D44" s="149">
        <v>1045.3030000000001</v>
      </c>
      <c r="E44" s="149">
        <v>1180.0239999999999</v>
      </c>
      <c r="F44" s="150">
        <v>946.428</v>
      </c>
      <c r="G44" s="150">
        <v>1434.76</v>
      </c>
      <c r="H44" s="149">
        <v>1125.0530000000001</v>
      </c>
      <c r="I44" s="149">
        <v>1269.18</v>
      </c>
      <c r="J44" s="150">
        <v>1353.962</v>
      </c>
      <c r="K44" s="150">
        <v>2122.319</v>
      </c>
      <c r="L44" s="150">
        <v>830.947</v>
      </c>
      <c r="M44" s="150">
        <v>1844.2180000000001</v>
      </c>
      <c r="N44" s="150">
        <v>679.72900000000004</v>
      </c>
      <c r="O44" s="150">
        <v>905.57100000000003</v>
      </c>
      <c r="P44" s="150">
        <v>617.70000000000005</v>
      </c>
      <c r="Q44" s="150">
        <v>1092.1320000000001</v>
      </c>
      <c r="R44" s="150">
        <v>772.88400000000001</v>
      </c>
      <c r="S44" s="150">
        <v>927.91300000000001</v>
      </c>
      <c r="T44" s="150">
        <v>884.60799999999995</v>
      </c>
      <c r="U44" s="150">
        <v>1585.624</v>
      </c>
      <c r="V44" s="150">
        <v>4572.6660000000002</v>
      </c>
      <c r="W44" s="150">
        <v>1731.5439999999999</v>
      </c>
      <c r="X44" s="378">
        <v>2114.107</v>
      </c>
      <c r="Y44" s="150">
        <v>2066.7469999999998</v>
      </c>
      <c r="Z44" s="145"/>
      <c r="AA44" s="145"/>
      <c r="AB44" s="145"/>
      <c r="AC44" s="145"/>
      <c r="AD44" s="145"/>
    </row>
    <row r="45" spans="1:30" x14ac:dyDescent="0.3">
      <c r="A45" s="161" t="s">
        <v>252</v>
      </c>
      <c r="B45" s="161" t="s">
        <v>415</v>
      </c>
      <c r="C45" s="162" t="s">
        <v>253</v>
      </c>
      <c r="D45" s="150">
        <v>162.26000000000002</v>
      </c>
      <c r="E45" s="150">
        <v>630.54300000000001</v>
      </c>
      <c r="F45" s="150">
        <v>636.36900000000003</v>
      </c>
      <c r="G45" s="150">
        <v>880.87399999999991</v>
      </c>
      <c r="H45" s="149">
        <v>778.74200000000008</v>
      </c>
      <c r="I45" s="149">
        <v>985.26300000000003</v>
      </c>
      <c r="J45" s="150">
        <v>962.00699999999995</v>
      </c>
      <c r="K45" s="150">
        <v>1915.7810000000002</v>
      </c>
      <c r="L45" s="150">
        <v>528.47899999999993</v>
      </c>
      <c r="M45" s="150">
        <v>42.993000000000002</v>
      </c>
      <c r="N45" s="150">
        <v>302.99099999999999</v>
      </c>
      <c r="O45" s="150">
        <v>33.813000000000002</v>
      </c>
      <c r="P45" s="150">
        <v>621.37199999999996</v>
      </c>
      <c r="Q45" s="150">
        <v>106.587</v>
      </c>
      <c r="R45" s="150">
        <v>766.79600000000005</v>
      </c>
      <c r="S45" s="150">
        <v>608.47699999999998</v>
      </c>
      <c r="T45" s="150">
        <v>650.25199999999995</v>
      </c>
      <c r="U45" s="150">
        <v>785.05100000000004</v>
      </c>
      <c r="V45" s="150">
        <v>172.77400000000011</v>
      </c>
      <c r="W45" s="150">
        <v>289.69200000000001</v>
      </c>
      <c r="X45" s="378">
        <v>180.10599999999999</v>
      </c>
      <c r="Y45" s="150">
        <v>109.372</v>
      </c>
      <c r="Z45" s="145"/>
      <c r="AA45" s="145"/>
      <c r="AB45" s="145"/>
      <c r="AC45" s="145"/>
      <c r="AD45" s="145"/>
    </row>
    <row r="46" spans="1:30" x14ac:dyDescent="0.3">
      <c r="A46" s="137" t="s">
        <v>254</v>
      </c>
      <c r="B46" s="137" t="s">
        <v>347</v>
      </c>
      <c r="C46" s="163" t="s">
        <v>255</v>
      </c>
      <c r="D46" s="164">
        <v>25374.615000000002</v>
      </c>
      <c r="E46" s="164">
        <v>28463.259000000002</v>
      </c>
      <c r="F46" s="164">
        <v>28736.951000000005</v>
      </c>
      <c r="G46" s="164">
        <v>29512.988999999998</v>
      </c>
      <c r="H46" s="164">
        <v>30103.038</v>
      </c>
      <c r="I46" s="164">
        <v>31441.087000000003</v>
      </c>
      <c r="J46" s="164">
        <v>33008.945</v>
      </c>
      <c r="K46" s="164">
        <v>36492.366999999998</v>
      </c>
      <c r="L46" s="164">
        <v>34571.602999999996</v>
      </c>
      <c r="M46" s="165">
        <v>34533.618999999999</v>
      </c>
      <c r="N46" s="164">
        <v>35065.466</v>
      </c>
      <c r="O46" s="164" t="e">
        <f t="shared" ref="O46:S46" si="12">O49+O52+O53+O56+O62+O65+O82+O86</f>
        <v>#REF!</v>
      </c>
      <c r="P46" s="164">
        <v>37500.789000000004</v>
      </c>
      <c r="Q46" s="164">
        <f t="shared" si="12"/>
        <v>37216.335000000006</v>
      </c>
      <c r="R46" s="164">
        <f t="shared" si="12"/>
        <v>38269.231999999996</v>
      </c>
      <c r="S46" s="164">
        <f t="shared" si="12"/>
        <v>41811.127000000008</v>
      </c>
      <c r="T46" s="164">
        <f t="shared" ref="T46:Y46" si="13">T49+T52+T53+T56+T62+T65+T82+T86</f>
        <v>45721.262999999999</v>
      </c>
      <c r="U46" s="164">
        <f t="shared" si="13"/>
        <v>46360.083999999995</v>
      </c>
      <c r="V46" s="164">
        <f t="shared" si="13"/>
        <v>58299.187000000005</v>
      </c>
      <c r="W46" s="164">
        <f t="shared" si="13"/>
        <v>56698.457999999999</v>
      </c>
      <c r="X46" s="164">
        <f t="shared" si="13"/>
        <v>60444.598999999995</v>
      </c>
      <c r="Y46" s="164">
        <f t="shared" si="13"/>
        <v>62403.104999999996</v>
      </c>
      <c r="Z46" s="145"/>
      <c r="AA46" s="145"/>
      <c r="AB46" s="145"/>
      <c r="AC46" s="145"/>
      <c r="AD46" s="145"/>
    </row>
    <row r="47" spans="1:30" x14ac:dyDescent="0.3">
      <c r="A47" s="140" t="s">
        <v>36</v>
      </c>
      <c r="B47" s="140" t="s">
        <v>346</v>
      </c>
      <c r="C47" s="166"/>
      <c r="D47" s="167">
        <v>0.36994339481305105</v>
      </c>
      <c r="E47" s="167">
        <v>0.44407564591215809</v>
      </c>
      <c r="F47" s="167">
        <v>0.4220252624044975</v>
      </c>
      <c r="G47" s="167">
        <v>0.4144245319418392</v>
      </c>
      <c r="H47" s="167">
        <v>0.40965531161403118</v>
      </c>
      <c r="I47" s="167">
        <v>0.42285189351144503</v>
      </c>
      <c r="J47" s="167">
        <v>0.43287095223218003</v>
      </c>
      <c r="K47" s="167">
        <v>0.45753750605047516</v>
      </c>
      <c r="L47" s="167">
        <v>0.42660778049373366</v>
      </c>
      <c r="M47" s="167">
        <v>41.11566750428431</v>
      </c>
      <c r="N47" s="167">
        <v>0.41489243496027811</v>
      </c>
      <c r="O47" s="167" t="e">
        <f>O46/O95</f>
        <v>#REF!</v>
      </c>
      <c r="P47" s="167">
        <v>0.41797132556348798</v>
      </c>
      <c r="Q47" s="167">
        <f>Q46/Q95</f>
        <v>0.38410774496817041</v>
      </c>
      <c r="R47" s="167">
        <f t="shared" ref="R47:S47" si="14">R46/R95</f>
        <v>0.40523350246427048</v>
      </c>
      <c r="S47" s="167">
        <f t="shared" si="14"/>
        <v>0.44745611307995298</v>
      </c>
      <c r="T47" s="167">
        <f t="shared" ref="T47:Y47" si="15">T46/T95</f>
        <v>0.45573853005238968</v>
      </c>
      <c r="U47" s="167">
        <f t="shared" si="15"/>
        <v>0.42279318431262475</v>
      </c>
      <c r="V47" s="167">
        <f t="shared" si="15"/>
        <v>0.4871601378740088</v>
      </c>
      <c r="W47" s="167">
        <f t="shared" si="15"/>
        <v>0.44149953707244782</v>
      </c>
      <c r="X47" s="167">
        <f t="shared" si="15"/>
        <v>0.44047026734386924</v>
      </c>
      <c r="Y47" s="167">
        <f t="shared" si="15"/>
        <v>0.43529070866690672</v>
      </c>
      <c r="Z47" s="207"/>
      <c r="AA47" s="145"/>
      <c r="AB47" s="145"/>
      <c r="AC47" s="145"/>
      <c r="AD47" s="145"/>
    </row>
    <row r="48" spans="1:30" s="146" customFormat="1" ht="34.5" x14ac:dyDescent="0.3">
      <c r="A48" s="168" t="s">
        <v>256</v>
      </c>
      <c r="B48" s="168" t="s">
        <v>350</v>
      </c>
      <c r="C48" s="143" t="s">
        <v>344</v>
      </c>
      <c r="D48" s="144">
        <v>22480.924000000003</v>
      </c>
      <c r="E48" s="144">
        <v>24757.755000000001</v>
      </c>
      <c r="F48" s="144">
        <v>25711.588000000003</v>
      </c>
      <c r="G48" s="144">
        <v>26288.807999999997</v>
      </c>
      <c r="H48" s="144">
        <v>27273.931</v>
      </c>
      <c r="I48" s="144">
        <v>28500.035000000003</v>
      </c>
      <c r="J48" s="144">
        <v>29486.997000000003</v>
      </c>
      <c r="K48" s="144">
        <v>30731.399999999998</v>
      </c>
      <c r="L48" s="144">
        <v>31283.347999999998</v>
      </c>
      <c r="M48" s="144">
        <v>31272.935999999998</v>
      </c>
      <c r="N48" s="144">
        <v>31992.323</v>
      </c>
      <c r="O48" s="144">
        <f>O49+O52+O53+O56+O62+O65+O82</f>
        <v>32807.440000000002</v>
      </c>
      <c r="P48" s="144">
        <v>33800.137000000002</v>
      </c>
      <c r="Q48" s="144">
        <v>34823.244000000006</v>
      </c>
      <c r="R48" s="144">
        <v>34437.296999999999</v>
      </c>
      <c r="S48" s="144">
        <v>37764.661000000007</v>
      </c>
      <c r="T48" s="144">
        <v>42109.695999999996</v>
      </c>
      <c r="U48" s="144">
        <v>42320.362999999998</v>
      </c>
      <c r="V48" s="144">
        <v>51343.840000000004</v>
      </c>
      <c r="W48" s="144">
        <v>51171.528999999995</v>
      </c>
      <c r="X48" s="377">
        <v>54723.831999999995</v>
      </c>
      <c r="Y48" s="144">
        <v>57611.852999999996</v>
      </c>
      <c r="Z48" s="145"/>
      <c r="AA48" s="145"/>
      <c r="AB48" s="145"/>
      <c r="AC48" s="145"/>
      <c r="AD48" s="145"/>
    </row>
    <row r="49" spans="1:30" s="157" customFormat="1" x14ac:dyDescent="0.3">
      <c r="A49" s="169" t="s">
        <v>95</v>
      </c>
      <c r="B49" s="169" t="s">
        <v>351</v>
      </c>
      <c r="C49" s="170" t="s">
        <v>193</v>
      </c>
      <c r="D49" s="150">
        <v>5164.2740000000003</v>
      </c>
      <c r="E49" s="150">
        <v>5543.5029999999997</v>
      </c>
      <c r="F49" s="150">
        <v>5756.7960000000003</v>
      </c>
      <c r="G49" s="150">
        <v>5895.0870000000004</v>
      </c>
      <c r="H49" s="149">
        <v>6033.52</v>
      </c>
      <c r="I49" s="149">
        <v>6417.6589999999997</v>
      </c>
      <c r="J49" s="150">
        <v>6766.7759999999998</v>
      </c>
      <c r="K49" s="150">
        <v>7120.8119999999999</v>
      </c>
      <c r="L49" s="150">
        <v>7535.1229999999996</v>
      </c>
      <c r="M49" s="150">
        <v>7342.7070000000003</v>
      </c>
      <c r="N49" s="150">
        <v>7920.0810000000001</v>
      </c>
      <c r="O49" s="150">
        <f>8021.442+83.786</f>
        <v>8105.2280000000001</v>
      </c>
      <c r="P49" s="150">
        <v>8359.5329999999994</v>
      </c>
      <c r="Q49" s="150">
        <v>8900.0930000000008</v>
      </c>
      <c r="R49" s="150">
        <v>9682.6209999999992</v>
      </c>
      <c r="S49" s="150">
        <v>10568.013000000001</v>
      </c>
      <c r="T49" s="150">
        <v>11353.621999999999</v>
      </c>
      <c r="U49" s="150">
        <v>11651.901</v>
      </c>
      <c r="V49" s="150">
        <v>12393.991</v>
      </c>
      <c r="W49" s="150">
        <v>13197.933999999999</v>
      </c>
      <c r="X49" s="378">
        <v>13528.384999999998</v>
      </c>
      <c r="Y49" s="150">
        <v>13832.928999999998</v>
      </c>
      <c r="Z49" s="145"/>
      <c r="AA49" s="145"/>
      <c r="AB49" s="145"/>
      <c r="AC49" s="145"/>
      <c r="AD49" s="145"/>
    </row>
    <row r="50" spans="1:30" s="157" customFormat="1" x14ac:dyDescent="0.3">
      <c r="A50" s="147" t="s">
        <v>257</v>
      </c>
      <c r="B50" s="147" t="s">
        <v>352</v>
      </c>
      <c r="C50" s="89" t="s">
        <v>258</v>
      </c>
      <c r="D50" s="149">
        <v>3992.991</v>
      </c>
      <c r="E50" s="149">
        <v>4107.4579999999996</v>
      </c>
      <c r="F50" s="149">
        <v>4276.6540000000005</v>
      </c>
      <c r="G50" s="149">
        <v>4310.165</v>
      </c>
      <c r="H50" s="149">
        <v>4489.8230000000003</v>
      </c>
      <c r="I50" s="149">
        <v>4715.0469999999996</v>
      </c>
      <c r="J50" s="149">
        <v>4928.04</v>
      </c>
      <c r="K50" s="149">
        <v>5168.6679999999997</v>
      </c>
      <c r="L50" s="149">
        <v>5463.7849999999999</v>
      </c>
      <c r="M50" s="149">
        <v>5336.4309999999996</v>
      </c>
      <c r="N50" s="149">
        <v>5752.54</v>
      </c>
      <c r="O50" s="149">
        <f>5871.86+61.102</f>
        <v>5932.9619999999995</v>
      </c>
      <c r="P50" s="149">
        <v>6224.2669999999998</v>
      </c>
      <c r="Q50" s="149">
        <v>6498.8530000000001</v>
      </c>
      <c r="R50" s="149">
        <v>7056.1949999999997</v>
      </c>
      <c r="S50" s="149">
        <v>7739.4480000000003</v>
      </c>
      <c r="T50" s="149">
        <v>8146.5550000000003</v>
      </c>
      <c r="U50" s="149">
        <v>8519.3520000000008</v>
      </c>
      <c r="V50" s="149">
        <v>9065.2620000000006</v>
      </c>
      <c r="W50" s="149">
        <v>9636</v>
      </c>
      <c r="X50" s="379">
        <v>9868.8949999999986</v>
      </c>
      <c r="Y50" s="149">
        <v>10089.148999999999</v>
      </c>
      <c r="Z50" s="145"/>
      <c r="AA50" s="145"/>
      <c r="AB50" s="145"/>
      <c r="AC50" s="145"/>
      <c r="AD50" s="145"/>
    </row>
    <row r="51" spans="1:30" s="157" customFormat="1" x14ac:dyDescent="0.3">
      <c r="A51" s="147" t="s">
        <v>259</v>
      </c>
      <c r="B51" s="147" t="s">
        <v>353</v>
      </c>
      <c r="C51" s="89" t="s">
        <v>260</v>
      </c>
      <c r="D51" s="149">
        <v>1241.2829999999999</v>
      </c>
      <c r="E51" s="149">
        <v>1436.0450000000001</v>
      </c>
      <c r="F51" s="149">
        <v>1480.1420000000001</v>
      </c>
      <c r="G51" s="149">
        <v>1584.922</v>
      </c>
      <c r="H51" s="149">
        <v>1543.6969999999999</v>
      </c>
      <c r="I51" s="149">
        <v>1702.6120000000001</v>
      </c>
      <c r="J51" s="149">
        <v>1838.7360000000001</v>
      </c>
      <c r="K51" s="149">
        <v>1952.144</v>
      </c>
      <c r="L51" s="149">
        <v>2071.3380000000002</v>
      </c>
      <c r="M51" s="149">
        <v>2006.2760000000007</v>
      </c>
      <c r="N51" s="149">
        <v>2167.5410000000002</v>
      </c>
      <c r="O51" s="149">
        <f t="shared" ref="O51" si="16">O49-O50</f>
        <v>2172.2660000000005</v>
      </c>
      <c r="P51" s="149">
        <v>2135.2660000000001</v>
      </c>
      <c r="Q51" s="149">
        <v>2401.2400000000007</v>
      </c>
      <c r="R51" s="149">
        <v>2626.4259999999999</v>
      </c>
      <c r="S51" s="149">
        <v>2828.5650000000001</v>
      </c>
      <c r="T51" s="149">
        <v>3207.067</v>
      </c>
      <c r="U51" s="149">
        <v>3132.549</v>
      </c>
      <c r="V51" s="149">
        <v>3328.7289999999994</v>
      </c>
      <c r="W51" s="149">
        <v>3561.9339999999993</v>
      </c>
      <c r="X51" s="379">
        <v>3659.49</v>
      </c>
      <c r="Y51" s="149">
        <v>3743.7799999999988</v>
      </c>
      <c r="Z51" s="145"/>
      <c r="AA51" s="145"/>
      <c r="AB51" s="145"/>
      <c r="AC51" s="145"/>
      <c r="AD51" s="145"/>
    </row>
    <row r="52" spans="1:30" s="157" customFormat="1" x14ac:dyDescent="0.3">
      <c r="A52" s="169" t="s">
        <v>261</v>
      </c>
      <c r="B52" s="169" t="s">
        <v>354</v>
      </c>
      <c r="C52" s="170" t="s">
        <v>62</v>
      </c>
      <c r="D52" s="150">
        <v>3328.5880000000002</v>
      </c>
      <c r="E52" s="150">
        <v>3917.29</v>
      </c>
      <c r="F52" s="150">
        <v>3996.7779999999998</v>
      </c>
      <c r="G52" s="150">
        <v>4136.558</v>
      </c>
      <c r="H52" s="149">
        <v>4213.0330000000004</v>
      </c>
      <c r="I52" s="149">
        <v>4210.4369999999999</v>
      </c>
      <c r="J52" s="150">
        <v>4380.6530000000002</v>
      </c>
      <c r="K52" s="150">
        <v>4736.7370000000001</v>
      </c>
      <c r="L52" s="150">
        <v>4529.8209999999999</v>
      </c>
      <c r="M52" s="150">
        <v>4717.0619999999999</v>
      </c>
      <c r="N52" s="150">
        <v>4851.5540000000001</v>
      </c>
      <c r="O52" s="150">
        <f>4895.969-8</f>
        <v>4887.9690000000001</v>
      </c>
      <c r="P52" s="150">
        <v>4977.4350000000004</v>
      </c>
      <c r="Q52" s="150">
        <v>5429.8950000000004</v>
      </c>
      <c r="R52" s="150">
        <v>5098.1419999999998</v>
      </c>
      <c r="S52" s="150">
        <v>5169.0659999999998</v>
      </c>
      <c r="T52" s="150">
        <v>5734.6350000000002</v>
      </c>
      <c r="U52" s="150">
        <v>6522.8360000000002</v>
      </c>
      <c r="V52" s="150">
        <v>9826.8209999999999</v>
      </c>
      <c r="W52" s="150">
        <v>7362.8469999999998</v>
      </c>
      <c r="X52" s="378">
        <v>7646.817</v>
      </c>
      <c r="Y52" s="150">
        <v>7777.9369999999999</v>
      </c>
      <c r="Z52" s="145"/>
      <c r="AA52" s="145"/>
      <c r="AB52" s="145"/>
      <c r="AC52" s="145"/>
      <c r="AD52" s="145"/>
    </row>
    <row r="53" spans="1:30" s="157" customFormat="1" x14ac:dyDescent="0.3">
      <c r="A53" s="159" t="s">
        <v>262</v>
      </c>
      <c r="B53" s="159" t="s">
        <v>355</v>
      </c>
      <c r="C53" s="170" t="s">
        <v>263</v>
      </c>
      <c r="D53" s="150">
        <v>80.391000000000005</v>
      </c>
      <c r="E53" s="150">
        <v>75.658000000000001</v>
      </c>
      <c r="F53" s="150">
        <v>94.039999999999992</v>
      </c>
      <c r="G53" s="150">
        <v>102.44500000000001</v>
      </c>
      <c r="H53" s="149">
        <v>97.396999999999991</v>
      </c>
      <c r="I53" s="149">
        <v>114.928</v>
      </c>
      <c r="J53" s="150">
        <v>109.471</v>
      </c>
      <c r="K53" s="150">
        <v>102.72799999999999</v>
      </c>
      <c r="L53" s="150">
        <v>129.87099999999998</v>
      </c>
      <c r="M53" s="150">
        <v>49.786000000000001</v>
      </c>
      <c r="N53" s="150">
        <v>87.194000000000003</v>
      </c>
      <c r="O53" s="150">
        <f t="shared" ref="O53" si="17">O54+O55</f>
        <v>90.834000000000003</v>
      </c>
      <c r="P53" s="150">
        <v>150.05600000000001</v>
      </c>
      <c r="Q53" s="150">
        <v>67.528000000000006</v>
      </c>
      <c r="R53" s="150">
        <v>158.70400000000001</v>
      </c>
      <c r="S53" s="150">
        <v>157.80500000000001</v>
      </c>
      <c r="T53" s="150">
        <v>173.76599999999999</v>
      </c>
      <c r="U53" s="150">
        <v>140.614</v>
      </c>
      <c r="V53" s="150">
        <v>124.914</v>
      </c>
      <c r="W53" s="150">
        <v>127.254</v>
      </c>
      <c r="X53" s="378">
        <v>127.64700000000001</v>
      </c>
      <c r="Y53" s="150">
        <v>129.64699999999999</v>
      </c>
      <c r="Z53" s="145"/>
      <c r="AA53" s="145"/>
      <c r="AB53" s="145"/>
      <c r="AC53" s="145"/>
      <c r="AD53" s="145"/>
    </row>
    <row r="54" spans="1:30" x14ac:dyDescent="0.3">
      <c r="A54" s="171" t="s">
        <v>264</v>
      </c>
      <c r="B54" s="171" t="s">
        <v>356</v>
      </c>
      <c r="C54" s="148" t="s">
        <v>265</v>
      </c>
      <c r="D54" s="150">
        <v>61.139000000000003</v>
      </c>
      <c r="E54" s="150">
        <v>66.900999999999996</v>
      </c>
      <c r="F54" s="150">
        <v>72.16</v>
      </c>
      <c r="G54" s="150">
        <v>75.992000000000004</v>
      </c>
      <c r="H54" s="149">
        <v>88.078999999999994</v>
      </c>
      <c r="I54" s="149">
        <v>92.152000000000001</v>
      </c>
      <c r="J54" s="150">
        <v>79.536000000000001</v>
      </c>
      <c r="K54" s="150">
        <v>101.86499999999999</v>
      </c>
      <c r="L54" s="150">
        <v>107.267</v>
      </c>
      <c r="M54" s="150">
        <v>49.786000000000001</v>
      </c>
      <c r="N54" s="150">
        <v>62.186999999999998</v>
      </c>
      <c r="O54" s="150">
        <v>90.834000000000003</v>
      </c>
      <c r="P54" s="150">
        <v>124.069</v>
      </c>
      <c r="Q54" s="150">
        <v>67.528000000000006</v>
      </c>
      <c r="R54" s="150">
        <v>134.542</v>
      </c>
      <c r="S54" s="150">
        <v>134.446</v>
      </c>
      <c r="T54" s="150">
        <v>151.56399999999999</v>
      </c>
      <c r="U54" s="150">
        <v>126.724</v>
      </c>
      <c r="V54" s="150">
        <v>124.914</v>
      </c>
      <c r="W54" s="150">
        <v>127.254</v>
      </c>
      <c r="X54" s="378">
        <v>127.64700000000001</v>
      </c>
      <c r="Y54" s="150">
        <v>129.64699999999999</v>
      </c>
      <c r="Z54" s="145"/>
      <c r="AA54" s="145"/>
      <c r="AB54" s="145"/>
      <c r="AC54" s="145"/>
      <c r="AD54" s="145"/>
    </row>
    <row r="55" spans="1:30" x14ac:dyDescent="0.3">
      <c r="A55" s="171" t="s">
        <v>266</v>
      </c>
      <c r="B55" s="171" t="s">
        <v>357</v>
      </c>
      <c r="C55" s="148" t="s">
        <v>213</v>
      </c>
      <c r="D55" s="150">
        <v>19.251999999999999</v>
      </c>
      <c r="E55" s="154">
        <v>8.7569999999999997</v>
      </c>
      <c r="F55" s="154">
        <v>21.88</v>
      </c>
      <c r="G55" s="154">
        <v>26.452999999999999</v>
      </c>
      <c r="H55" s="153">
        <v>9.3179999999999996</v>
      </c>
      <c r="I55" s="149">
        <v>22.776</v>
      </c>
      <c r="J55" s="150">
        <v>29.934999999999999</v>
      </c>
      <c r="K55" s="150">
        <v>0.86299999999999999</v>
      </c>
      <c r="L55" s="150">
        <v>22.603999999999999</v>
      </c>
      <c r="M55" s="150">
        <v>0</v>
      </c>
      <c r="N55" s="150">
        <v>25.007000000000001</v>
      </c>
      <c r="O55" s="150">
        <v>0</v>
      </c>
      <c r="P55" s="150">
        <v>25.986999999999998</v>
      </c>
      <c r="Q55" s="150">
        <v>0</v>
      </c>
      <c r="R55" s="150">
        <v>24.161999999999999</v>
      </c>
      <c r="S55" s="150">
        <v>23.359000000000002</v>
      </c>
      <c r="T55" s="150">
        <v>22.202000000000002</v>
      </c>
      <c r="U55" s="150">
        <v>13.89</v>
      </c>
      <c r="V55" s="150">
        <v>0</v>
      </c>
      <c r="W55" s="150">
        <v>0</v>
      </c>
      <c r="X55" s="378">
        <v>0</v>
      </c>
      <c r="Y55" s="150">
        <v>0</v>
      </c>
      <c r="Z55" s="145"/>
      <c r="AA55" s="145"/>
      <c r="AB55" s="145"/>
      <c r="AC55" s="145"/>
      <c r="AD55" s="145"/>
    </row>
    <row r="56" spans="1:30" s="157" customFormat="1" x14ac:dyDescent="0.3">
      <c r="A56" s="159" t="s">
        <v>267</v>
      </c>
      <c r="B56" s="159" t="s">
        <v>358</v>
      </c>
      <c r="C56" s="170" t="s">
        <v>268</v>
      </c>
      <c r="D56" s="150">
        <v>919.86900000000003</v>
      </c>
      <c r="E56" s="154">
        <v>877.72799999999995</v>
      </c>
      <c r="F56" s="154">
        <v>782.77</v>
      </c>
      <c r="G56" s="154">
        <v>878.18899999999996</v>
      </c>
      <c r="H56" s="153">
        <v>892.34199999999998</v>
      </c>
      <c r="I56" s="149">
        <v>1079.5999999999999</v>
      </c>
      <c r="J56" s="150">
        <v>1066.82</v>
      </c>
      <c r="K56" s="150">
        <v>949.99</v>
      </c>
      <c r="L56" s="150">
        <v>881.04300000000001</v>
      </c>
      <c r="M56" s="150">
        <v>479.62900000000002</v>
      </c>
      <c r="N56" s="150">
        <v>975.63099999999997</v>
      </c>
      <c r="O56" s="150">
        <v>394.23599999999999</v>
      </c>
      <c r="P56" s="150">
        <v>1048.04</v>
      </c>
      <c r="Q56" s="150">
        <v>454.98899999999998</v>
      </c>
      <c r="R56" s="150">
        <v>928.1</v>
      </c>
      <c r="S56" s="150">
        <v>1240.3530000000001</v>
      </c>
      <c r="T56" s="150">
        <v>1369.152</v>
      </c>
      <c r="U56" s="150">
        <v>1196.404</v>
      </c>
      <c r="V56" s="150">
        <v>2334.116</v>
      </c>
      <c r="W56" s="150">
        <v>921.51299999999992</v>
      </c>
      <c r="X56" s="378">
        <v>965.67600000000004</v>
      </c>
      <c r="Y56" s="150">
        <v>970.80500000000006</v>
      </c>
      <c r="Z56" s="145"/>
      <c r="AA56" s="145"/>
      <c r="AB56" s="145"/>
      <c r="AC56" s="145"/>
      <c r="AD56" s="145"/>
    </row>
    <row r="57" spans="1:30" s="157" customFormat="1" x14ac:dyDescent="0.3">
      <c r="A57" s="147" t="s">
        <v>269</v>
      </c>
      <c r="B57" s="147" t="s">
        <v>359</v>
      </c>
      <c r="C57" s="158"/>
      <c r="D57" s="150">
        <v>325.99700000000001</v>
      </c>
      <c r="E57" s="154">
        <v>210.51199999999997</v>
      </c>
      <c r="F57" s="154">
        <v>196.977</v>
      </c>
      <c r="G57" s="154">
        <v>151.489</v>
      </c>
      <c r="H57" s="153">
        <v>120.155</v>
      </c>
      <c r="I57" s="149">
        <v>138.03700000000001</v>
      </c>
      <c r="J57" s="150">
        <v>91.73</v>
      </c>
      <c r="K57" s="150">
        <v>68.584999999999994</v>
      </c>
      <c r="L57" s="150">
        <v>57.859000000000002</v>
      </c>
      <c r="M57" s="150">
        <v>181.21299999999999</v>
      </c>
      <c r="N57" s="150">
        <v>92.421000000000006</v>
      </c>
      <c r="O57" s="150">
        <v>128.53200000000001</v>
      </c>
      <c r="P57" s="150">
        <v>89.744088000000005</v>
      </c>
      <c r="Q57" s="150">
        <v>159.285</v>
      </c>
      <c r="R57" s="150">
        <v>126.425</v>
      </c>
      <c r="S57" s="150">
        <v>121.456</v>
      </c>
      <c r="T57" s="150">
        <v>108.738</v>
      </c>
      <c r="U57" s="150">
        <v>169.26400000000001</v>
      </c>
      <c r="V57" s="150">
        <v>279.23599999999999</v>
      </c>
      <c r="W57" s="150">
        <v>252.68099999999998</v>
      </c>
      <c r="X57" s="378">
        <v>279.94499999999999</v>
      </c>
      <c r="Y57" s="150">
        <v>278.07400000000001</v>
      </c>
      <c r="Z57" s="145"/>
      <c r="AA57" s="145"/>
      <c r="AB57" s="145"/>
      <c r="AC57" s="145"/>
      <c r="AD57" s="145"/>
    </row>
    <row r="58" spans="1:30" s="157" customFormat="1" x14ac:dyDescent="0.3">
      <c r="A58" s="147" t="s">
        <v>270</v>
      </c>
      <c r="B58" s="147" t="s">
        <v>360</v>
      </c>
      <c r="C58" s="158"/>
      <c r="D58" s="150">
        <v>385.93099999999993</v>
      </c>
      <c r="E58" s="154">
        <v>233.392</v>
      </c>
      <c r="F58" s="154">
        <v>309.87900000000002</v>
      </c>
      <c r="G58" s="154">
        <v>240.35299999999989</v>
      </c>
      <c r="H58" s="153">
        <v>237.51200000000003</v>
      </c>
      <c r="I58" s="149">
        <v>227.62699999999998</v>
      </c>
      <c r="J58" s="150">
        <v>238.87999999999997</v>
      </c>
      <c r="K58" s="150">
        <v>261.46000000000004</v>
      </c>
      <c r="L58" s="150">
        <v>242.32099999999997</v>
      </c>
      <c r="M58" s="150">
        <v>150.87100000000001</v>
      </c>
      <c r="N58" s="150">
        <v>187.64400000000001</v>
      </c>
      <c r="O58" s="150">
        <v>167.92099999999999</v>
      </c>
      <c r="P58" s="150">
        <v>202.05788999999999</v>
      </c>
      <c r="Q58" s="150">
        <v>178.64099999999999</v>
      </c>
      <c r="R58" s="150">
        <v>235.51500000000001</v>
      </c>
      <c r="S58" s="150">
        <v>266.12200000000001</v>
      </c>
      <c r="T58" s="150">
        <v>287.52800000000002</v>
      </c>
      <c r="U58" s="150">
        <v>322.75900000000001</v>
      </c>
      <c r="V58" s="150">
        <v>280</v>
      </c>
      <c r="W58" s="150">
        <v>309</v>
      </c>
      <c r="X58" s="378">
        <v>314</v>
      </c>
      <c r="Y58" s="150">
        <v>321</v>
      </c>
      <c r="Z58" s="145"/>
      <c r="AA58" s="145"/>
      <c r="AB58" s="145"/>
      <c r="AC58" s="145"/>
      <c r="AD58" s="145"/>
    </row>
    <row r="59" spans="1:30" s="157" customFormat="1" x14ac:dyDescent="0.3">
      <c r="A59" s="147" t="s">
        <v>271</v>
      </c>
      <c r="B59" s="147" t="s">
        <v>361</v>
      </c>
      <c r="C59" s="158"/>
      <c r="D59" s="150">
        <v>215.26200000000003</v>
      </c>
      <c r="E59" s="154">
        <v>45.002999999999986</v>
      </c>
      <c r="F59" s="154">
        <v>109.405</v>
      </c>
      <c r="G59" s="154">
        <v>32.588000000000022</v>
      </c>
      <c r="H59" s="153">
        <v>16.189999999999969</v>
      </c>
      <c r="I59" s="149">
        <v>7.4410000000000593</v>
      </c>
      <c r="J59" s="149">
        <v>67.549000000000007</v>
      </c>
      <c r="K59" s="149">
        <v>8.5370000000000061</v>
      </c>
      <c r="L59" s="149">
        <v>9.6329999999999991</v>
      </c>
      <c r="M59" s="149">
        <v>8.8710000000000004</v>
      </c>
      <c r="N59" s="149">
        <v>9.0510000000000002</v>
      </c>
      <c r="O59" s="149">
        <v>8.6210000000000004</v>
      </c>
      <c r="P59" s="149">
        <v>9.0152359999999998</v>
      </c>
      <c r="Q59" s="149">
        <v>8.5410000000000004</v>
      </c>
      <c r="R59" s="149">
        <v>10.593</v>
      </c>
      <c r="S59" s="149">
        <v>11.407999999999999</v>
      </c>
      <c r="T59" s="149">
        <v>0</v>
      </c>
      <c r="U59" s="149">
        <v>0</v>
      </c>
      <c r="V59" s="149">
        <v>0</v>
      </c>
      <c r="W59" s="149"/>
      <c r="X59" s="379"/>
      <c r="Y59" s="149"/>
      <c r="Z59" s="145"/>
      <c r="AA59" s="145"/>
      <c r="AB59" s="145"/>
      <c r="AC59" s="145"/>
      <c r="AD59" s="145"/>
    </row>
    <row r="60" spans="1:30" s="157" customFormat="1" x14ac:dyDescent="0.3">
      <c r="A60" s="147" t="s">
        <v>272</v>
      </c>
      <c r="B60" s="147" t="s">
        <v>362</v>
      </c>
      <c r="C60" s="158"/>
      <c r="D60" s="150">
        <v>165.25700000000001</v>
      </c>
      <c r="E60" s="154">
        <v>182.41499999999999</v>
      </c>
      <c r="F60" s="154">
        <v>193.84299999999999</v>
      </c>
      <c r="G60" s="154">
        <v>200.131</v>
      </c>
      <c r="H60" s="153">
        <v>214.19</v>
      </c>
      <c r="I60" s="149">
        <v>214.18800000000002</v>
      </c>
      <c r="J60" s="150">
        <v>163.78100000000001</v>
      </c>
      <c r="K60" s="150">
        <v>246.755</v>
      </c>
      <c r="L60" s="150">
        <v>228.69</v>
      </c>
      <c r="M60" s="150">
        <v>141</v>
      </c>
      <c r="N60" s="150">
        <v>169.77699999999999</v>
      </c>
      <c r="O60" s="150">
        <v>158.30000000000001</v>
      </c>
      <c r="P60" s="150">
        <v>185.22223500000001</v>
      </c>
      <c r="Q60" s="150">
        <v>164.1</v>
      </c>
      <c r="R60" s="150">
        <v>217.41900000000001</v>
      </c>
      <c r="S60" s="150">
        <v>246.37199999999999</v>
      </c>
      <c r="T60" s="150">
        <v>270.548</v>
      </c>
      <c r="U60" s="150">
        <v>310.07600000000002</v>
      </c>
      <c r="V60" s="150">
        <v>274</v>
      </c>
      <c r="W60" s="150">
        <v>303</v>
      </c>
      <c r="X60" s="378">
        <v>308</v>
      </c>
      <c r="Y60" s="150">
        <v>315</v>
      </c>
      <c r="Z60" s="145"/>
      <c r="AA60" s="145"/>
      <c r="AB60" s="145"/>
      <c r="AC60" s="145"/>
      <c r="AD60" s="145"/>
    </row>
    <row r="61" spans="1:30" s="157" customFormat="1" x14ac:dyDescent="0.3">
      <c r="A61" s="147" t="s">
        <v>273</v>
      </c>
      <c r="B61" s="147" t="s">
        <v>363</v>
      </c>
      <c r="C61" s="158"/>
      <c r="D61" s="150">
        <v>207.94100000000014</v>
      </c>
      <c r="E61" s="150">
        <v>433.82400000000001</v>
      </c>
      <c r="F61" s="150">
        <v>275.91399999999999</v>
      </c>
      <c r="G61" s="150">
        <v>486.34700000000004</v>
      </c>
      <c r="H61" s="149">
        <v>534.67499999999995</v>
      </c>
      <c r="I61" s="149">
        <v>713.93599999999992</v>
      </c>
      <c r="J61" s="150">
        <v>736.20999999999992</v>
      </c>
      <c r="K61" s="150">
        <v>619.94499999999994</v>
      </c>
      <c r="L61" s="150">
        <v>580.86300000000006</v>
      </c>
      <c r="M61" s="150">
        <v>147.54500000000004</v>
      </c>
      <c r="N61" s="150">
        <v>695.56599999999992</v>
      </c>
      <c r="O61" s="150">
        <f>O56-O57-O58</f>
        <v>97.782999999999959</v>
      </c>
      <c r="P61" s="150">
        <v>756.238022</v>
      </c>
      <c r="Q61" s="150">
        <v>117.06299999999996</v>
      </c>
      <c r="R61" s="150">
        <v>566.16000000000008</v>
      </c>
      <c r="S61" s="150">
        <v>852.77500000000009</v>
      </c>
      <c r="T61" s="150">
        <v>972.88599999999997</v>
      </c>
      <c r="U61" s="150">
        <v>704.38099999999986</v>
      </c>
      <c r="V61" s="150">
        <v>1774.88</v>
      </c>
      <c r="W61" s="150">
        <v>359.83199999999988</v>
      </c>
      <c r="X61" s="378">
        <v>371.73099999999999</v>
      </c>
      <c r="Y61" s="150">
        <v>371.73099999999999</v>
      </c>
      <c r="Z61" s="145"/>
      <c r="AA61" s="145"/>
      <c r="AB61" s="145"/>
      <c r="AC61" s="145"/>
      <c r="AD61" s="145"/>
    </row>
    <row r="62" spans="1:30" s="157" customFormat="1" x14ac:dyDescent="0.3">
      <c r="A62" s="169" t="s">
        <v>274</v>
      </c>
      <c r="B62" s="169" t="s">
        <v>364</v>
      </c>
      <c r="C62" s="170" t="s">
        <v>241</v>
      </c>
      <c r="D62" s="150">
        <v>921.19399999999996</v>
      </c>
      <c r="E62" s="150">
        <v>933.64099999999996</v>
      </c>
      <c r="F62" s="154">
        <v>882.74199999999996</v>
      </c>
      <c r="G62" s="150">
        <v>1102.972</v>
      </c>
      <c r="H62" s="149">
        <v>1311.694</v>
      </c>
      <c r="I62" s="149">
        <v>1417.569</v>
      </c>
      <c r="J62" s="150">
        <v>1477.021</v>
      </c>
      <c r="K62" s="150">
        <v>1415.1089999999999</v>
      </c>
      <c r="L62" s="150">
        <v>1372.9639999999999</v>
      </c>
      <c r="M62" s="150">
        <v>1126.7070000000001</v>
      </c>
      <c r="N62" s="150">
        <v>1216.5039999999999</v>
      </c>
      <c r="O62" s="150">
        <f>O63+O64</f>
        <v>1135.847</v>
      </c>
      <c r="P62" s="150">
        <v>1207.231</v>
      </c>
      <c r="Q62" s="150">
        <v>1124.79</v>
      </c>
      <c r="R62" s="150">
        <v>1164.9349999999999</v>
      </c>
      <c r="S62" s="150">
        <v>1104.614</v>
      </c>
      <c r="T62" s="150">
        <v>1099.0319999999999</v>
      </c>
      <c r="U62" s="150">
        <v>1131.8219999999999</v>
      </c>
      <c r="V62" s="150">
        <v>1140.5650000000001</v>
      </c>
      <c r="W62" s="150">
        <v>1555.498</v>
      </c>
      <c r="X62" s="378">
        <v>1856.758</v>
      </c>
      <c r="Y62" s="150">
        <v>2178.9449999999997</v>
      </c>
      <c r="Z62" s="145"/>
      <c r="AA62" s="145"/>
      <c r="AB62" s="145"/>
      <c r="AC62" s="145"/>
      <c r="AD62" s="145"/>
    </row>
    <row r="63" spans="1:30" s="157" customFormat="1" x14ac:dyDescent="0.3">
      <c r="A63" s="171" t="s">
        <v>275</v>
      </c>
      <c r="B63" s="171" t="s">
        <v>365</v>
      </c>
      <c r="C63" s="148" t="s">
        <v>244</v>
      </c>
      <c r="D63" s="150">
        <v>921.19399999999996</v>
      </c>
      <c r="E63" s="150">
        <v>933.64099999999996</v>
      </c>
      <c r="F63" s="154">
        <v>882.74199999999996</v>
      </c>
      <c r="G63" s="150">
        <v>1102.972</v>
      </c>
      <c r="H63" s="149">
        <v>1311.694</v>
      </c>
      <c r="I63" s="149">
        <v>1417.569</v>
      </c>
      <c r="J63" s="150">
        <v>1477.021</v>
      </c>
      <c r="K63" s="150">
        <v>1415.1089999999999</v>
      </c>
      <c r="L63" s="150">
        <v>1372.9639999999999</v>
      </c>
      <c r="M63" s="150">
        <v>1126.7070000000001</v>
      </c>
      <c r="N63" s="150">
        <v>1216.5039999999999</v>
      </c>
      <c r="O63" s="150">
        <v>1135.847</v>
      </c>
      <c r="P63" s="150">
        <v>1207.231</v>
      </c>
      <c r="Q63" s="150">
        <v>1124.79</v>
      </c>
      <c r="R63" s="150">
        <v>1164.9349999999999</v>
      </c>
      <c r="S63" s="150">
        <v>1104.614</v>
      </c>
      <c r="T63" s="150">
        <v>1099.0319999999999</v>
      </c>
      <c r="U63" s="150">
        <v>1131.8219999999999</v>
      </c>
      <c r="V63" s="150">
        <v>1140.5650000000001</v>
      </c>
      <c r="W63" s="150">
        <v>1555.498</v>
      </c>
      <c r="X63" s="378">
        <v>1856.758</v>
      </c>
      <c r="Y63" s="150">
        <v>2178.9449999999997</v>
      </c>
      <c r="Z63" s="172"/>
      <c r="AA63" s="145"/>
      <c r="AB63" s="145"/>
      <c r="AC63" s="145"/>
      <c r="AD63" s="145"/>
    </row>
    <row r="64" spans="1:30" s="157" customFormat="1" x14ac:dyDescent="0.3">
      <c r="A64" s="171" t="s">
        <v>276</v>
      </c>
      <c r="B64" s="171" t="s">
        <v>366</v>
      </c>
      <c r="C64" s="148" t="s">
        <v>339</v>
      </c>
      <c r="D64" s="150">
        <v>0</v>
      </c>
      <c r="E64" s="150">
        <v>0</v>
      </c>
      <c r="F64" s="150">
        <v>0</v>
      </c>
      <c r="G64" s="150">
        <v>0</v>
      </c>
      <c r="H64" s="149">
        <v>0</v>
      </c>
      <c r="I64" s="149">
        <v>0</v>
      </c>
      <c r="J64" s="149">
        <v>0</v>
      </c>
      <c r="K64" s="149">
        <v>0</v>
      </c>
      <c r="L64" s="149">
        <v>0</v>
      </c>
      <c r="M64" s="149">
        <v>0</v>
      </c>
      <c r="N64" s="149">
        <v>0</v>
      </c>
      <c r="O64" s="149">
        <v>0</v>
      </c>
      <c r="P64" s="149">
        <v>0</v>
      </c>
      <c r="Q64" s="149">
        <v>0</v>
      </c>
      <c r="R64" s="149">
        <v>0</v>
      </c>
      <c r="S64" s="149">
        <v>0</v>
      </c>
      <c r="T64" s="149">
        <v>0</v>
      </c>
      <c r="U64" s="149">
        <v>0</v>
      </c>
      <c r="V64" s="149">
        <v>0</v>
      </c>
      <c r="W64" s="149">
        <v>0</v>
      </c>
      <c r="X64" s="379">
        <v>0</v>
      </c>
      <c r="Y64" s="149">
        <v>0</v>
      </c>
      <c r="Z64" s="145"/>
      <c r="AA64" s="145"/>
      <c r="AB64" s="145"/>
      <c r="AC64" s="145"/>
      <c r="AD64" s="145"/>
    </row>
    <row r="65" spans="1:30" s="157" customFormat="1" x14ac:dyDescent="0.3">
      <c r="A65" s="169" t="s">
        <v>277</v>
      </c>
      <c r="B65" s="169" t="s">
        <v>367</v>
      </c>
      <c r="C65" s="170" t="s">
        <v>278</v>
      </c>
      <c r="D65" s="150">
        <v>11147.482</v>
      </c>
      <c r="E65" s="150">
        <v>12334.68</v>
      </c>
      <c r="F65" s="150">
        <v>13234.159</v>
      </c>
      <c r="G65" s="150">
        <v>13213.635</v>
      </c>
      <c r="H65" s="149">
        <v>13743.616</v>
      </c>
      <c r="I65" s="149">
        <v>14097.726000000001</v>
      </c>
      <c r="J65" s="150">
        <v>14500.932000000001</v>
      </c>
      <c r="K65" s="150">
        <v>14960.206</v>
      </c>
      <c r="L65" s="150">
        <v>15519.976000000001</v>
      </c>
      <c r="M65" s="150">
        <v>15639.407999999999</v>
      </c>
      <c r="N65" s="150">
        <v>15715.28</v>
      </c>
      <c r="O65" s="150">
        <f t="shared" ref="O65" si="18">O66+O81</f>
        <v>16402.777999999998</v>
      </c>
      <c r="P65" s="150">
        <v>16330.614</v>
      </c>
      <c r="Q65" s="150">
        <v>16959.148999999998</v>
      </c>
      <c r="R65" s="150">
        <v>15714.947</v>
      </c>
      <c r="S65" s="150">
        <v>16739.206999999999</v>
      </c>
      <c r="T65" s="150">
        <v>18376.445</v>
      </c>
      <c r="U65" s="150">
        <v>19646.054</v>
      </c>
      <c r="V65" s="150">
        <v>22901.415000000001</v>
      </c>
      <c r="W65" s="150">
        <v>25034.792999999998</v>
      </c>
      <c r="X65" s="378">
        <v>26401.837</v>
      </c>
      <c r="Y65" s="150">
        <v>27992.584999999999</v>
      </c>
      <c r="Z65" s="145"/>
      <c r="AA65" s="145"/>
      <c r="AB65" s="145"/>
      <c r="AC65" s="145"/>
      <c r="AD65" s="145"/>
    </row>
    <row r="66" spans="1:30" x14ac:dyDescent="0.3">
      <c r="A66" s="147" t="s">
        <v>279</v>
      </c>
      <c r="B66" s="147" t="s">
        <v>368</v>
      </c>
      <c r="C66" s="148" t="s">
        <v>280</v>
      </c>
      <c r="D66" s="150">
        <v>7987.7860000000001</v>
      </c>
      <c r="E66" s="150">
        <v>9049.2219999999998</v>
      </c>
      <c r="F66" s="150">
        <v>9752.25</v>
      </c>
      <c r="G66" s="150">
        <v>9820.7649999999994</v>
      </c>
      <c r="H66" s="149">
        <v>10242.106</v>
      </c>
      <c r="I66" s="149">
        <v>10433.272999999999</v>
      </c>
      <c r="J66" s="150">
        <v>10670.956</v>
      </c>
      <c r="K66" s="150">
        <v>10967.342000000001</v>
      </c>
      <c r="L66" s="150">
        <v>11281.545</v>
      </c>
      <c r="M66" s="150">
        <v>11405.441000000001</v>
      </c>
      <c r="N66" s="150">
        <v>11468.737999999999</v>
      </c>
      <c r="O66" s="150">
        <v>11935.897999999999</v>
      </c>
      <c r="P66" s="150">
        <v>11855.325999999999</v>
      </c>
      <c r="Q66" s="150">
        <v>12200.647999999999</v>
      </c>
      <c r="R66" s="150">
        <v>12604.505999999999</v>
      </c>
      <c r="S66" s="150">
        <v>13693.933000000001</v>
      </c>
      <c r="T66" s="150">
        <v>14971.621999999999</v>
      </c>
      <c r="U66" s="150">
        <v>15918.217000000001</v>
      </c>
      <c r="V66" s="150">
        <v>18230.457999999999</v>
      </c>
      <c r="W66" s="150">
        <v>20417.808999999997</v>
      </c>
      <c r="X66" s="378">
        <v>21439.670000000002</v>
      </c>
      <c r="Y66" s="150">
        <v>22804.07</v>
      </c>
      <c r="Z66" s="145"/>
      <c r="AA66" s="145"/>
      <c r="AB66" s="145"/>
      <c r="AC66" s="145"/>
      <c r="AD66" s="145"/>
    </row>
    <row r="67" spans="1:30" x14ac:dyDescent="0.3">
      <c r="A67" s="152" t="s">
        <v>281</v>
      </c>
      <c r="B67" s="152" t="s">
        <v>369</v>
      </c>
      <c r="C67" s="89"/>
      <c r="D67" s="150">
        <v>70.034000000000006</v>
      </c>
      <c r="E67" s="150">
        <v>56.390999999999998</v>
      </c>
      <c r="F67" s="150">
        <v>104.119</v>
      </c>
      <c r="G67" s="150">
        <v>72.921000000000006</v>
      </c>
      <c r="H67" s="149">
        <v>57.134</v>
      </c>
      <c r="I67" s="149">
        <v>38.021999999999998</v>
      </c>
      <c r="J67" s="150">
        <v>50.674999999999997</v>
      </c>
      <c r="K67" s="150">
        <v>39.174999999999997</v>
      </c>
      <c r="L67" s="150">
        <v>69.275999999999996</v>
      </c>
      <c r="M67" s="150">
        <v>73.451999999999998</v>
      </c>
      <c r="N67" s="150">
        <v>53.323</v>
      </c>
      <c r="O67" s="150">
        <v>58.652999999999999</v>
      </c>
      <c r="P67" s="150">
        <v>53.108972999999999</v>
      </c>
      <c r="Q67" s="150">
        <v>51.896000000000001</v>
      </c>
      <c r="R67" s="150">
        <v>45.393000000000001</v>
      </c>
      <c r="S67" s="150">
        <v>47.042000000000002</v>
      </c>
      <c r="T67" s="150">
        <v>40.366999999999997</v>
      </c>
      <c r="U67" s="150">
        <v>60.981000000000002</v>
      </c>
      <c r="V67" s="150">
        <v>48.384000000000007</v>
      </c>
      <c r="W67" s="150">
        <v>39.847000000000001</v>
      </c>
      <c r="X67" s="378">
        <v>44.853000000000002</v>
      </c>
      <c r="Y67" s="150">
        <v>45.460999999999999</v>
      </c>
      <c r="Z67" s="145"/>
      <c r="AA67" s="145"/>
      <c r="AB67" s="145"/>
      <c r="AC67" s="145"/>
      <c r="AD67" s="145"/>
    </row>
    <row r="68" spans="1:30" x14ac:dyDescent="0.3">
      <c r="A68" s="152" t="s">
        <v>282</v>
      </c>
      <c r="B68" s="152" t="s">
        <v>370</v>
      </c>
      <c r="C68" s="89"/>
      <c r="D68" s="150">
        <v>246.61600000000001</v>
      </c>
      <c r="E68" s="150">
        <v>316.95999999999998</v>
      </c>
      <c r="F68" s="150">
        <v>338.78500000000003</v>
      </c>
      <c r="G68" s="150">
        <v>381.76400000000001</v>
      </c>
      <c r="H68" s="149">
        <v>428.45800000000003</v>
      </c>
      <c r="I68" s="149">
        <v>404.19499999999999</v>
      </c>
      <c r="J68" s="150">
        <v>386.42199999999997</v>
      </c>
      <c r="K68" s="150">
        <v>420.91399999999999</v>
      </c>
      <c r="L68" s="150">
        <v>479.09399999999999</v>
      </c>
      <c r="M68" s="150">
        <v>543.49099999999999</v>
      </c>
      <c r="N68" s="150">
        <v>570.71899999999994</v>
      </c>
      <c r="O68" s="150">
        <v>613.98400000000004</v>
      </c>
      <c r="P68" s="150">
        <v>667.16800000000001</v>
      </c>
      <c r="Q68" s="150">
        <v>697.47799999999995</v>
      </c>
      <c r="R68" s="150">
        <v>768.67500000000007</v>
      </c>
      <c r="S68" s="150">
        <v>1052.1990000000001</v>
      </c>
      <c r="T68" s="150">
        <v>1131.2840000000001</v>
      </c>
      <c r="U68" s="150">
        <v>1034.3779999999999</v>
      </c>
      <c r="V68" s="150">
        <v>1100.3870000000002</v>
      </c>
      <c r="W68" s="150">
        <v>1247.982</v>
      </c>
      <c r="X68" s="378">
        <v>1376.5690000000002</v>
      </c>
      <c r="Y68" s="150">
        <v>1489.903</v>
      </c>
      <c r="Z68" s="145"/>
      <c r="AA68" s="145"/>
      <c r="AB68" s="145"/>
      <c r="AC68" s="145"/>
      <c r="AD68" s="145"/>
    </row>
    <row r="69" spans="1:30" x14ac:dyDescent="0.3">
      <c r="A69" s="152" t="s">
        <v>283</v>
      </c>
      <c r="B69" s="152" t="s">
        <v>371</v>
      </c>
      <c r="C69" s="89"/>
      <c r="D69" s="150">
        <v>4531.942</v>
      </c>
      <c r="E69" s="150">
        <v>5034.7359999999999</v>
      </c>
      <c r="F69" s="150">
        <v>5244.51</v>
      </c>
      <c r="G69" s="150">
        <v>5390.7460000000001</v>
      </c>
      <c r="H69" s="149">
        <v>5639.5029999999997</v>
      </c>
      <c r="I69" s="149">
        <v>6053.0309999999999</v>
      </c>
      <c r="J69" s="150">
        <v>6416.4940000000006</v>
      </c>
      <c r="K69" s="150">
        <v>6596.7930000000006</v>
      </c>
      <c r="L69" s="150">
        <v>6829.8070000000007</v>
      </c>
      <c r="M69" s="150">
        <v>7149.6549999999997</v>
      </c>
      <c r="N69" s="150">
        <v>7128.82</v>
      </c>
      <c r="O69" s="150">
        <v>7432.8459999999995</v>
      </c>
      <c r="P69" s="150">
        <v>7422.9960000000001</v>
      </c>
      <c r="Q69" s="150">
        <v>7735.0169999999998</v>
      </c>
      <c r="R69" s="150">
        <v>7746.723</v>
      </c>
      <c r="S69" s="150">
        <v>8162.2580000000007</v>
      </c>
      <c r="T69" s="150">
        <v>8465.0280000000002</v>
      </c>
      <c r="U69" s="150">
        <v>8750.5820000000003</v>
      </c>
      <c r="V69" s="150">
        <v>10068.413</v>
      </c>
      <c r="W69" s="150">
        <v>11505.073999999999</v>
      </c>
      <c r="X69" s="378">
        <v>12360.858</v>
      </c>
      <c r="Y69" s="150">
        <v>12995.907000000001</v>
      </c>
      <c r="Z69" s="145"/>
      <c r="AA69" s="145"/>
      <c r="AB69" s="145"/>
      <c r="AC69" s="145"/>
      <c r="AD69" s="145"/>
    </row>
    <row r="70" spans="1:30" x14ac:dyDescent="0.3">
      <c r="A70" s="152" t="s">
        <v>284</v>
      </c>
      <c r="B70" s="152" t="s">
        <v>372</v>
      </c>
      <c r="C70" s="89"/>
      <c r="D70" s="150">
        <v>66.120999999999995</v>
      </c>
      <c r="E70" s="150">
        <v>172.43</v>
      </c>
      <c r="F70" s="150">
        <v>150.339</v>
      </c>
      <c r="G70" s="150">
        <v>163.334</v>
      </c>
      <c r="H70" s="150">
        <v>175.773</v>
      </c>
      <c r="I70" s="150">
        <v>174.30799999999999</v>
      </c>
      <c r="J70" s="150">
        <v>154.721</v>
      </c>
      <c r="K70" s="150">
        <v>158.624</v>
      </c>
      <c r="L70" s="150">
        <v>171.63</v>
      </c>
      <c r="M70" s="150">
        <v>153.10400000000001</v>
      </c>
      <c r="N70" s="150">
        <v>167.655</v>
      </c>
      <c r="O70" s="150">
        <v>162.90100000000001</v>
      </c>
      <c r="P70" s="150">
        <v>183.74527900000001</v>
      </c>
      <c r="Q70" s="150">
        <v>165.24799999999999</v>
      </c>
      <c r="R70" s="150">
        <v>214.19499999999999</v>
      </c>
      <c r="S70" s="150">
        <v>329.21199999999999</v>
      </c>
      <c r="T70" s="150">
        <v>289.83999999999997</v>
      </c>
      <c r="U70" s="150">
        <v>239.21100000000001</v>
      </c>
      <c r="V70" s="150">
        <v>249.90099999999998</v>
      </c>
      <c r="W70" s="150">
        <v>263.20699999999999</v>
      </c>
      <c r="X70" s="378">
        <v>278.35399999999998</v>
      </c>
      <c r="Y70" s="150">
        <v>303.327</v>
      </c>
      <c r="Z70" s="145"/>
      <c r="AA70" s="145"/>
      <c r="AB70" s="145"/>
      <c r="AC70" s="145"/>
      <c r="AD70" s="145"/>
    </row>
    <row r="71" spans="1:30" x14ac:dyDescent="0.3">
      <c r="A71" s="152" t="s">
        <v>285</v>
      </c>
      <c r="B71" s="152" t="s">
        <v>373</v>
      </c>
      <c r="C71" s="89"/>
      <c r="D71" s="150">
        <v>1086.5720000000001</v>
      </c>
      <c r="E71" s="150">
        <v>1211.0309999999999</v>
      </c>
      <c r="F71" s="150">
        <v>1364.961</v>
      </c>
      <c r="G71" s="150">
        <v>1376.3489999999999</v>
      </c>
      <c r="H71" s="150">
        <v>1381.508</v>
      </c>
      <c r="I71" s="150">
        <v>1374.616</v>
      </c>
      <c r="J71" s="150">
        <v>1362.7940000000001</v>
      </c>
      <c r="K71" s="150">
        <v>1336.7550000000001</v>
      </c>
      <c r="L71" s="150">
        <v>1318.2619999999999</v>
      </c>
      <c r="M71" s="150">
        <v>1374.3879999999999</v>
      </c>
      <c r="N71" s="150">
        <v>1309.6369999999999</v>
      </c>
      <c r="O71" s="150">
        <v>1337.7739999999999</v>
      </c>
      <c r="P71" s="150">
        <v>1346.0884320000002</v>
      </c>
      <c r="Q71" s="150">
        <v>1457.03</v>
      </c>
      <c r="R71" s="150">
        <v>1538.71</v>
      </c>
      <c r="S71" s="150">
        <v>2571.672</v>
      </c>
      <c r="T71" s="150">
        <v>3350.5859999999998</v>
      </c>
      <c r="U71" s="150">
        <v>2751.0970000000002</v>
      </c>
      <c r="V71" s="150">
        <v>2649.8710000000001</v>
      </c>
      <c r="W71" s="150">
        <v>2811.3739999999998</v>
      </c>
      <c r="X71" s="378">
        <v>2892.7120000000004</v>
      </c>
      <c r="Y71" s="150">
        <v>2962.8120000000004</v>
      </c>
      <c r="Z71" s="145"/>
      <c r="AA71" s="145"/>
      <c r="AB71" s="145"/>
      <c r="AC71" s="145"/>
      <c r="AD71" s="145"/>
    </row>
    <row r="72" spans="1:30" x14ac:dyDescent="0.3">
      <c r="A72" s="147" t="s">
        <v>286</v>
      </c>
      <c r="B72" s="147" t="s">
        <v>374</v>
      </c>
      <c r="C72" s="89"/>
      <c r="D72" s="150">
        <v>268.47500000000002</v>
      </c>
      <c r="E72" s="150">
        <v>308.18900000000002</v>
      </c>
      <c r="F72" s="150">
        <v>318.96699999999998</v>
      </c>
      <c r="G72" s="150">
        <v>315.02</v>
      </c>
      <c r="H72" s="150">
        <v>316.46300000000002</v>
      </c>
      <c r="I72" s="150">
        <v>318.49400000000003</v>
      </c>
      <c r="J72" s="150">
        <v>319.09399999999999</v>
      </c>
      <c r="K72" s="150">
        <v>315.59899999999999</v>
      </c>
      <c r="L72" s="150">
        <v>312.51400000000001</v>
      </c>
      <c r="M72" s="150">
        <v>314.71899999999999</v>
      </c>
      <c r="N72" s="150">
        <v>311.06200000000001</v>
      </c>
      <c r="O72" s="150">
        <v>314.65800000000002</v>
      </c>
      <c r="P72" s="150">
        <v>312.72126300000002</v>
      </c>
      <c r="Q72" s="150">
        <v>320.75200000000001</v>
      </c>
      <c r="R72" s="150">
        <v>322.29700000000003</v>
      </c>
      <c r="S72" s="150">
        <v>332.11599999999999</v>
      </c>
      <c r="T72" s="150">
        <v>343.22199999999998</v>
      </c>
      <c r="U72" s="150">
        <v>372.58800000000002</v>
      </c>
      <c r="V72" s="150">
        <v>776.48899999999992</v>
      </c>
      <c r="W72" s="150">
        <v>820.54200000000003</v>
      </c>
      <c r="X72" s="378">
        <v>824.09199999999998</v>
      </c>
      <c r="Y72" s="150">
        <v>827.69200000000001</v>
      </c>
      <c r="Z72" s="145"/>
      <c r="AA72" s="145"/>
      <c r="AB72" s="145"/>
      <c r="AC72" s="145"/>
      <c r="AD72" s="145"/>
    </row>
    <row r="73" spans="1:30" x14ac:dyDescent="0.3">
      <c r="A73" s="147" t="s">
        <v>287</v>
      </c>
      <c r="B73" s="147" t="s">
        <v>375</v>
      </c>
      <c r="C73" s="89"/>
      <c r="D73" s="150">
        <v>22.914999999999999</v>
      </c>
      <c r="E73" s="150">
        <v>8.7729999999999997</v>
      </c>
      <c r="F73" s="150">
        <v>8.8369999999999997</v>
      </c>
      <c r="G73" s="150">
        <v>8.8719999999999999</v>
      </c>
      <c r="H73" s="150">
        <v>8.8829999999999991</v>
      </c>
      <c r="I73" s="150">
        <v>8.9819999999999993</v>
      </c>
      <c r="J73" s="150">
        <v>35.101999999999997</v>
      </c>
      <c r="K73" s="150">
        <v>41.463000000000001</v>
      </c>
      <c r="L73" s="150">
        <v>43.89</v>
      </c>
      <c r="M73" s="150">
        <v>40.326000000000001</v>
      </c>
      <c r="N73" s="150">
        <v>44.012</v>
      </c>
      <c r="O73" s="150">
        <v>42.084000000000003</v>
      </c>
      <c r="P73" s="150">
        <v>44.011204999999997</v>
      </c>
      <c r="Q73" s="150">
        <v>48.814</v>
      </c>
      <c r="R73" s="150">
        <v>43.396999999999998</v>
      </c>
      <c r="S73" s="150">
        <v>42.915999999999997</v>
      </c>
      <c r="T73" s="150">
        <v>42.548000000000002</v>
      </c>
      <c r="U73" s="150">
        <v>44.052999999999997</v>
      </c>
      <c r="V73" s="150">
        <v>43.722999999999999</v>
      </c>
      <c r="W73" s="150">
        <v>43.718000000000004</v>
      </c>
      <c r="X73" s="378">
        <v>43.718000000000004</v>
      </c>
      <c r="Y73" s="150">
        <v>43.718000000000004</v>
      </c>
      <c r="Z73" s="145"/>
      <c r="AA73" s="145"/>
      <c r="AB73" s="145"/>
      <c r="AC73" s="145"/>
      <c r="AD73" s="145"/>
    </row>
    <row r="74" spans="1:30" x14ac:dyDescent="0.3">
      <c r="A74" s="147" t="s">
        <v>288</v>
      </c>
      <c r="B74" s="147" t="s">
        <v>376</v>
      </c>
      <c r="C74" s="89"/>
      <c r="D74" s="150">
        <v>0</v>
      </c>
      <c r="E74" s="154">
        <v>268.46499999999997</v>
      </c>
      <c r="F74" s="154">
        <v>334.488</v>
      </c>
      <c r="G74" s="154">
        <v>352.24</v>
      </c>
      <c r="H74" s="154">
        <v>343.54300000000001</v>
      </c>
      <c r="I74" s="150">
        <v>349.31599999999997</v>
      </c>
      <c r="J74" s="150">
        <v>356.00200000000001</v>
      </c>
      <c r="K74" s="150">
        <v>355.279</v>
      </c>
      <c r="L74" s="150">
        <v>352.44400000000002</v>
      </c>
      <c r="M74" s="150">
        <v>363.78800000000001</v>
      </c>
      <c r="N74" s="150">
        <v>361.29899999999998</v>
      </c>
      <c r="O74" s="150">
        <v>372.91699999999997</v>
      </c>
      <c r="P74" s="150">
        <v>368.68789400000003</v>
      </c>
      <c r="Q74" s="150">
        <v>382.06200000000001</v>
      </c>
      <c r="R74" s="150">
        <v>377.34199999999998</v>
      </c>
      <c r="S74" s="150">
        <v>581.63900000000001</v>
      </c>
      <c r="T74" s="150">
        <v>649.85400000000004</v>
      </c>
      <c r="U74" s="150">
        <v>605.72400000000005</v>
      </c>
      <c r="V74" s="150">
        <v>642.61200000000008</v>
      </c>
      <c r="W74" s="150">
        <v>719.62199999999996</v>
      </c>
      <c r="X74" s="378">
        <v>770.60900000000004</v>
      </c>
      <c r="Y74" s="150">
        <v>811.65899999999999</v>
      </c>
      <c r="Z74" s="145"/>
      <c r="AA74" s="145"/>
      <c r="AB74" s="145"/>
      <c r="AC74" s="145"/>
      <c r="AD74" s="145"/>
    </row>
    <row r="75" spans="1:30" x14ac:dyDescent="0.3">
      <c r="A75" s="147" t="s">
        <v>289</v>
      </c>
      <c r="B75" s="147" t="s">
        <v>377</v>
      </c>
      <c r="C75" s="89"/>
      <c r="D75" s="150">
        <v>247.214</v>
      </c>
      <c r="E75" s="154">
        <v>275.601</v>
      </c>
      <c r="F75" s="154">
        <v>322.87700000000001</v>
      </c>
      <c r="G75" s="154">
        <v>313.17500000000001</v>
      </c>
      <c r="H75" s="154">
        <v>308.98899999999998</v>
      </c>
      <c r="I75" s="150">
        <v>273.64400000000001</v>
      </c>
      <c r="J75" s="150">
        <v>244.45699999999999</v>
      </c>
      <c r="K75" s="150">
        <v>213.18100000000001</v>
      </c>
      <c r="L75" s="150">
        <v>182.68600000000001</v>
      </c>
      <c r="M75" s="150">
        <v>197.39</v>
      </c>
      <c r="N75" s="150">
        <v>153.786</v>
      </c>
      <c r="O75" s="150">
        <v>151.95500000000001</v>
      </c>
      <c r="P75" s="150">
        <v>124.999</v>
      </c>
      <c r="Q75" s="150">
        <v>145.27000000000001</v>
      </c>
      <c r="R75" s="150">
        <v>111.081</v>
      </c>
      <c r="S75" s="150">
        <v>112.911</v>
      </c>
      <c r="T75" s="150">
        <v>104.554</v>
      </c>
      <c r="U75" s="150">
        <v>106.746</v>
      </c>
      <c r="V75" s="150">
        <v>121.474</v>
      </c>
      <c r="W75" s="150">
        <v>124.488</v>
      </c>
      <c r="X75" s="378">
        <v>126.196</v>
      </c>
      <c r="Y75" s="150">
        <v>131.875</v>
      </c>
      <c r="Z75" s="145"/>
      <c r="AA75" s="145"/>
      <c r="AB75" s="145"/>
      <c r="AC75" s="145"/>
      <c r="AD75" s="145"/>
    </row>
    <row r="76" spans="1:30" x14ac:dyDescent="0.3">
      <c r="A76" s="147" t="s">
        <v>290</v>
      </c>
      <c r="B76" s="147" t="s">
        <v>378</v>
      </c>
      <c r="C76" s="89"/>
      <c r="D76" s="150">
        <v>177.84200000000001</v>
      </c>
      <c r="E76" s="154">
        <v>184.589</v>
      </c>
      <c r="F76" s="154">
        <v>207.06299999999999</v>
      </c>
      <c r="G76" s="154">
        <v>210.56700000000001</v>
      </c>
      <c r="H76" s="154">
        <v>225.48699999999999</v>
      </c>
      <c r="I76" s="150">
        <v>232.52099999999999</v>
      </c>
      <c r="J76" s="150">
        <v>235.774</v>
      </c>
      <c r="K76" s="150">
        <v>231.63499999999999</v>
      </c>
      <c r="L76" s="150">
        <v>226.34299999999999</v>
      </c>
      <c r="M76" s="150">
        <v>259.35199999999998</v>
      </c>
      <c r="N76" s="150">
        <v>243.81100000000001</v>
      </c>
      <c r="O76" s="150">
        <v>282.08499999999998</v>
      </c>
      <c r="P76" s="150">
        <v>292.86207000000002</v>
      </c>
      <c r="Q76" s="150">
        <v>376.13499999999999</v>
      </c>
      <c r="R76" s="150">
        <v>395.51100000000002</v>
      </c>
      <c r="S76" s="150">
        <v>981.529</v>
      </c>
      <c r="T76" s="150">
        <v>1696.183</v>
      </c>
      <c r="U76" s="150">
        <v>811.00199999999995</v>
      </c>
      <c r="V76" s="150">
        <v>565.08100000000002</v>
      </c>
      <c r="W76" s="150">
        <v>577.83399999999995</v>
      </c>
      <c r="X76" s="378">
        <v>590.69500000000005</v>
      </c>
      <c r="Y76" s="150">
        <v>599.95699999999999</v>
      </c>
      <c r="Z76" s="145"/>
      <c r="AA76" s="145"/>
      <c r="AB76" s="145"/>
      <c r="AC76" s="145"/>
      <c r="AD76" s="145"/>
    </row>
    <row r="77" spans="1:30" x14ac:dyDescent="0.3">
      <c r="A77" s="147" t="s">
        <v>59</v>
      </c>
      <c r="B77" s="147" t="s">
        <v>168</v>
      </c>
      <c r="C77" s="89"/>
      <c r="D77" s="150">
        <v>370.12599999999998</v>
      </c>
      <c r="E77" s="154">
        <v>165.41399999999999</v>
      </c>
      <c r="F77" s="154">
        <v>172.72900000000001</v>
      </c>
      <c r="G77" s="154">
        <v>176.47499999999999</v>
      </c>
      <c r="H77" s="154">
        <v>178.143</v>
      </c>
      <c r="I77" s="150">
        <v>191.65899999999999</v>
      </c>
      <c r="J77" s="150">
        <v>172.36500000000001</v>
      </c>
      <c r="K77" s="150">
        <v>179.59800000000001</v>
      </c>
      <c r="L77" s="150">
        <v>200.38499999999999</v>
      </c>
      <c r="M77" s="150">
        <v>198.81299999999987</v>
      </c>
      <c r="N77" s="150">
        <v>195.667</v>
      </c>
      <c r="O77" s="150">
        <f>O71-SUM(O72:O76)</f>
        <v>174.07499999999982</v>
      </c>
      <c r="P77" s="150">
        <v>202.80699999999999</v>
      </c>
      <c r="Q77" s="150">
        <v>183.99700000000007</v>
      </c>
      <c r="R77" s="150">
        <v>289.08199999999999</v>
      </c>
      <c r="S77" s="150">
        <v>520.56100000000004</v>
      </c>
      <c r="T77" s="150">
        <v>514.22500000000002</v>
      </c>
      <c r="U77" s="150">
        <v>810.98400000000004</v>
      </c>
      <c r="V77" s="150">
        <v>500.49200000000019</v>
      </c>
      <c r="W77" s="150">
        <v>525.16999999999962</v>
      </c>
      <c r="X77" s="378">
        <v>537.4020000000005</v>
      </c>
      <c r="Y77" s="150">
        <v>547.91100000000051</v>
      </c>
      <c r="Z77" s="145"/>
      <c r="AA77" s="145"/>
      <c r="AB77" s="145"/>
      <c r="AC77" s="145"/>
      <c r="AD77" s="145"/>
    </row>
    <row r="78" spans="1:30" x14ac:dyDescent="0.3">
      <c r="A78" s="152" t="s">
        <v>291</v>
      </c>
      <c r="B78" s="152" t="s">
        <v>420</v>
      </c>
      <c r="C78" s="89" t="s">
        <v>94</v>
      </c>
      <c r="D78" s="150">
        <v>1208.5450000000001</v>
      </c>
      <c r="E78" s="150">
        <v>1399.85</v>
      </c>
      <c r="F78" s="150">
        <v>1564.23</v>
      </c>
      <c r="G78" s="150">
        <v>1446.9469999999999</v>
      </c>
      <c r="H78" s="150">
        <v>1599.2909999999999</v>
      </c>
      <c r="I78" s="150">
        <v>1541.4659999999999</v>
      </c>
      <c r="J78" s="150">
        <v>1447.056</v>
      </c>
      <c r="K78" s="150">
        <v>1582.232</v>
      </c>
      <c r="L78" s="150">
        <v>1717.7539999999999</v>
      </c>
      <c r="M78" s="150">
        <v>1430.5070000000001</v>
      </c>
      <c r="N78" s="150">
        <v>1636.7629999999999</v>
      </c>
      <c r="O78" s="150">
        <v>1646.7940000000001</v>
      </c>
      <c r="P78" s="150">
        <v>1574.481</v>
      </c>
      <c r="Q78" s="150">
        <v>1406.134</v>
      </c>
      <c r="R78" s="150">
        <v>1563.624</v>
      </c>
      <c r="S78" s="150">
        <v>1537.6809999999998</v>
      </c>
      <c r="T78" s="150">
        <v>1764.6010000000001</v>
      </c>
      <c r="U78" s="150">
        <v>1785.1490000000001</v>
      </c>
      <c r="V78" s="150">
        <v>2301.2139999999999</v>
      </c>
      <c r="W78" s="150">
        <v>2702.8470000000002</v>
      </c>
      <c r="X78" s="378">
        <v>2977.4520000000002</v>
      </c>
      <c r="Y78" s="150">
        <v>3493.4639999999999</v>
      </c>
      <c r="Z78" s="145"/>
      <c r="AA78" s="145"/>
      <c r="AB78" s="145"/>
      <c r="AC78" s="145"/>
      <c r="AD78" s="145"/>
    </row>
    <row r="79" spans="1:30" x14ac:dyDescent="0.3">
      <c r="A79" s="152" t="s">
        <v>292</v>
      </c>
      <c r="B79" s="152" t="s">
        <v>379</v>
      </c>
      <c r="C79" s="89"/>
      <c r="D79" s="150">
        <v>211.08799999999999</v>
      </c>
      <c r="E79" s="150">
        <v>235.84200000000001</v>
      </c>
      <c r="F79" s="150">
        <v>221.084</v>
      </c>
      <c r="G79" s="150">
        <v>237.16800000000001</v>
      </c>
      <c r="H79" s="150">
        <v>238.774</v>
      </c>
      <c r="I79" s="150">
        <v>262.14800000000002</v>
      </c>
      <c r="J79" s="150">
        <v>232.90899999999999</v>
      </c>
      <c r="K79" s="150">
        <v>227.756</v>
      </c>
      <c r="L79" s="150">
        <v>325.654</v>
      </c>
      <c r="M79" s="150">
        <v>224.91499999999999</v>
      </c>
      <c r="N79" s="150">
        <v>336.62799999999999</v>
      </c>
      <c r="O79" s="150">
        <v>304.38099999999997</v>
      </c>
      <c r="P79" s="150">
        <v>385.50399999999996</v>
      </c>
      <c r="Q79" s="150">
        <v>259.54899999999998</v>
      </c>
      <c r="R79" s="150">
        <v>360.84299999999996</v>
      </c>
      <c r="S79" s="150">
        <v>370.65200000000004</v>
      </c>
      <c r="T79" s="150">
        <v>472.47700000000003</v>
      </c>
      <c r="U79" s="150">
        <v>496.18</v>
      </c>
      <c r="V79" s="150">
        <v>462.387</v>
      </c>
      <c r="W79" s="150">
        <v>498.101</v>
      </c>
      <c r="X79" s="378">
        <v>550.32000000000005</v>
      </c>
      <c r="Y79" s="150">
        <v>594.97</v>
      </c>
      <c r="Z79" s="145"/>
      <c r="AA79" s="145"/>
      <c r="AB79" s="145"/>
      <c r="AC79" s="145"/>
      <c r="AD79" s="145"/>
    </row>
    <row r="80" spans="1:30" x14ac:dyDescent="0.3">
      <c r="A80" s="152" t="s">
        <v>293</v>
      </c>
      <c r="B80" s="152" t="s">
        <v>380</v>
      </c>
      <c r="C80" s="89"/>
      <c r="D80" s="150">
        <v>997.45699999999999</v>
      </c>
      <c r="E80" s="150">
        <v>1162.3820000000001</v>
      </c>
      <c r="F80" s="150">
        <v>1341.2249999999999</v>
      </c>
      <c r="G80" s="150">
        <v>1207.549</v>
      </c>
      <c r="H80" s="150">
        <v>1358.204</v>
      </c>
      <c r="I80" s="150">
        <v>1276.828</v>
      </c>
      <c r="J80" s="150">
        <v>1211.5350000000001</v>
      </c>
      <c r="K80" s="150">
        <v>1351.6279999999999</v>
      </c>
      <c r="L80" s="150">
        <v>1392.1</v>
      </c>
      <c r="M80" s="150">
        <v>1205.5920000000001</v>
      </c>
      <c r="N80" s="150">
        <v>1300.135</v>
      </c>
      <c r="O80" s="150">
        <v>1219.4469999999999</v>
      </c>
      <c r="P80" s="150">
        <v>1188.977441</v>
      </c>
      <c r="Q80" s="150">
        <v>1015</v>
      </c>
      <c r="R80" s="150">
        <v>1202.7809999999999</v>
      </c>
      <c r="S80" s="150">
        <v>1167.029</v>
      </c>
      <c r="T80" s="150">
        <v>1292.124</v>
      </c>
      <c r="U80" s="150">
        <v>1288.9690000000001</v>
      </c>
      <c r="V80" s="150">
        <v>1765.069</v>
      </c>
      <c r="W80" s="150">
        <v>2120.58</v>
      </c>
      <c r="X80" s="378">
        <v>2342.52</v>
      </c>
      <c r="Y80" s="150">
        <v>2813.4</v>
      </c>
      <c r="Z80" s="145"/>
      <c r="AA80" s="145"/>
      <c r="AB80" s="145"/>
      <c r="AC80" s="145"/>
      <c r="AD80" s="145"/>
    </row>
    <row r="81" spans="1:30" x14ac:dyDescent="0.3">
      <c r="A81" s="152" t="s">
        <v>294</v>
      </c>
      <c r="B81" s="152" t="s">
        <v>381</v>
      </c>
      <c r="C81" s="148" t="s">
        <v>340</v>
      </c>
      <c r="D81" s="149">
        <v>3159.6959999999999</v>
      </c>
      <c r="E81" s="149">
        <v>3285.4580000000001</v>
      </c>
      <c r="F81" s="149">
        <v>3481.9090000000001</v>
      </c>
      <c r="G81" s="149">
        <v>3392.87</v>
      </c>
      <c r="H81" s="150">
        <v>3501.51</v>
      </c>
      <c r="I81" s="150">
        <v>3664.453</v>
      </c>
      <c r="J81" s="150">
        <v>3829.9760000000001</v>
      </c>
      <c r="K81" s="150">
        <v>3992.864</v>
      </c>
      <c r="L81" s="150">
        <v>4238.4309999999996</v>
      </c>
      <c r="M81" s="150">
        <v>4233.9669999999996</v>
      </c>
      <c r="N81" s="150">
        <v>4246.5420000000004</v>
      </c>
      <c r="O81" s="150">
        <v>4466.88</v>
      </c>
      <c r="P81" s="150">
        <v>4475.2879999999996</v>
      </c>
      <c r="Q81" s="150">
        <v>4758.5010000000002</v>
      </c>
      <c r="R81" s="150">
        <v>3110.4409999999998</v>
      </c>
      <c r="S81" s="150">
        <v>3045.2739999999999</v>
      </c>
      <c r="T81" s="150">
        <v>3404.8229999999999</v>
      </c>
      <c r="U81" s="150">
        <v>3727.837</v>
      </c>
      <c r="V81" s="150">
        <v>4670.9570000000003</v>
      </c>
      <c r="W81" s="150">
        <v>4616.9840000000004</v>
      </c>
      <c r="X81" s="378">
        <v>4962.1669999999995</v>
      </c>
      <c r="Y81" s="150">
        <v>5188.5149999999994</v>
      </c>
      <c r="Z81" s="145"/>
      <c r="AA81" s="145"/>
      <c r="AB81" s="145"/>
      <c r="AC81" s="145"/>
      <c r="AD81" s="145"/>
    </row>
    <row r="82" spans="1:30" s="157" customFormat="1" x14ac:dyDescent="0.3">
      <c r="A82" s="169" t="s">
        <v>250</v>
      </c>
      <c r="B82" s="169" t="s">
        <v>382</v>
      </c>
      <c r="C82" s="170" t="s">
        <v>251</v>
      </c>
      <c r="D82" s="149">
        <v>919.12599999999998</v>
      </c>
      <c r="E82" s="149">
        <v>1075.2550000000001</v>
      </c>
      <c r="F82" s="149">
        <v>964.303</v>
      </c>
      <c r="G82" s="149">
        <v>959.92200000000003</v>
      </c>
      <c r="H82" s="149">
        <v>982.32899999999995</v>
      </c>
      <c r="I82" s="149">
        <v>1162.116</v>
      </c>
      <c r="J82" s="150">
        <v>1185.3240000000001</v>
      </c>
      <c r="K82" s="150">
        <v>1445.818</v>
      </c>
      <c r="L82" s="150">
        <v>1314.55</v>
      </c>
      <c r="M82" s="150">
        <v>1917.6369999999999</v>
      </c>
      <c r="N82" s="150">
        <v>1226.079</v>
      </c>
      <c r="O82" s="150">
        <f>1866.334-75.786</f>
        <v>1790.548</v>
      </c>
      <c r="P82" s="150">
        <v>1727.2280000000001</v>
      </c>
      <c r="Q82" s="150">
        <v>1886.8000000000002</v>
      </c>
      <c r="R82" s="150">
        <v>1689.848</v>
      </c>
      <c r="S82" s="150">
        <v>2785.6030000000001</v>
      </c>
      <c r="T82" s="150">
        <v>4003.0439999999999</v>
      </c>
      <c r="U82" s="150">
        <v>2030.732</v>
      </c>
      <c r="V82" s="150">
        <v>2622.0180000000005</v>
      </c>
      <c r="W82" s="150">
        <v>2971.6899999999996</v>
      </c>
      <c r="X82" s="378">
        <v>4196.7119999999995</v>
      </c>
      <c r="Y82" s="150">
        <v>4729.0050000000001</v>
      </c>
      <c r="Z82" s="145"/>
      <c r="AA82" s="145"/>
      <c r="AB82" s="145"/>
      <c r="AC82" s="145"/>
      <c r="AD82" s="145"/>
    </row>
    <row r="83" spans="1:30" s="157" customFormat="1" x14ac:dyDescent="0.3">
      <c r="A83" s="147" t="s">
        <v>295</v>
      </c>
      <c r="B83" s="147" t="s">
        <v>390</v>
      </c>
      <c r="C83" s="89" t="s">
        <v>94</v>
      </c>
      <c r="D83" s="149">
        <v>519.57100000000003</v>
      </c>
      <c r="E83" s="149">
        <v>612.11599999999999</v>
      </c>
      <c r="F83" s="149">
        <v>520.27</v>
      </c>
      <c r="G83" s="149">
        <v>582.13900000000001</v>
      </c>
      <c r="H83" s="150">
        <v>640.31099999999992</v>
      </c>
      <c r="I83" s="150">
        <v>713.40899999999999</v>
      </c>
      <c r="J83" s="150">
        <v>595.96500000000003</v>
      </c>
      <c r="K83" s="150">
        <v>725.07599999999991</v>
      </c>
      <c r="L83" s="150">
        <v>684.19600000000003</v>
      </c>
      <c r="M83" s="150">
        <v>673.04399999999998</v>
      </c>
      <c r="N83" s="150">
        <v>601.95900000000006</v>
      </c>
      <c r="O83" s="150">
        <v>768.12199999999996</v>
      </c>
      <c r="P83" s="150">
        <v>763.63699999999994</v>
      </c>
      <c r="Q83" s="150">
        <v>839.66800000000001</v>
      </c>
      <c r="R83" s="150">
        <v>750.226</v>
      </c>
      <c r="S83" s="150">
        <v>877.39200000000005</v>
      </c>
      <c r="T83" s="150">
        <v>964.92200000000003</v>
      </c>
      <c r="U83" s="150">
        <v>916.49400000000003</v>
      </c>
      <c r="V83" s="150">
        <v>1027.5809999999999</v>
      </c>
      <c r="W83" s="150">
        <v>1056.4199999999998</v>
      </c>
      <c r="X83" s="378">
        <v>1121.71</v>
      </c>
      <c r="Y83" s="150">
        <v>1203.4100000000001</v>
      </c>
      <c r="Z83" s="145"/>
      <c r="AA83" s="145"/>
      <c r="AB83" s="145"/>
      <c r="AC83" s="145"/>
      <c r="AD83" s="145"/>
    </row>
    <row r="84" spans="1:30" s="157" customFormat="1" x14ac:dyDescent="0.3">
      <c r="A84" s="208" t="s">
        <v>485</v>
      </c>
      <c r="B84" s="147"/>
      <c r="C84" s="89"/>
      <c r="D84" s="149"/>
      <c r="E84" s="149"/>
      <c r="F84" s="149"/>
      <c r="G84" s="149"/>
      <c r="H84" s="150"/>
      <c r="I84" s="150"/>
      <c r="J84" s="150"/>
      <c r="K84" s="150"/>
      <c r="L84" s="150">
        <v>360.66</v>
      </c>
      <c r="M84" s="150"/>
      <c r="N84" s="150">
        <v>374.71300000000002</v>
      </c>
      <c r="O84" s="150"/>
      <c r="P84" s="150">
        <v>435.49</v>
      </c>
      <c r="Q84" s="150"/>
      <c r="R84" s="150">
        <v>490.98200000000003</v>
      </c>
      <c r="S84" s="150">
        <v>574.47699999999998</v>
      </c>
      <c r="T84" s="150">
        <v>601.55600000000004</v>
      </c>
      <c r="U84" s="150">
        <v>637.78899999999999</v>
      </c>
      <c r="V84" s="150">
        <v>636.12099999999998</v>
      </c>
      <c r="W84" s="150">
        <v>703.45799999999997</v>
      </c>
      <c r="X84" s="378">
        <v>664.29</v>
      </c>
      <c r="Y84" s="150">
        <v>664.29</v>
      </c>
      <c r="Z84" s="145"/>
      <c r="AA84" s="145"/>
      <c r="AB84" s="145"/>
      <c r="AC84" s="145"/>
      <c r="AD84" s="145"/>
    </row>
    <row r="85" spans="1:30" s="157" customFormat="1" x14ac:dyDescent="0.3">
      <c r="A85" s="147" t="s">
        <v>296</v>
      </c>
      <c r="B85" s="147" t="s">
        <v>383</v>
      </c>
      <c r="C85" s="89"/>
      <c r="D85" s="149">
        <v>49.18</v>
      </c>
      <c r="E85" s="149">
        <v>55.18</v>
      </c>
      <c r="F85" s="149">
        <v>44.145000000000003</v>
      </c>
      <c r="G85" s="149">
        <v>41.97</v>
      </c>
      <c r="H85" s="150">
        <v>44.695</v>
      </c>
      <c r="I85" s="150">
        <v>46.707000000000001</v>
      </c>
      <c r="J85" s="150">
        <v>52.192999999999998</v>
      </c>
      <c r="K85" s="150">
        <v>56.970000000000006</v>
      </c>
      <c r="L85" s="150">
        <v>61.631</v>
      </c>
      <c r="M85" s="150">
        <v>64.906999999999996</v>
      </c>
      <c r="N85" s="150">
        <v>63.429000000000002</v>
      </c>
      <c r="O85" s="150">
        <v>64.584999999999994</v>
      </c>
      <c r="P85" s="150">
        <v>68.343044000000006</v>
      </c>
      <c r="Q85" s="150">
        <v>71.960999999999999</v>
      </c>
      <c r="R85" s="150">
        <v>73.070999999999998</v>
      </c>
      <c r="S85" s="150">
        <v>53.392000000000003</v>
      </c>
      <c r="T85" s="150">
        <v>87.19</v>
      </c>
      <c r="U85" s="150">
        <v>87.992999999999995</v>
      </c>
      <c r="V85" s="150">
        <v>92.284999999999997</v>
      </c>
      <c r="W85" s="150">
        <v>95.60799999999999</v>
      </c>
      <c r="X85" s="378">
        <v>101.655</v>
      </c>
      <c r="Y85" s="150">
        <v>112.69500000000001</v>
      </c>
      <c r="Z85" s="145"/>
      <c r="AA85" s="145"/>
      <c r="AB85" s="145"/>
      <c r="AC85" s="145"/>
      <c r="AD85" s="145"/>
    </row>
    <row r="86" spans="1:30" s="157" customFormat="1" ht="23" x14ac:dyDescent="0.3">
      <c r="A86" s="155" t="s">
        <v>297</v>
      </c>
      <c r="B86" s="155" t="s">
        <v>384</v>
      </c>
      <c r="C86" s="143" t="s">
        <v>343</v>
      </c>
      <c r="D86" s="173">
        <v>2893.6910000000003</v>
      </c>
      <c r="E86" s="173">
        <v>3705.5039999999999</v>
      </c>
      <c r="F86" s="173">
        <v>3025.3629999999998</v>
      </c>
      <c r="G86" s="173">
        <v>3224.181</v>
      </c>
      <c r="H86" s="144">
        <v>2829.1069999999995</v>
      </c>
      <c r="I86" s="144">
        <v>2941.0520000000001</v>
      </c>
      <c r="J86" s="144">
        <v>3521.9479999999999</v>
      </c>
      <c r="K86" s="144">
        <v>5760.9669999999996</v>
      </c>
      <c r="L86" s="144">
        <v>3288.2550000000001</v>
      </c>
      <c r="M86" s="144">
        <v>3260.683</v>
      </c>
      <c r="N86" s="144">
        <v>3073.1430000000005</v>
      </c>
      <c r="O86" s="144" t="e">
        <f t="shared" ref="O86" si="19">O87+O91</f>
        <v>#REF!</v>
      </c>
      <c r="P86" s="144">
        <v>3700.6519999999996</v>
      </c>
      <c r="Q86" s="144">
        <v>2393.0910000000003</v>
      </c>
      <c r="R86" s="144">
        <v>3831.9349999999995</v>
      </c>
      <c r="S86" s="144">
        <v>4046.4660000000003</v>
      </c>
      <c r="T86" s="144">
        <v>3611.5670000000005</v>
      </c>
      <c r="U86" s="144">
        <v>4039.721</v>
      </c>
      <c r="V86" s="144">
        <v>6955.3469999999998</v>
      </c>
      <c r="W86" s="144">
        <v>5526.929000000001</v>
      </c>
      <c r="X86" s="377">
        <v>5720.7670000000007</v>
      </c>
      <c r="Y86" s="144">
        <v>4791.2520000000004</v>
      </c>
      <c r="Z86" s="145"/>
      <c r="AA86" s="145"/>
      <c r="AB86" s="145"/>
      <c r="AC86" s="145"/>
      <c r="AD86" s="145"/>
    </row>
    <row r="87" spans="1:30" ht="23" x14ac:dyDescent="0.3">
      <c r="A87" s="152" t="s">
        <v>298</v>
      </c>
      <c r="B87" s="152" t="s">
        <v>385</v>
      </c>
      <c r="C87" s="148" t="s">
        <v>342</v>
      </c>
      <c r="D87" s="149">
        <v>2262.2150000000001</v>
      </c>
      <c r="E87" s="149">
        <v>2597.953</v>
      </c>
      <c r="F87" s="149">
        <v>2557.5009999999997</v>
      </c>
      <c r="G87" s="149">
        <v>2681.643</v>
      </c>
      <c r="H87" s="149">
        <v>2426.2729999999997</v>
      </c>
      <c r="I87" s="149">
        <v>2561.3240000000001</v>
      </c>
      <c r="J87" s="150">
        <v>3136.4690000000001</v>
      </c>
      <c r="K87" s="150">
        <v>5201.8269999999993</v>
      </c>
      <c r="L87" s="150">
        <v>2966.3229999999999</v>
      </c>
      <c r="M87" s="150">
        <v>2979.78</v>
      </c>
      <c r="N87" s="150">
        <v>2806.3480000000004</v>
      </c>
      <c r="O87" s="150">
        <f>O88+O89+O90</f>
        <v>2138.6780000000003</v>
      </c>
      <c r="P87" s="150">
        <v>3394.8559999999998</v>
      </c>
      <c r="Q87" s="150">
        <v>2199.0110000000004</v>
      </c>
      <c r="R87" s="150">
        <v>3466.9239999999995</v>
      </c>
      <c r="S87" s="150">
        <v>3347.42</v>
      </c>
      <c r="T87" s="150">
        <v>3154.7520000000004</v>
      </c>
      <c r="U87" s="150">
        <v>3681.6979999999999</v>
      </c>
      <c r="V87" s="150">
        <v>6313.5819999999994</v>
      </c>
      <c r="W87" s="150">
        <v>5343.0370000000012</v>
      </c>
      <c r="X87" s="378">
        <v>5475.8930000000009</v>
      </c>
      <c r="Y87" s="150">
        <v>4481.5510000000004</v>
      </c>
      <c r="Z87" s="145"/>
      <c r="AA87" s="145"/>
      <c r="AB87" s="145"/>
      <c r="AC87" s="145"/>
      <c r="AD87" s="145"/>
    </row>
    <row r="88" spans="1:30" x14ac:dyDescent="0.3">
      <c r="A88" s="147" t="s">
        <v>299</v>
      </c>
      <c r="B88" s="147" t="s">
        <v>386</v>
      </c>
      <c r="C88" s="148" t="s">
        <v>304</v>
      </c>
      <c r="D88" s="149">
        <v>2337.2730000000001</v>
      </c>
      <c r="E88" s="149">
        <v>2515.4169999999999</v>
      </c>
      <c r="F88" s="149">
        <v>2421.5659999999998</v>
      </c>
      <c r="G88" s="149">
        <v>2651.4659999999999</v>
      </c>
      <c r="H88" s="149">
        <v>2372.3359999999998</v>
      </c>
      <c r="I88" s="149">
        <v>2484.44</v>
      </c>
      <c r="J88" s="150">
        <v>3143.8409999999999</v>
      </c>
      <c r="K88" s="150">
        <v>5094.9979999999996</v>
      </c>
      <c r="L88" s="150">
        <v>2758</v>
      </c>
      <c r="M88" s="150">
        <v>2910.9839999999999</v>
      </c>
      <c r="N88" s="150">
        <v>2851.306</v>
      </c>
      <c r="O88" s="150">
        <v>2163.277</v>
      </c>
      <c r="P88" s="150">
        <v>3353.1129999999998</v>
      </c>
      <c r="Q88" s="150">
        <v>2214.806</v>
      </c>
      <c r="R88" s="150">
        <v>3388.2779999999998</v>
      </c>
      <c r="S88" s="150">
        <v>3209.3760000000002</v>
      </c>
      <c r="T88" s="150">
        <v>3069.1460000000002</v>
      </c>
      <c r="U88" s="150">
        <v>3618.0729999999999</v>
      </c>
      <c r="V88" s="150">
        <v>6090.0869999999995</v>
      </c>
      <c r="W88" s="150">
        <v>5077.1010000000006</v>
      </c>
      <c r="X88" s="378">
        <v>5188.1270000000004</v>
      </c>
      <c r="Y88" s="150">
        <v>4158.8450000000003</v>
      </c>
      <c r="Z88" s="145"/>
      <c r="AA88" s="145"/>
      <c r="AB88" s="145"/>
      <c r="AC88" s="145"/>
      <c r="AD88" s="145"/>
    </row>
    <row r="89" spans="1:30" x14ac:dyDescent="0.3">
      <c r="A89" s="147" t="s">
        <v>300</v>
      </c>
      <c r="B89" s="147" t="s">
        <v>387</v>
      </c>
      <c r="C89" s="148" t="s">
        <v>341</v>
      </c>
      <c r="D89" s="149">
        <v>109.414</v>
      </c>
      <c r="E89" s="150">
        <v>52.887</v>
      </c>
      <c r="F89" s="150">
        <v>94.768000000000001</v>
      </c>
      <c r="G89" s="150">
        <v>2.2530000000000001</v>
      </c>
      <c r="H89" s="149">
        <v>19.579999999999998</v>
      </c>
      <c r="I89" s="149">
        <v>49.715000000000003</v>
      </c>
      <c r="J89" s="150">
        <v>57.680999999999997</v>
      </c>
      <c r="K89" s="150">
        <v>6.423</v>
      </c>
      <c r="L89" s="150">
        <v>21.318999999999999</v>
      </c>
      <c r="M89" s="150">
        <v>29.242000000000001</v>
      </c>
      <c r="N89" s="150">
        <v>-93.441000000000003</v>
      </c>
      <c r="O89" s="150">
        <v>13.821999999999999</v>
      </c>
      <c r="P89" s="150">
        <v>21.207000000000001</v>
      </c>
      <c r="Q89" s="150">
        <v>27.856000000000002</v>
      </c>
      <c r="R89" s="150">
        <v>5.2779999999999996</v>
      </c>
      <c r="S89" s="150">
        <v>136.98099999999999</v>
      </c>
      <c r="T89" s="150">
        <v>99.474000000000004</v>
      </c>
      <c r="U89" s="150">
        <v>36.581000000000003</v>
      </c>
      <c r="V89" s="150">
        <v>250.08</v>
      </c>
      <c r="W89" s="150">
        <v>292.34100000000001</v>
      </c>
      <c r="X89" s="378">
        <v>318.858</v>
      </c>
      <c r="Y89" s="150">
        <v>373.858</v>
      </c>
      <c r="Z89" s="145"/>
      <c r="AA89" s="145"/>
      <c r="AB89" s="145"/>
      <c r="AC89" s="145"/>
      <c r="AD89" s="145"/>
    </row>
    <row r="90" spans="1:30" x14ac:dyDescent="0.3">
      <c r="A90" s="147" t="s">
        <v>301</v>
      </c>
      <c r="B90" s="147" t="s">
        <v>388</v>
      </c>
      <c r="C90" s="148" t="s">
        <v>192</v>
      </c>
      <c r="D90" s="150">
        <v>-184.47200000000001</v>
      </c>
      <c r="E90" s="150">
        <v>29.649000000000001</v>
      </c>
      <c r="F90" s="150">
        <v>41.167000000000002</v>
      </c>
      <c r="G90" s="150">
        <v>27.923999999999999</v>
      </c>
      <c r="H90" s="150">
        <v>34.356999999999999</v>
      </c>
      <c r="I90" s="150">
        <v>27.169</v>
      </c>
      <c r="J90" s="150">
        <v>-65.052999999999997</v>
      </c>
      <c r="K90" s="150">
        <v>100.40600000000001</v>
      </c>
      <c r="L90" s="150">
        <v>187.00399999999999</v>
      </c>
      <c r="M90" s="150">
        <v>39.554000000000002</v>
      </c>
      <c r="N90" s="150">
        <v>48.482999999999997</v>
      </c>
      <c r="O90" s="150">
        <v>-38.420999999999999</v>
      </c>
      <c r="P90" s="150">
        <v>20.536000000000001</v>
      </c>
      <c r="Q90" s="150">
        <v>-43.651000000000003</v>
      </c>
      <c r="R90" s="150">
        <v>73.367999999999995</v>
      </c>
      <c r="S90" s="150">
        <v>1.0629999999999999</v>
      </c>
      <c r="T90" s="150">
        <v>-13.868</v>
      </c>
      <c r="U90" s="150">
        <v>27.044</v>
      </c>
      <c r="V90" s="150">
        <v>-26.585000000000001</v>
      </c>
      <c r="W90" s="150">
        <v>-26.405000000000001</v>
      </c>
      <c r="X90" s="378">
        <v>-31.091999999999999</v>
      </c>
      <c r="Y90" s="150">
        <v>-51.152000000000001</v>
      </c>
      <c r="Z90" s="145"/>
      <c r="AA90" s="145"/>
      <c r="AB90" s="145"/>
      <c r="AC90" s="145"/>
      <c r="AD90" s="145"/>
    </row>
    <row r="91" spans="1:30" x14ac:dyDescent="0.3">
      <c r="A91" s="152" t="s">
        <v>252</v>
      </c>
      <c r="B91" s="152" t="s">
        <v>389</v>
      </c>
      <c r="C91" s="148" t="s">
        <v>253</v>
      </c>
      <c r="D91" s="150">
        <v>631.476</v>
      </c>
      <c r="E91" s="150">
        <v>1107.5509999999999</v>
      </c>
      <c r="F91" s="150">
        <v>467.86200000000002</v>
      </c>
      <c r="G91" s="150">
        <v>542.53800000000001</v>
      </c>
      <c r="H91" s="150">
        <v>402.834</v>
      </c>
      <c r="I91" s="150">
        <v>379.72800000000001</v>
      </c>
      <c r="J91" s="150">
        <v>385.47899999999998</v>
      </c>
      <c r="K91" s="150">
        <v>559.14</v>
      </c>
      <c r="L91" s="150">
        <v>321.93200000000002</v>
      </c>
      <c r="M91" s="150">
        <v>280.90300000000002</v>
      </c>
      <c r="N91" s="150">
        <v>266.79500000000002</v>
      </c>
      <c r="O91" s="150" t="e">
        <f>#REF!</f>
        <v>#REF!</v>
      </c>
      <c r="P91" s="150">
        <v>305.79599999999999</v>
      </c>
      <c r="Q91" s="150">
        <v>194.08</v>
      </c>
      <c r="R91" s="150">
        <v>365.01100000000002</v>
      </c>
      <c r="S91" s="150">
        <v>699.04600000000005</v>
      </c>
      <c r="T91" s="150">
        <v>456.815</v>
      </c>
      <c r="U91" s="150">
        <v>358.02300000000002</v>
      </c>
      <c r="V91" s="150">
        <v>641.7650000000001</v>
      </c>
      <c r="W91" s="150">
        <v>183.892</v>
      </c>
      <c r="X91" s="378">
        <v>244.87399999999997</v>
      </c>
      <c r="Y91" s="150">
        <v>309.70099999999996</v>
      </c>
      <c r="Z91" s="145"/>
      <c r="AA91" s="145"/>
      <c r="AB91" s="145"/>
      <c r="AC91" s="145"/>
      <c r="AD91" s="145"/>
    </row>
    <row r="92" spans="1:30" x14ac:dyDescent="0.3">
      <c r="A92" s="251" t="s">
        <v>553</v>
      </c>
      <c r="B92" s="252" t="s">
        <v>713</v>
      </c>
      <c r="C92" s="253"/>
      <c r="D92" s="254"/>
      <c r="E92" s="254"/>
      <c r="F92" s="254"/>
      <c r="G92" s="254"/>
      <c r="H92" s="254"/>
      <c r="I92" s="254"/>
      <c r="J92" s="254"/>
      <c r="K92" s="254"/>
      <c r="L92" s="254"/>
      <c r="M92" s="254"/>
      <c r="N92" s="254"/>
      <c r="O92" s="254"/>
      <c r="P92" s="254"/>
      <c r="Q92" s="254"/>
      <c r="R92" s="254"/>
      <c r="S92" s="254"/>
      <c r="T92" s="254"/>
      <c r="U92" s="254"/>
      <c r="V92" s="254"/>
      <c r="W92" s="254">
        <v>1072.7221979999999</v>
      </c>
      <c r="X92" s="254">
        <v>2677.2302330000002</v>
      </c>
      <c r="Y92" s="254">
        <v>3919.6415900000002</v>
      </c>
      <c r="Z92" s="145"/>
      <c r="AA92" s="145"/>
      <c r="AB92" s="145"/>
      <c r="AC92" s="145"/>
      <c r="AD92" s="145"/>
    </row>
    <row r="93" spans="1:30" x14ac:dyDescent="0.3">
      <c r="A93" s="137" t="s">
        <v>302</v>
      </c>
      <c r="B93" s="137" t="s">
        <v>348</v>
      </c>
      <c r="C93" s="174" t="s">
        <v>345</v>
      </c>
      <c r="D93" s="138">
        <f t="shared" ref="D93:L93" si="20">D7-D46</f>
        <v>-1730.828000000005</v>
      </c>
      <c r="E93" s="138">
        <f t="shared" si="20"/>
        <v>-5223.3590000000004</v>
      </c>
      <c r="F93" s="138">
        <f t="shared" si="20"/>
        <v>-5077.0330000000031</v>
      </c>
      <c r="G93" s="138">
        <f t="shared" si="20"/>
        <v>-3173.2109999999921</v>
      </c>
      <c r="H93" s="138">
        <f t="shared" si="20"/>
        <v>-3209.1359999999986</v>
      </c>
      <c r="I93" s="175">
        <f t="shared" si="20"/>
        <v>-2133.6729999999989</v>
      </c>
      <c r="J93" s="175">
        <f t="shared" si="20"/>
        <v>-2371.3639999999941</v>
      </c>
      <c r="K93" s="175">
        <f t="shared" si="20"/>
        <v>-2131.2130000000034</v>
      </c>
      <c r="L93" s="175">
        <f t="shared" si="20"/>
        <v>-2006.6039999999994</v>
      </c>
      <c r="M93" s="176">
        <v>-1083.4889999999941</v>
      </c>
      <c r="N93" s="175">
        <f t="shared" ref="N93:S93" si="21">N7-N46</f>
        <v>-804.96099999999569</v>
      </c>
      <c r="O93" s="175" t="e">
        <f t="shared" si="21"/>
        <v>#REF!</v>
      </c>
      <c r="P93" s="175">
        <f t="shared" si="21"/>
        <v>-940.62800000000425</v>
      </c>
      <c r="Q93" s="175">
        <f t="shared" si="21"/>
        <v>0</v>
      </c>
      <c r="R93" s="175">
        <f t="shared" si="21"/>
        <v>-1139.8419999999969</v>
      </c>
      <c r="S93" s="175">
        <f t="shared" si="21"/>
        <v>-4999.432000000008</v>
      </c>
      <c r="T93" s="175">
        <f t="shared" ref="T93" si="22">T7-T46</f>
        <v>-5448.0929999999935</v>
      </c>
      <c r="U93" s="175">
        <v>-2234</v>
      </c>
      <c r="V93" s="175">
        <f>V7-V46+V92</f>
        <v>-7535.8580000000075</v>
      </c>
      <c r="W93" s="175">
        <f>W7-W46+W92</f>
        <v>-5008.4758019999972</v>
      </c>
      <c r="X93" s="175">
        <f>X7-X46+X92</f>
        <v>-4391.2777669999941</v>
      </c>
      <c r="Y93" s="175">
        <f>Y7-Y46+Y92</f>
        <v>-3153.9114099999924</v>
      </c>
      <c r="Z93" s="145"/>
      <c r="AA93" s="145"/>
      <c r="AB93" s="145"/>
      <c r="AC93" s="145"/>
      <c r="AD93" s="145"/>
    </row>
    <row r="94" spans="1:30" x14ac:dyDescent="0.3">
      <c r="A94" s="177" t="s">
        <v>36</v>
      </c>
      <c r="B94" s="177" t="s">
        <v>349</v>
      </c>
      <c r="C94" s="178"/>
      <c r="D94" s="179">
        <f>D93/D95</f>
        <v>-2.5234210889800116E-2</v>
      </c>
      <c r="E94" s="179">
        <f t="shared" ref="E94:N94" si="23">E93/E95</f>
        <v>-8.1493356813289869E-2</v>
      </c>
      <c r="F94" s="179">
        <f t="shared" si="23"/>
        <v>-7.4560317274483784E-2</v>
      </c>
      <c r="G94" s="179">
        <f t="shared" si="23"/>
        <v>-4.4558566515499075E-2</v>
      </c>
      <c r="H94" s="179">
        <f t="shared" si="23"/>
        <v>-4.3671326730936752E-2</v>
      </c>
      <c r="I94" s="179">
        <f t="shared" si="23"/>
        <v>-2.8695816661308337E-2</v>
      </c>
      <c r="J94" s="179">
        <f t="shared" si="23"/>
        <v>-3.1097467452204517E-2</v>
      </c>
      <c r="K94" s="179">
        <f t="shared" si="23"/>
        <v>-2.6720927170395741E-2</v>
      </c>
      <c r="L94" s="179">
        <f t="shared" si="23"/>
        <v>-2.4703939583537411E-2</v>
      </c>
      <c r="M94" s="179">
        <v>-1.2900001435861499E-2</v>
      </c>
      <c r="N94" s="179">
        <f t="shared" si="23"/>
        <v>-9.5242489958085458E-3</v>
      </c>
      <c r="O94" s="179" t="e">
        <f t="shared" ref="O94:S94" si="24">O93/O95</f>
        <v>#REF!</v>
      </c>
      <c r="P94" s="179">
        <f t="shared" si="24"/>
        <v>-1.0483926938767455E-2</v>
      </c>
      <c r="Q94" s="179">
        <f t="shared" si="24"/>
        <v>0</v>
      </c>
      <c r="R94" s="179">
        <f t="shared" si="24"/>
        <v>-1.2069804952340767E-2</v>
      </c>
      <c r="S94" s="179">
        <f t="shared" si="24"/>
        <v>-5.3503135907519039E-2</v>
      </c>
      <c r="T94" s="179">
        <f t="shared" ref="T94:U94" si="25">T93/T95</f>
        <v>-5.4305277949314543E-2</v>
      </c>
      <c r="U94" s="179">
        <f t="shared" si="25"/>
        <v>-2.0373560448130417E-2</v>
      </c>
      <c r="V94" s="179">
        <f t="shared" ref="V94:W94" si="26">V93/V95</f>
        <v>-6.2971197561965245E-2</v>
      </c>
      <c r="W94" s="179">
        <f t="shared" si="26"/>
        <v>-3.899999798974349E-2</v>
      </c>
      <c r="X94" s="179">
        <f t="shared" ref="X94:Y94" si="27">X93/X95</f>
        <v>-3.2000002051658524E-2</v>
      </c>
      <c r="Y94" s="179">
        <f t="shared" si="27"/>
        <v>-2.200000036426937E-2</v>
      </c>
      <c r="Z94" s="145"/>
      <c r="AA94" s="145"/>
      <c r="AB94" s="145"/>
      <c r="AC94" s="145"/>
      <c r="AD94" s="145"/>
    </row>
    <row r="95" spans="1:30" ht="13" x14ac:dyDescent="0.3">
      <c r="A95" s="180" t="s">
        <v>61</v>
      </c>
      <c r="B95" s="180" t="s">
        <v>96</v>
      </c>
      <c r="C95" s="181"/>
      <c r="D95" s="182">
        <v>68590.534</v>
      </c>
      <c r="E95" s="182">
        <v>64095.519</v>
      </c>
      <c r="F95" s="182">
        <v>68092.964000000007</v>
      </c>
      <c r="G95" s="182">
        <v>71214.386999999988</v>
      </c>
      <c r="H95" s="182">
        <v>73483.822000000015</v>
      </c>
      <c r="I95" s="182">
        <v>74354.845000000001</v>
      </c>
      <c r="J95" s="182">
        <v>76255.855999999985</v>
      </c>
      <c r="K95" s="182">
        <v>79758.198000000004</v>
      </c>
      <c r="L95" s="182">
        <v>81226.073000000004</v>
      </c>
      <c r="M95" s="183">
        <v>83991.385999999999</v>
      </c>
      <c r="N95" s="182">
        <v>84517.00499999999</v>
      </c>
      <c r="O95" s="182">
        <v>89495.334000000003</v>
      </c>
      <c r="P95" s="182">
        <v>89720.960999999996</v>
      </c>
      <c r="Q95" s="182">
        <v>96890.353000000003</v>
      </c>
      <c r="R95" s="182">
        <v>94437.482999999993</v>
      </c>
      <c r="S95" s="381">
        <v>93441.85</v>
      </c>
      <c r="T95" s="381">
        <v>100323.45299999999</v>
      </c>
      <c r="U95" s="380">
        <v>109651.91899999999</v>
      </c>
      <c r="V95" s="380">
        <v>119671.50525578832</v>
      </c>
      <c r="W95" s="380">
        <v>128422.46308107923</v>
      </c>
      <c r="X95" s="380">
        <v>137227.42142050579</v>
      </c>
      <c r="Y95" s="380">
        <v>143359.60717174903</v>
      </c>
      <c r="Z95" s="145"/>
      <c r="AA95" s="145"/>
      <c r="AB95" s="145"/>
      <c r="AC95" s="145"/>
      <c r="AD95" s="145"/>
    </row>
    <row r="96" spans="1:30" x14ac:dyDescent="0.3">
      <c r="A96" s="151"/>
      <c r="B96" s="151"/>
      <c r="D96" s="184"/>
      <c r="E96" s="184"/>
      <c r="F96" s="184"/>
      <c r="G96" s="184"/>
      <c r="H96" s="184"/>
      <c r="I96" s="184"/>
    </row>
    <row r="97" spans="1:25" x14ac:dyDescent="0.3">
      <c r="A97" s="151"/>
      <c r="B97" s="151"/>
      <c r="D97" s="184"/>
      <c r="E97" s="184"/>
      <c r="F97" s="184"/>
      <c r="G97" s="184"/>
      <c r="H97" s="184"/>
      <c r="I97" s="184"/>
      <c r="K97" s="185"/>
      <c r="L97" s="184"/>
      <c r="M97" s="184"/>
      <c r="N97" s="185"/>
      <c r="O97" s="185"/>
      <c r="P97" s="185"/>
    </row>
    <row r="98" spans="1:25" x14ac:dyDescent="0.3">
      <c r="A98" s="151"/>
      <c r="B98" s="151"/>
      <c r="U98" s="623"/>
    </row>
    <row r="103" spans="1:25" x14ac:dyDescent="0.3">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row>
    <row r="104" spans="1:25" x14ac:dyDescent="0.3">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row>
    <row r="105" spans="1:25" x14ac:dyDescent="0.3">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row>
    <row r="106" spans="1:25" x14ac:dyDescent="0.3">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row>
    <row r="107" spans="1:25" x14ac:dyDescent="0.3">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row>
    <row r="108" spans="1:25" x14ac:dyDescent="0.3">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row>
    <row r="110" spans="1:25" x14ac:dyDescent="0.3">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row>
    <row r="113" spans="5:25" x14ac:dyDescent="0.3">
      <c r="H113" s="146"/>
      <c r="I113" s="146"/>
      <c r="J113" s="146"/>
      <c r="K113" s="146"/>
      <c r="L113" s="146"/>
      <c r="M113" s="146"/>
      <c r="N113" s="146"/>
      <c r="O113" s="146"/>
      <c r="P113" s="146"/>
    </row>
    <row r="114" spans="5:25" x14ac:dyDescent="0.3">
      <c r="G114" s="187"/>
      <c r="H114" s="187"/>
      <c r="I114" s="187"/>
      <c r="J114" s="187"/>
      <c r="K114" s="187"/>
      <c r="L114" s="187"/>
      <c r="M114" s="187"/>
      <c r="N114" s="187"/>
      <c r="O114" s="187"/>
      <c r="P114" s="187"/>
      <c r="Q114" s="187"/>
      <c r="R114" s="187"/>
      <c r="S114" s="187"/>
      <c r="T114" s="187"/>
      <c r="U114" s="187"/>
      <c r="V114" s="187"/>
      <c r="W114" s="187"/>
      <c r="X114" s="187"/>
      <c r="Y114" s="187"/>
    </row>
    <row r="115" spans="5:25" x14ac:dyDescent="0.3">
      <c r="K115" s="186"/>
      <c r="L115" s="186"/>
      <c r="M115" s="186"/>
      <c r="N115" s="186"/>
      <c r="O115" s="186"/>
      <c r="P115" s="186"/>
    </row>
    <row r="116" spans="5:25" x14ac:dyDescent="0.3">
      <c r="G116" s="187"/>
      <c r="H116" s="187"/>
      <c r="I116" s="187"/>
      <c r="J116" s="187"/>
      <c r="K116" s="187"/>
      <c r="L116" s="187"/>
      <c r="M116" s="187"/>
      <c r="N116" s="187"/>
      <c r="O116" s="187"/>
      <c r="P116" s="187"/>
      <c r="Q116" s="187"/>
      <c r="R116" s="187"/>
      <c r="S116" s="187"/>
      <c r="T116" s="187"/>
      <c r="U116" s="187"/>
      <c r="V116" s="187"/>
      <c r="W116" s="187"/>
      <c r="X116" s="187"/>
      <c r="Y116" s="187"/>
    </row>
    <row r="118" spans="5:25" x14ac:dyDescent="0.3">
      <c r="K118" s="145"/>
      <c r="L118" s="145"/>
      <c r="M118" s="145"/>
      <c r="N118" s="145"/>
      <c r="O118" s="145"/>
      <c r="P118" s="145"/>
    </row>
    <row r="119" spans="5:25" ht="14.5" x14ac:dyDescent="0.35">
      <c r="E119" s="188"/>
      <c r="L119" s="145"/>
      <c r="M119" s="145"/>
      <c r="N119" s="145"/>
      <c r="O119" s="145"/>
      <c r="P119" s="145"/>
      <c r="Q119" s="189"/>
      <c r="R119" s="189"/>
      <c r="S119" s="189"/>
      <c r="T119" s="189"/>
      <c r="U119" s="189"/>
      <c r="V119" s="189"/>
      <c r="W119" s="189"/>
      <c r="X119" s="189"/>
      <c r="Y119" s="189"/>
    </row>
    <row r="120" spans="5:25" ht="14.5" x14ac:dyDescent="0.35">
      <c r="E120" s="188"/>
      <c r="K120" s="145"/>
      <c r="L120" s="145"/>
      <c r="M120" s="145"/>
      <c r="N120" s="145"/>
      <c r="O120" s="145"/>
      <c r="P120" s="145"/>
    </row>
    <row r="121" spans="5:25" ht="14.5" x14ac:dyDescent="0.35">
      <c r="E121" s="188"/>
      <c r="Q121" s="189"/>
      <c r="R121" s="189"/>
      <c r="S121" s="189"/>
      <c r="T121" s="189"/>
      <c r="U121" s="189"/>
      <c r="V121" s="189"/>
      <c r="W121" s="189"/>
      <c r="X121" s="189"/>
      <c r="Y121" s="189"/>
    </row>
    <row r="122" spans="5:25" ht="14.5" x14ac:dyDescent="0.35">
      <c r="E122" s="188"/>
    </row>
    <row r="123" spans="5:25" ht="14.5" x14ac:dyDescent="0.35">
      <c r="E123" s="188"/>
    </row>
    <row r="124" spans="5:25" ht="14.5" x14ac:dyDescent="0.35">
      <c r="E124" s="188"/>
    </row>
    <row r="125" spans="5:25" ht="14.5" x14ac:dyDescent="0.35">
      <c r="E125" s="188"/>
    </row>
  </sheetData>
  <mergeCells count="1">
    <mergeCell ref="C4:C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4"/>
  <sheetViews>
    <sheetView showGridLines="0" workbookViewId="0"/>
  </sheetViews>
  <sheetFormatPr defaultRowHeight="14.5" x14ac:dyDescent="0.35"/>
  <cols>
    <col min="2" max="2" width="46" customWidth="1"/>
    <col min="4" max="4" width="9.7265625" customWidth="1"/>
    <col min="6" max="6" width="46.26953125" customWidth="1"/>
  </cols>
  <sheetData>
    <row r="1" spans="1:8" x14ac:dyDescent="0.35">
      <c r="A1" s="263"/>
    </row>
    <row r="3" spans="1:8" x14ac:dyDescent="0.35">
      <c r="B3" s="673" t="s">
        <v>1092</v>
      </c>
      <c r="C3" s="598"/>
      <c r="D3" s="598"/>
      <c r="F3" s="673" t="s">
        <v>1330</v>
      </c>
      <c r="G3" s="598"/>
      <c r="H3" s="598"/>
    </row>
    <row r="4" spans="1:8" x14ac:dyDescent="0.35">
      <c r="B4" s="674"/>
      <c r="C4" s="675">
        <v>2022</v>
      </c>
      <c r="D4" s="675">
        <v>2023</v>
      </c>
      <c r="F4" s="674"/>
      <c r="G4" s="675">
        <v>2022</v>
      </c>
      <c r="H4" s="675">
        <v>2023</v>
      </c>
    </row>
    <row r="5" spans="1:8" x14ac:dyDescent="0.35">
      <c r="B5" s="598" t="s">
        <v>1084</v>
      </c>
      <c r="C5" s="598">
        <v>143</v>
      </c>
      <c r="D5" s="598">
        <v>90</v>
      </c>
      <c r="F5" s="598" t="s">
        <v>1094</v>
      </c>
      <c r="G5" s="598">
        <v>143</v>
      </c>
      <c r="H5" s="598">
        <v>90</v>
      </c>
    </row>
    <row r="6" spans="1:8" x14ac:dyDescent="0.35">
      <c r="B6" s="598" t="s">
        <v>1085</v>
      </c>
      <c r="C6" s="598">
        <v>64</v>
      </c>
      <c r="D6" s="598">
        <v>50</v>
      </c>
      <c r="F6" s="598" t="s">
        <v>1095</v>
      </c>
      <c r="G6" s="598">
        <v>64</v>
      </c>
      <c r="H6" s="598">
        <v>50</v>
      </c>
    </row>
    <row r="7" spans="1:8" x14ac:dyDescent="0.35">
      <c r="B7" s="598" t="s">
        <v>1086</v>
      </c>
      <c r="C7" s="598">
        <v>46</v>
      </c>
      <c r="D7" s="598">
        <v>10</v>
      </c>
      <c r="F7" s="598" t="s">
        <v>1096</v>
      </c>
      <c r="G7" s="598">
        <v>46</v>
      </c>
      <c r="H7" s="598">
        <v>10</v>
      </c>
    </row>
    <row r="8" spans="1:8" x14ac:dyDescent="0.35">
      <c r="B8" s="598" t="s">
        <v>1087</v>
      </c>
      <c r="C8" s="598">
        <v>20</v>
      </c>
      <c r="D8" s="598">
        <v>25</v>
      </c>
      <c r="F8" s="598" t="s">
        <v>1097</v>
      </c>
      <c r="G8" s="598">
        <v>20</v>
      </c>
      <c r="H8" s="598">
        <v>25</v>
      </c>
    </row>
    <row r="9" spans="1:8" x14ac:dyDescent="0.35">
      <c r="B9" s="598" t="s">
        <v>1088</v>
      </c>
      <c r="C9" s="598">
        <v>13</v>
      </c>
      <c r="D9" s="598">
        <v>5</v>
      </c>
      <c r="F9" s="598" t="s">
        <v>1098</v>
      </c>
      <c r="G9" s="598">
        <v>13</v>
      </c>
      <c r="H9" s="598">
        <v>5</v>
      </c>
    </row>
    <row r="10" spans="1:8" x14ac:dyDescent="0.35">
      <c r="B10" s="598" t="s">
        <v>1089</v>
      </c>
      <c r="C10" s="598">
        <v>23</v>
      </c>
      <c r="D10" s="598">
        <v>0</v>
      </c>
      <c r="F10" s="598" t="s">
        <v>1099</v>
      </c>
      <c r="G10" s="598">
        <v>23</v>
      </c>
      <c r="H10" s="598">
        <v>0</v>
      </c>
    </row>
    <row r="11" spans="1:8" ht="12.65" customHeight="1" x14ac:dyDescent="0.35">
      <c r="B11" s="674" t="s">
        <v>1090</v>
      </c>
      <c r="C11" s="674">
        <v>28</v>
      </c>
      <c r="D11" s="674">
        <v>10</v>
      </c>
      <c r="F11" s="674" t="s">
        <v>1100</v>
      </c>
      <c r="G11" s="674">
        <v>28</v>
      </c>
      <c r="H11" s="674">
        <v>10</v>
      </c>
    </row>
    <row r="12" spans="1:8" x14ac:dyDescent="0.35">
      <c r="B12" s="676" t="s">
        <v>37</v>
      </c>
      <c r="C12" s="676">
        <v>194</v>
      </c>
      <c r="D12" s="676">
        <v>100</v>
      </c>
      <c r="E12" s="677"/>
      <c r="F12" s="676" t="s">
        <v>151</v>
      </c>
      <c r="G12" s="676">
        <v>194</v>
      </c>
      <c r="H12" s="676">
        <v>100</v>
      </c>
    </row>
    <row r="13" spans="1:8" ht="70" x14ac:dyDescent="0.35">
      <c r="B13" s="870" t="s">
        <v>1091</v>
      </c>
      <c r="C13" s="870"/>
      <c r="D13" s="870"/>
      <c r="F13" s="870" t="s">
        <v>1093</v>
      </c>
      <c r="G13" s="870"/>
      <c r="H13" s="870"/>
    </row>
    <row r="14" spans="1:8" x14ac:dyDescent="0.35">
      <c r="B14" s="598"/>
      <c r="C14" s="598"/>
      <c r="D14" s="275" t="s">
        <v>8</v>
      </c>
      <c r="F14" s="598"/>
      <c r="G14" s="598"/>
      <c r="H14" s="275" t="s">
        <v>97</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2:Z63"/>
  <sheetViews>
    <sheetView showGridLines="0" zoomScaleNormal="100" workbookViewId="0"/>
  </sheetViews>
  <sheetFormatPr defaultColWidth="9.26953125" defaultRowHeight="11.5" x14ac:dyDescent="0.25"/>
  <cols>
    <col min="1" max="1" width="7" style="263" customWidth="1"/>
    <col min="2" max="2" width="8.453125" style="263" customWidth="1"/>
    <col min="3" max="3" width="54.453125" style="263" bestFit="1" customWidth="1"/>
    <col min="4" max="5" width="11.26953125" style="263" customWidth="1"/>
    <col min="6" max="11" width="9.26953125" style="263"/>
    <col min="12" max="12" width="28" style="263" customWidth="1"/>
    <col min="13" max="16384" width="9.26953125" style="263"/>
  </cols>
  <sheetData>
    <row r="2" spans="3:26" ht="12" thickBot="1" x14ac:dyDescent="0.3">
      <c r="C2" s="950" t="s">
        <v>956</v>
      </c>
      <c r="D2" s="950"/>
      <c r="E2" s="950"/>
      <c r="F2" s="950"/>
      <c r="G2" s="950"/>
      <c r="H2" s="950"/>
      <c r="L2" s="382" t="s">
        <v>961</v>
      </c>
      <c r="M2" s="382"/>
      <c r="N2" s="382"/>
      <c r="O2" s="382"/>
      <c r="P2" s="382"/>
      <c r="Q2" s="382"/>
    </row>
    <row r="3" spans="3:26" x14ac:dyDescent="0.25">
      <c r="I3" s="264"/>
      <c r="J3" s="264"/>
      <c r="K3" s="264"/>
    </row>
    <row r="4" spans="3:26" ht="13" x14ac:dyDescent="0.3">
      <c r="C4" s="349"/>
      <c r="D4" s="386" t="s">
        <v>958</v>
      </c>
      <c r="F4" s="12"/>
      <c r="G4" s="12"/>
      <c r="H4" s="12"/>
      <c r="I4" s="12"/>
      <c r="J4" s="383"/>
      <c r="K4" s="383"/>
      <c r="L4" s="349"/>
      <c r="M4" s="386" t="s">
        <v>962</v>
      </c>
      <c r="O4" s="12"/>
      <c r="P4" s="12"/>
      <c r="Q4" s="12"/>
      <c r="R4" s="12"/>
      <c r="S4" s="383"/>
      <c r="T4" s="383"/>
      <c r="U4" s="383"/>
      <c r="V4" s="383"/>
      <c r="W4" s="383"/>
      <c r="X4" s="383"/>
      <c r="Y4" s="383"/>
      <c r="Z4" s="383"/>
    </row>
    <row r="5" spans="3:26" ht="13" x14ac:dyDescent="0.3">
      <c r="C5" s="50"/>
      <c r="D5" s="49">
        <v>2023</v>
      </c>
      <c r="F5" s="12"/>
      <c r="G5" s="12"/>
      <c r="H5" s="12"/>
      <c r="I5" s="12"/>
      <c r="J5" s="383"/>
      <c r="K5" s="383"/>
      <c r="L5" s="50"/>
      <c r="M5" s="49">
        <v>2023</v>
      </c>
      <c r="O5" s="12"/>
      <c r="P5" s="12"/>
      <c r="Q5" s="12"/>
      <c r="R5" s="12"/>
      <c r="S5" s="383"/>
      <c r="T5" s="383"/>
      <c r="U5" s="383"/>
      <c r="V5" s="383"/>
      <c r="W5" s="383"/>
      <c r="X5" s="383"/>
      <c r="Y5" s="383"/>
      <c r="Z5" s="383"/>
    </row>
    <row r="6" spans="3:26" ht="13" x14ac:dyDescent="0.3">
      <c r="C6" s="51" t="s">
        <v>959</v>
      </c>
      <c r="D6" s="44">
        <v>9.7725013280042798</v>
      </c>
      <c r="F6" s="12"/>
      <c r="G6" s="12"/>
      <c r="H6" s="12"/>
      <c r="I6" s="12"/>
      <c r="J6" s="383"/>
      <c r="K6" s="383"/>
      <c r="L6" s="51" t="s">
        <v>768</v>
      </c>
      <c r="M6" s="44">
        <v>9.7725013280042798</v>
      </c>
      <c r="O6" s="12"/>
      <c r="P6" s="12"/>
      <c r="Q6" s="12"/>
      <c r="R6" s="12"/>
      <c r="S6" s="383"/>
      <c r="T6" s="383"/>
      <c r="U6" s="383"/>
      <c r="V6" s="383"/>
      <c r="W6" s="383"/>
      <c r="X6" s="383"/>
      <c r="Y6" s="383"/>
      <c r="Z6" s="383"/>
    </row>
    <row r="7" spans="3:26" ht="13" x14ac:dyDescent="0.3">
      <c r="C7" s="51" t="s">
        <v>759</v>
      </c>
      <c r="D7" s="44">
        <v>8.9753959805452366E-2</v>
      </c>
      <c r="F7" s="12"/>
      <c r="G7" s="12"/>
      <c r="H7" s="12"/>
      <c r="I7" s="12"/>
      <c r="J7" s="383"/>
      <c r="K7" s="383"/>
      <c r="L7" s="51" t="s">
        <v>765</v>
      </c>
      <c r="M7" s="44">
        <v>8.9753959805452366E-2</v>
      </c>
      <c r="O7" s="12"/>
      <c r="P7" s="12"/>
      <c r="Q7" s="12"/>
      <c r="R7" s="12"/>
      <c r="S7" s="383"/>
      <c r="T7" s="383"/>
      <c r="U7" s="383"/>
      <c r="V7" s="383"/>
      <c r="W7" s="383"/>
      <c r="X7" s="383"/>
      <c r="Y7" s="383"/>
      <c r="Z7" s="383"/>
    </row>
    <row r="8" spans="3:26" ht="13" x14ac:dyDescent="0.3">
      <c r="C8" s="51" t="s">
        <v>760</v>
      </c>
      <c r="D8" s="44">
        <v>-0.77254175370365108</v>
      </c>
      <c r="F8" s="12"/>
      <c r="G8" s="12"/>
      <c r="H8" s="12"/>
      <c r="I8" s="12"/>
      <c r="J8" s="383"/>
      <c r="K8" s="383"/>
      <c r="L8" s="51" t="s">
        <v>767</v>
      </c>
      <c r="M8" s="44">
        <v>-0.77254175370365108</v>
      </c>
      <c r="O8" s="12"/>
      <c r="P8" s="12"/>
      <c r="Q8" s="12"/>
      <c r="R8" s="12"/>
      <c r="S8" s="383"/>
      <c r="T8" s="383"/>
      <c r="U8" s="383"/>
      <c r="V8" s="383"/>
      <c r="W8" s="383"/>
      <c r="X8" s="383"/>
      <c r="Y8" s="383"/>
      <c r="Z8" s="383"/>
    </row>
    <row r="9" spans="3:26" ht="13" x14ac:dyDescent="0.3">
      <c r="C9" s="263" t="s">
        <v>957</v>
      </c>
      <c r="D9" s="44">
        <v>-0.47461649981699683</v>
      </c>
      <c r="F9" s="12"/>
      <c r="G9" s="12"/>
      <c r="H9" s="12"/>
      <c r="I9" s="12"/>
      <c r="J9" s="383"/>
      <c r="K9" s="383"/>
      <c r="L9" s="51" t="s">
        <v>963</v>
      </c>
      <c r="M9" s="44">
        <v>-0.47461649981699683</v>
      </c>
      <c r="O9" s="12"/>
      <c r="P9" s="12"/>
      <c r="Q9" s="12"/>
      <c r="R9" s="12"/>
      <c r="S9" s="383"/>
      <c r="T9" s="383"/>
      <c r="U9" s="383"/>
      <c r="V9" s="383"/>
      <c r="W9" s="383"/>
      <c r="X9" s="383"/>
      <c r="Y9" s="383"/>
      <c r="Z9" s="383"/>
    </row>
    <row r="10" spans="3:26" ht="13" x14ac:dyDescent="0.3">
      <c r="C10" s="51" t="s">
        <v>761</v>
      </c>
      <c r="D10" s="44">
        <v>0.37088311286889025</v>
      </c>
      <c r="F10" s="12"/>
      <c r="G10" s="12"/>
      <c r="H10" s="12"/>
      <c r="I10" s="12"/>
      <c r="J10" s="383"/>
      <c r="K10" s="383"/>
      <c r="L10" s="51" t="s">
        <v>766</v>
      </c>
      <c r="M10" s="44">
        <v>0.37088311286889025</v>
      </c>
      <c r="O10" s="12"/>
      <c r="P10" s="12"/>
      <c r="Q10" s="12"/>
      <c r="R10" s="12"/>
      <c r="S10" s="383"/>
      <c r="T10" s="383"/>
      <c r="U10" s="383"/>
      <c r="V10" s="383"/>
      <c r="W10" s="383"/>
      <c r="X10" s="383"/>
      <c r="Y10" s="383"/>
      <c r="Z10" s="383"/>
    </row>
    <row r="11" spans="3:26" ht="13" x14ac:dyDescent="0.3">
      <c r="C11" s="49" t="s">
        <v>762</v>
      </c>
      <c r="D11" s="385">
        <v>8.9859801471579743</v>
      </c>
      <c r="F11" s="12"/>
      <c r="G11" s="12"/>
      <c r="H11" s="12"/>
      <c r="I11" s="12"/>
      <c r="J11" s="383"/>
      <c r="K11" s="383"/>
      <c r="L11" s="49" t="s">
        <v>769</v>
      </c>
      <c r="M11" s="385">
        <v>8.9859801471579743</v>
      </c>
      <c r="O11" s="12"/>
      <c r="P11" s="12"/>
      <c r="Q11" s="12"/>
      <c r="R11" s="12"/>
      <c r="S11" s="383"/>
      <c r="T11" s="383"/>
      <c r="U11" s="383"/>
      <c r="V11" s="383"/>
      <c r="W11" s="383"/>
      <c r="X11" s="383"/>
      <c r="Y11" s="383"/>
      <c r="Z11" s="383"/>
    </row>
    <row r="12" spans="3:26" ht="13" x14ac:dyDescent="0.3">
      <c r="C12" s="12"/>
      <c r="D12" s="12"/>
      <c r="E12" s="12"/>
      <c r="F12" s="12"/>
      <c r="G12" s="12"/>
      <c r="H12" s="12"/>
      <c r="I12" s="12"/>
      <c r="J12" s="383"/>
      <c r="K12" s="383"/>
      <c r="L12" s="12"/>
      <c r="M12" s="12"/>
      <c r="O12" s="12"/>
      <c r="P12" s="12"/>
      <c r="Q12" s="12"/>
      <c r="R12" s="12"/>
      <c r="S12" s="383"/>
      <c r="T12" s="383"/>
      <c r="U12" s="383"/>
      <c r="V12" s="383"/>
      <c r="W12" s="383"/>
      <c r="X12" s="383"/>
      <c r="Y12" s="383"/>
      <c r="Z12" s="383"/>
    </row>
    <row r="13" spans="3:26" ht="13" x14ac:dyDescent="0.3">
      <c r="C13" s="212"/>
      <c r="D13" s="596"/>
      <c r="E13" s="596"/>
      <c r="F13" s="596"/>
      <c r="G13" s="596"/>
      <c r="H13" s="12"/>
      <c r="I13" s="12"/>
      <c r="J13" s="383"/>
      <c r="K13" s="383"/>
      <c r="L13" s="212"/>
      <c r="M13" s="596"/>
      <c r="O13" s="596"/>
      <c r="P13" s="596"/>
      <c r="Q13" s="51"/>
      <c r="R13" s="12"/>
      <c r="S13" s="383"/>
      <c r="T13" s="383"/>
      <c r="U13" s="383"/>
      <c r="V13" s="383"/>
      <c r="W13" s="383"/>
      <c r="X13" s="383"/>
      <c r="Y13" s="383"/>
      <c r="Z13" s="383"/>
    </row>
    <row r="14" spans="3:26" ht="13" x14ac:dyDescent="0.3">
      <c r="C14" s="51"/>
      <c r="D14" s="384"/>
      <c r="E14" s="384"/>
      <c r="F14" s="384"/>
      <c r="G14" s="384"/>
      <c r="H14" s="12"/>
      <c r="I14" s="12"/>
      <c r="J14" s="383"/>
      <c r="K14" s="383"/>
      <c r="L14" s="51"/>
      <c r="M14" s="384"/>
      <c r="N14" s="384"/>
      <c r="O14" s="384"/>
      <c r="P14" s="384"/>
      <c r="Q14" s="51"/>
      <c r="R14" s="12"/>
      <c r="S14" s="383"/>
      <c r="T14" s="383"/>
      <c r="U14" s="383"/>
      <c r="V14" s="383"/>
      <c r="W14" s="383"/>
      <c r="X14" s="383"/>
      <c r="Y14" s="383"/>
      <c r="Z14" s="383"/>
    </row>
    <row r="15" spans="3:26" ht="13" x14ac:dyDescent="0.3">
      <c r="C15" s="51"/>
      <c r="D15" s="384"/>
      <c r="E15" s="384"/>
      <c r="F15" s="384"/>
      <c r="G15" s="384"/>
      <c r="H15" s="12"/>
      <c r="I15" s="12"/>
      <c r="J15" s="383"/>
      <c r="K15" s="383"/>
      <c r="L15" s="51"/>
      <c r="M15" s="384"/>
      <c r="N15" s="384"/>
      <c r="O15" s="384"/>
      <c r="P15" s="384"/>
      <c r="Q15" s="51"/>
      <c r="R15" s="12"/>
      <c r="S15" s="383"/>
      <c r="T15" s="383"/>
      <c r="U15" s="383"/>
      <c r="V15" s="383"/>
      <c r="W15" s="383"/>
      <c r="X15" s="383"/>
      <c r="Y15" s="383"/>
      <c r="Z15" s="383"/>
    </row>
    <row r="16" spans="3:26" ht="13" x14ac:dyDescent="0.3">
      <c r="C16" s="268"/>
      <c r="D16" s="597"/>
      <c r="E16" s="597"/>
      <c r="F16" s="597"/>
      <c r="G16" s="597"/>
      <c r="H16" s="12"/>
      <c r="I16" s="12"/>
      <c r="J16" s="383"/>
      <c r="K16" s="383"/>
      <c r="L16" s="268"/>
      <c r="M16" s="597"/>
      <c r="N16" s="597"/>
      <c r="O16" s="597"/>
      <c r="P16" s="597"/>
      <c r="Q16" s="51"/>
      <c r="R16" s="12"/>
      <c r="S16" s="383"/>
      <c r="T16" s="383"/>
      <c r="U16" s="383"/>
      <c r="V16" s="383"/>
      <c r="W16" s="383"/>
      <c r="X16" s="383"/>
      <c r="Y16" s="383"/>
      <c r="Z16" s="383"/>
    </row>
    <row r="17" spans="3:26" ht="13" x14ac:dyDescent="0.3">
      <c r="C17" s="212"/>
      <c r="D17" s="596"/>
      <c r="E17" s="596"/>
      <c r="F17" s="596"/>
      <c r="G17" s="384"/>
      <c r="H17" s="12"/>
      <c r="I17" s="12"/>
      <c r="J17" s="383"/>
      <c r="K17" s="383"/>
      <c r="L17" s="212"/>
      <c r="M17" s="596"/>
      <c r="N17" s="596"/>
      <c r="O17" s="596"/>
      <c r="P17" s="384"/>
      <c r="Q17" s="51"/>
      <c r="R17" s="12"/>
      <c r="S17" s="383"/>
      <c r="T17" s="383"/>
      <c r="U17" s="383"/>
      <c r="V17" s="383"/>
      <c r="W17" s="383"/>
      <c r="X17" s="383"/>
      <c r="Y17" s="383"/>
      <c r="Z17" s="383"/>
    </row>
    <row r="18" spans="3:26" ht="13" x14ac:dyDescent="0.3">
      <c r="C18" s="51"/>
      <c r="D18" s="384"/>
      <c r="E18" s="384"/>
      <c r="F18" s="384"/>
      <c r="G18" s="384"/>
      <c r="H18" s="12"/>
      <c r="I18" s="12"/>
      <c r="J18" s="383"/>
      <c r="K18" s="383"/>
      <c r="L18" s="51"/>
      <c r="M18" s="384"/>
      <c r="N18" s="384"/>
      <c r="O18" s="384"/>
      <c r="P18" s="384"/>
      <c r="Q18" s="51"/>
      <c r="R18" s="12"/>
      <c r="S18" s="383"/>
      <c r="T18" s="383"/>
      <c r="U18" s="383"/>
      <c r="V18" s="383"/>
      <c r="W18" s="383"/>
      <c r="X18" s="383"/>
      <c r="Y18" s="383"/>
      <c r="Z18" s="383"/>
    </row>
    <row r="19" spans="3:26" ht="13" x14ac:dyDescent="0.3">
      <c r="C19" s="51"/>
      <c r="D19" s="384"/>
      <c r="E19" s="384"/>
      <c r="F19" s="384"/>
      <c r="G19" s="220"/>
      <c r="H19" s="12"/>
      <c r="I19" s="12"/>
      <c r="J19" s="383"/>
      <c r="K19" s="383"/>
      <c r="L19" s="51"/>
      <c r="M19" s="384"/>
      <c r="N19" s="384"/>
      <c r="O19" s="384"/>
      <c r="P19" s="220"/>
      <c r="Q19" s="51"/>
      <c r="R19" s="12"/>
      <c r="S19" s="383"/>
      <c r="T19" s="383"/>
      <c r="U19" s="383"/>
      <c r="V19" s="383"/>
      <c r="W19" s="383"/>
      <c r="X19" s="383"/>
      <c r="Y19" s="383"/>
      <c r="Z19" s="383"/>
    </row>
    <row r="20" spans="3:26" ht="13" x14ac:dyDescent="0.3">
      <c r="G20" s="12"/>
      <c r="H20" s="12"/>
      <c r="I20" s="12"/>
      <c r="J20" s="383"/>
      <c r="K20" s="383"/>
      <c r="L20" s="268"/>
      <c r="M20" s="268"/>
      <c r="N20" s="268"/>
      <c r="O20" s="268"/>
      <c r="P20" s="51"/>
      <c r="Q20" s="51"/>
      <c r="R20" s="12"/>
      <c r="S20" s="383"/>
      <c r="T20" s="383"/>
      <c r="U20" s="383"/>
      <c r="V20" s="383"/>
      <c r="W20" s="383"/>
      <c r="X20" s="383"/>
      <c r="Y20" s="383"/>
      <c r="Z20" s="383"/>
    </row>
    <row r="21" spans="3:26" ht="13" x14ac:dyDescent="0.3">
      <c r="G21" s="12"/>
      <c r="H21" s="12"/>
      <c r="I21" s="12"/>
      <c r="J21" s="383"/>
      <c r="K21" s="383"/>
      <c r="P21" s="12"/>
      <c r="Q21" s="12"/>
      <c r="R21" s="12"/>
      <c r="S21" s="383"/>
      <c r="T21" s="383"/>
      <c r="U21" s="383"/>
      <c r="V21" s="383"/>
      <c r="W21" s="383"/>
      <c r="X21" s="383"/>
      <c r="Y21" s="383"/>
      <c r="Z21" s="383"/>
    </row>
    <row r="22" spans="3:26" ht="13" x14ac:dyDescent="0.3">
      <c r="C22" s="12"/>
      <c r="D22" s="12"/>
      <c r="E22" s="12"/>
      <c r="F22" s="12"/>
      <c r="G22" s="12"/>
      <c r="H22" s="12"/>
      <c r="I22" s="12"/>
      <c r="J22" s="383"/>
      <c r="K22" s="383"/>
      <c r="L22" s="12"/>
      <c r="M22" s="12"/>
      <c r="N22" s="12"/>
      <c r="O22" s="12"/>
      <c r="P22" s="12"/>
      <c r="Q22" s="12"/>
      <c r="R22" s="12"/>
      <c r="S22" s="383"/>
      <c r="T22" s="383"/>
      <c r="U22" s="383"/>
      <c r="V22" s="383"/>
      <c r="W22" s="383"/>
      <c r="X22" s="383"/>
      <c r="Y22" s="383"/>
      <c r="Z22" s="383"/>
    </row>
    <row r="23" spans="3:26" ht="13" x14ac:dyDescent="0.3">
      <c r="C23" s="12"/>
      <c r="D23" s="12"/>
      <c r="E23" s="12"/>
      <c r="F23" s="12"/>
      <c r="G23" s="12"/>
      <c r="H23" s="12"/>
      <c r="I23" s="12"/>
      <c r="J23" s="383"/>
      <c r="K23" s="383"/>
      <c r="L23" s="12"/>
      <c r="M23" s="12"/>
      <c r="N23" s="12"/>
      <c r="O23" s="12"/>
      <c r="P23" s="12"/>
      <c r="Q23" s="12"/>
      <c r="R23" s="12"/>
      <c r="S23" s="383"/>
      <c r="T23" s="383"/>
      <c r="U23" s="383"/>
      <c r="V23" s="383"/>
      <c r="W23" s="383"/>
      <c r="X23" s="383"/>
      <c r="Y23" s="383"/>
      <c r="Z23" s="383"/>
    </row>
    <row r="24" spans="3:26" ht="13" x14ac:dyDescent="0.3">
      <c r="C24" s="12"/>
      <c r="D24" s="12"/>
      <c r="E24" s="12"/>
      <c r="F24" s="12"/>
      <c r="G24" s="12"/>
      <c r="H24" s="12"/>
      <c r="I24" s="12"/>
      <c r="J24" s="383"/>
      <c r="K24" s="383"/>
      <c r="L24" s="12"/>
      <c r="M24" s="12"/>
      <c r="N24" s="12"/>
      <c r="O24" s="12"/>
      <c r="P24" s="12"/>
      <c r="Q24" s="12"/>
      <c r="R24" s="12"/>
      <c r="S24" s="383"/>
      <c r="T24" s="383"/>
      <c r="U24" s="383"/>
      <c r="V24" s="383"/>
      <c r="W24" s="383"/>
      <c r="X24" s="383"/>
      <c r="Y24" s="383"/>
      <c r="Z24" s="383"/>
    </row>
    <row r="25" spans="3:26" ht="13" x14ac:dyDescent="0.3">
      <c r="C25" s="12"/>
      <c r="D25" s="12"/>
      <c r="E25" s="12"/>
      <c r="F25" s="12"/>
      <c r="G25" s="12"/>
      <c r="H25" s="12"/>
      <c r="I25" s="12"/>
      <c r="J25" s="383"/>
      <c r="K25" s="383"/>
      <c r="L25" s="12"/>
      <c r="M25" s="12"/>
      <c r="N25" s="12"/>
      <c r="O25" s="12"/>
      <c r="P25" s="12"/>
      <c r="Q25" s="12"/>
      <c r="R25" s="12"/>
      <c r="S25" s="383"/>
      <c r="T25" s="383"/>
      <c r="U25" s="383"/>
      <c r="V25" s="383"/>
      <c r="W25" s="383"/>
      <c r="X25" s="383"/>
      <c r="Y25" s="383"/>
      <c r="Z25" s="383"/>
    </row>
    <row r="26" spans="3:26" ht="13" x14ac:dyDescent="0.3">
      <c r="C26" s="12"/>
      <c r="D26" s="12"/>
      <c r="E26" s="12"/>
      <c r="F26" s="12"/>
      <c r="G26" s="12"/>
      <c r="H26" s="12"/>
      <c r="I26" s="12"/>
      <c r="J26" s="383"/>
      <c r="K26" s="383"/>
      <c r="L26" s="12"/>
      <c r="M26" s="12"/>
      <c r="N26" s="12"/>
      <c r="O26" s="12"/>
      <c r="P26" s="12"/>
      <c r="Q26" s="12"/>
      <c r="R26" s="12"/>
      <c r="S26" s="383"/>
      <c r="T26" s="383"/>
      <c r="U26" s="383"/>
      <c r="V26" s="383"/>
      <c r="W26" s="383"/>
      <c r="X26" s="383"/>
      <c r="Y26" s="383"/>
      <c r="Z26" s="383"/>
    </row>
    <row r="48" spans="16:16" ht="14" x14ac:dyDescent="0.3">
      <c r="P48" s="598"/>
    </row>
    <row r="62" spans="5:15" x14ac:dyDescent="0.25">
      <c r="E62" s="400"/>
    </row>
    <row r="63" spans="5:15" x14ac:dyDescent="0.25">
      <c r="O63" s="400" t="s">
        <v>97</v>
      </c>
    </row>
  </sheetData>
  <mergeCells count="1">
    <mergeCell ref="C2:H2"/>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2:Z62"/>
  <sheetViews>
    <sheetView showGridLines="0" workbookViewId="0"/>
  </sheetViews>
  <sheetFormatPr defaultColWidth="9.26953125" defaultRowHeight="11.5" x14ac:dyDescent="0.25"/>
  <cols>
    <col min="1" max="1" width="7" style="263" customWidth="1"/>
    <col min="2" max="2" width="8.453125" style="263" customWidth="1"/>
    <col min="3" max="3" width="54.453125" style="263" bestFit="1" customWidth="1"/>
    <col min="4" max="5" width="11.26953125" style="263" customWidth="1"/>
    <col min="6" max="11" width="9.26953125" style="263"/>
    <col min="12" max="12" width="28" style="263" customWidth="1"/>
    <col min="13" max="16384" width="9.26953125" style="263"/>
  </cols>
  <sheetData>
    <row r="2" spans="3:26" ht="12" thickBot="1" x14ac:dyDescent="0.3">
      <c r="C2" s="950" t="s">
        <v>960</v>
      </c>
      <c r="D2" s="950"/>
      <c r="E2" s="950"/>
      <c r="F2" s="950"/>
      <c r="G2" s="950"/>
      <c r="H2" s="950"/>
      <c r="L2" s="594" t="s">
        <v>968</v>
      </c>
      <c r="M2" s="594"/>
      <c r="N2" s="594"/>
      <c r="O2" s="594"/>
      <c r="P2" s="594"/>
      <c r="Q2" s="594"/>
    </row>
    <row r="3" spans="3:26" x14ac:dyDescent="0.25">
      <c r="I3" s="595"/>
      <c r="J3" s="595"/>
      <c r="K3" s="595"/>
    </row>
    <row r="4" spans="3:26" ht="13" x14ac:dyDescent="0.3">
      <c r="C4" s="349"/>
      <c r="D4" s="386" t="s">
        <v>958</v>
      </c>
      <c r="F4" s="12"/>
      <c r="G4" s="12"/>
      <c r="H4" s="12"/>
      <c r="I4" s="12"/>
      <c r="J4" s="383"/>
      <c r="K4" s="383"/>
      <c r="L4" s="349"/>
      <c r="M4" s="386" t="s">
        <v>962</v>
      </c>
      <c r="O4" s="12"/>
      <c r="P4" s="12"/>
      <c r="Q4" s="12"/>
      <c r="R4" s="12"/>
      <c r="S4" s="383"/>
      <c r="T4" s="383"/>
      <c r="U4" s="383"/>
      <c r="V4" s="383"/>
      <c r="W4" s="383"/>
      <c r="X4" s="383"/>
      <c r="Y4" s="383"/>
      <c r="Z4" s="383"/>
    </row>
    <row r="5" spans="3:26" ht="13" x14ac:dyDescent="0.3">
      <c r="C5" s="51"/>
      <c r="D5" s="212">
        <v>2023</v>
      </c>
      <c r="F5" s="12"/>
      <c r="G5" s="12"/>
      <c r="H5" s="12"/>
      <c r="I5" s="12"/>
      <c r="J5" s="383"/>
      <c r="K5" s="383"/>
      <c r="L5" s="50"/>
      <c r="M5" s="49">
        <v>2023</v>
      </c>
      <c r="O5" s="12"/>
      <c r="P5" s="12"/>
      <c r="Q5" s="12"/>
      <c r="R5" s="12"/>
      <c r="S5" s="383"/>
      <c r="T5" s="383"/>
      <c r="U5" s="383"/>
      <c r="V5" s="383"/>
      <c r="W5" s="383"/>
      <c r="X5" s="383"/>
      <c r="Y5" s="383"/>
      <c r="Z5" s="383"/>
    </row>
    <row r="6" spans="3:26" ht="13" x14ac:dyDescent="0.3">
      <c r="C6" s="600" t="s">
        <v>964</v>
      </c>
      <c r="D6" s="601">
        <v>12.624840467371158</v>
      </c>
      <c r="F6" s="12"/>
      <c r="G6" s="12"/>
      <c r="H6" s="12"/>
      <c r="I6" s="12"/>
      <c r="J6" s="383"/>
      <c r="K6" s="383"/>
      <c r="L6" s="51" t="s">
        <v>972</v>
      </c>
      <c r="M6" s="44">
        <v>12.624840467371158</v>
      </c>
      <c r="O6" s="12"/>
      <c r="P6" s="12"/>
      <c r="Q6" s="12"/>
      <c r="R6" s="12"/>
      <c r="S6" s="383"/>
      <c r="T6" s="383"/>
      <c r="U6" s="383"/>
      <c r="V6" s="383"/>
      <c r="W6" s="383"/>
      <c r="X6" s="383"/>
      <c r="Y6" s="383"/>
      <c r="Z6" s="383"/>
    </row>
    <row r="7" spans="3:26" ht="13" x14ac:dyDescent="0.3">
      <c r="C7" s="51" t="s">
        <v>770</v>
      </c>
      <c r="D7" s="44">
        <v>6.8398662156656371</v>
      </c>
      <c r="F7" s="12"/>
      <c r="G7" s="12"/>
      <c r="H7" s="12"/>
      <c r="I7" s="12"/>
      <c r="J7" s="383"/>
      <c r="K7" s="383"/>
      <c r="L7" s="51" t="s">
        <v>771</v>
      </c>
      <c r="M7" s="44">
        <v>6.8398662156656371</v>
      </c>
      <c r="O7" s="12"/>
      <c r="P7" s="12"/>
      <c r="Q7" s="12"/>
      <c r="R7" s="12"/>
      <c r="S7" s="383"/>
      <c r="T7" s="383"/>
      <c r="U7" s="383"/>
      <c r="V7" s="383"/>
      <c r="W7" s="383"/>
      <c r="X7" s="383"/>
      <c r="Y7" s="383"/>
      <c r="Z7" s="383"/>
    </row>
    <row r="8" spans="3:26" ht="13" x14ac:dyDescent="0.3">
      <c r="C8" s="51" t="s">
        <v>763</v>
      </c>
      <c r="D8" s="44">
        <v>11.909292882862175</v>
      </c>
      <c r="F8" s="12"/>
      <c r="G8" s="12"/>
      <c r="H8" s="12"/>
      <c r="I8" s="12"/>
      <c r="J8" s="383"/>
      <c r="K8" s="383"/>
      <c r="L8" s="51" t="s">
        <v>764</v>
      </c>
      <c r="M8" s="44">
        <v>11.909292882862175</v>
      </c>
      <c r="O8" s="12"/>
      <c r="P8" s="12"/>
      <c r="Q8" s="12"/>
      <c r="R8" s="12"/>
      <c r="S8" s="383"/>
      <c r="T8" s="383"/>
      <c r="U8" s="383"/>
      <c r="V8" s="383"/>
      <c r="W8" s="383"/>
      <c r="X8" s="383"/>
      <c r="Y8" s="383"/>
      <c r="Z8" s="383"/>
    </row>
    <row r="9" spans="3:26" ht="13" x14ac:dyDescent="0.3">
      <c r="C9" s="268" t="s">
        <v>965</v>
      </c>
      <c r="D9" s="44">
        <v>3.1485468239896619</v>
      </c>
      <c r="F9" s="12"/>
      <c r="G9" s="12"/>
      <c r="H9" s="12"/>
      <c r="I9" s="12"/>
      <c r="J9" s="383"/>
      <c r="K9" s="383"/>
      <c r="L9" s="51" t="s">
        <v>971</v>
      </c>
      <c r="M9" s="44">
        <v>3.1485468239896619</v>
      </c>
      <c r="O9" s="12"/>
      <c r="P9" s="12"/>
      <c r="Q9" s="12"/>
      <c r="R9" s="12"/>
      <c r="S9" s="383"/>
      <c r="T9" s="383"/>
      <c r="U9" s="383"/>
      <c r="V9" s="383"/>
      <c r="W9" s="383"/>
      <c r="X9" s="383"/>
      <c r="Y9" s="383"/>
      <c r="Z9" s="383"/>
    </row>
    <row r="10" spans="3:26" ht="13" x14ac:dyDescent="0.3">
      <c r="C10" s="51" t="s">
        <v>966</v>
      </c>
      <c r="D10" s="44">
        <v>8.3216720623831435</v>
      </c>
      <c r="F10" s="12"/>
      <c r="G10" s="12"/>
      <c r="H10" s="12"/>
      <c r="I10" s="12"/>
      <c r="J10" s="383"/>
      <c r="K10" s="383"/>
      <c r="L10" s="51" t="s">
        <v>970</v>
      </c>
      <c r="M10" s="44">
        <v>8.3216720623831435</v>
      </c>
      <c r="O10" s="12"/>
      <c r="P10" s="12"/>
      <c r="Q10" s="12"/>
      <c r="R10" s="12"/>
      <c r="S10" s="383"/>
      <c r="T10" s="383"/>
      <c r="U10" s="383"/>
      <c r="V10" s="383"/>
      <c r="W10" s="383"/>
      <c r="X10" s="383"/>
      <c r="Y10" s="383"/>
      <c r="Z10" s="383"/>
    </row>
    <row r="11" spans="3:26" ht="13" x14ac:dyDescent="0.3">
      <c r="C11" s="50" t="s">
        <v>967</v>
      </c>
      <c r="D11" s="599">
        <v>10.386631097516897</v>
      </c>
      <c r="F11" s="12"/>
      <c r="G11" s="12"/>
      <c r="H11" s="12"/>
      <c r="I11" s="12"/>
      <c r="J11" s="383"/>
      <c r="K11" s="383"/>
      <c r="L11" s="50" t="s">
        <v>969</v>
      </c>
      <c r="M11" s="599">
        <v>10.386631097516897</v>
      </c>
      <c r="O11" s="12"/>
      <c r="P11" s="12"/>
      <c r="Q11" s="12"/>
      <c r="R11" s="12"/>
      <c r="S11" s="383"/>
      <c r="T11" s="383"/>
      <c r="U11" s="383"/>
      <c r="V11" s="383"/>
      <c r="W11" s="383"/>
      <c r="X11" s="383"/>
      <c r="Y11" s="383"/>
      <c r="Z11" s="383"/>
    </row>
    <row r="12" spans="3:26" ht="13" x14ac:dyDescent="0.3">
      <c r="C12" s="600"/>
      <c r="D12" s="601"/>
      <c r="E12" s="596"/>
      <c r="F12" s="596"/>
      <c r="G12" s="596"/>
      <c r="H12" s="12"/>
      <c r="I12" s="12"/>
      <c r="J12" s="383"/>
      <c r="K12" s="383"/>
      <c r="L12" s="212"/>
      <c r="M12" s="596"/>
      <c r="O12" s="596"/>
      <c r="P12" s="596"/>
      <c r="Q12" s="51"/>
      <c r="R12" s="12"/>
      <c r="S12" s="383"/>
      <c r="T12" s="383"/>
      <c r="U12" s="383"/>
      <c r="V12" s="383"/>
      <c r="W12" s="383"/>
      <c r="X12" s="383"/>
      <c r="Y12" s="383"/>
      <c r="Z12" s="383"/>
    </row>
    <row r="13" spans="3:26" ht="13" x14ac:dyDescent="0.3">
      <c r="C13" s="51"/>
      <c r="D13" s="384"/>
      <c r="E13" s="384"/>
      <c r="F13" s="384"/>
      <c r="G13" s="384"/>
      <c r="H13" s="12"/>
      <c r="I13" s="12"/>
      <c r="J13" s="383"/>
      <c r="K13" s="383"/>
      <c r="L13" s="51"/>
      <c r="M13" s="384"/>
      <c r="N13" s="384"/>
      <c r="O13" s="384"/>
      <c r="P13" s="384"/>
      <c r="Q13" s="51"/>
      <c r="R13" s="12"/>
      <c r="S13" s="383"/>
      <c r="T13" s="383"/>
      <c r="U13" s="383"/>
      <c r="V13" s="383"/>
      <c r="W13" s="383"/>
      <c r="X13" s="383"/>
      <c r="Y13" s="383"/>
      <c r="Z13" s="383"/>
    </row>
    <row r="14" spans="3:26" ht="13" x14ac:dyDescent="0.3">
      <c r="C14" s="51"/>
      <c r="D14" s="384"/>
      <c r="E14" s="384"/>
      <c r="F14" s="384"/>
      <c r="G14" s="384"/>
      <c r="H14" s="12"/>
      <c r="I14" s="12"/>
      <c r="J14" s="383"/>
      <c r="K14" s="383"/>
      <c r="L14" s="51"/>
      <c r="M14" s="384"/>
      <c r="N14" s="384"/>
      <c r="O14" s="384"/>
      <c r="P14" s="384"/>
      <c r="Q14" s="51"/>
      <c r="R14" s="12"/>
      <c r="S14" s="383"/>
      <c r="T14" s="383"/>
      <c r="U14" s="383"/>
      <c r="V14" s="383"/>
      <c r="W14" s="383"/>
      <c r="X14" s="383"/>
      <c r="Y14" s="383"/>
      <c r="Z14" s="383"/>
    </row>
    <row r="15" spans="3:26" ht="13" x14ac:dyDescent="0.3">
      <c r="C15" s="268"/>
      <c r="D15" s="597"/>
      <c r="E15" s="597"/>
      <c r="F15" s="597"/>
      <c r="G15" s="597"/>
      <c r="H15" s="12"/>
      <c r="I15" s="12"/>
      <c r="J15" s="383"/>
      <c r="K15" s="383"/>
      <c r="L15" s="268"/>
      <c r="M15" s="597"/>
      <c r="N15" s="597"/>
      <c r="O15" s="597"/>
      <c r="P15" s="597"/>
      <c r="Q15" s="51"/>
      <c r="R15" s="12"/>
      <c r="S15" s="383"/>
      <c r="T15" s="383"/>
      <c r="U15" s="383"/>
      <c r="V15" s="383"/>
      <c r="W15" s="383"/>
      <c r="X15" s="383"/>
      <c r="Y15" s="383"/>
      <c r="Z15" s="383"/>
    </row>
    <row r="16" spans="3:26" ht="13" x14ac:dyDescent="0.3">
      <c r="C16" s="212"/>
      <c r="D16" s="596"/>
      <c r="E16" s="596"/>
      <c r="F16" s="596"/>
      <c r="G16" s="384"/>
      <c r="H16" s="12"/>
      <c r="I16" s="12"/>
      <c r="J16" s="383"/>
      <c r="K16" s="383"/>
      <c r="L16" s="212"/>
      <c r="M16" s="596"/>
      <c r="N16" s="596"/>
      <c r="O16" s="596"/>
      <c r="P16" s="384"/>
      <c r="Q16" s="51"/>
      <c r="R16" s="12"/>
      <c r="S16" s="383"/>
      <c r="T16" s="383"/>
      <c r="U16" s="383"/>
      <c r="V16" s="383"/>
      <c r="W16" s="383"/>
      <c r="X16" s="383"/>
      <c r="Y16" s="383"/>
      <c r="Z16" s="383"/>
    </row>
    <row r="17" spans="3:26" ht="13" x14ac:dyDescent="0.3">
      <c r="C17" s="51"/>
      <c r="D17" s="384"/>
      <c r="E17" s="384"/>
      <c r="F17" s="384"/>
      <c r="G17" s="384"/>
      <c r="H17" s="12"/>
      <c r="I17" s="12"/>
      <c r="J17" s="383"/>
      <c r="K17" s="383"/>
      <c r="L17" s="51"/>
      <c r="M17" s="384"/>
      <c r="N17" s="384"/>
      <c r="O17" s="384"/>
      <c r="P17" s="384"/>
      <c r="Q17" s="51"/>
      <c r="R17" s="12"/>
      <c r="S17" s="383"/>
      <c r="T17" s="383"/>
      <c r="U17" s="383"/>
      <c r="V17" s="383"/>
      <c r="W17" s="383"/>
      <c r="X17" s="383"/>
      <c r="Y17" s="383"/>
      <c r="Z17" s="383"/>
    </row>
    <row r="18" spans="3:26" ht="13" x14ac:dyDescent="0.3">
      <c r="C18" s="51"/>
      <c r="D18" s="384"/>
      <c r="E18" s="384"/>
      <c r="F18" s="384"/>
      <c r="G18" s="220"/>
      <c r="H18" s="12"/>
      <c r="I18" s="12"/>
      <c r="J18" s="383"/>
      <c r="K18" s="383"/>
      <c r="L18" s="51"/>
      <c r="M18" s="384"/>
      <c r="N18" s="384"/>
      <c r="O18" s="384"/>
      <c r="P18" s="220"/>
      <c r="Q18" s="51"/>
      <c r="R18" s="12"/>
      <c r="S18" s="383"/>
      <c r="T18" s="383"/>
      <c r="U18" s="383"/>
      <c r="V18" s="383"/>
      <c r="W18" s="383"/>
      <c r="X18" s="383"/>
      <c r="Y18" s="383"/>
      <c r="Z18" s="383"/>
    </row>
    <row r="19" spans="3:26" ht="13" x14ac:dyDescent="0.3">
      <c r="G19" s="12"/>
      <c r="H19" s="12"/>
      <c r="I19" s="12"/>
      <c r="J19" s="383"/>
      <c r="K19" s="383"/>
      <c r="L19" s="268"/>
      <c r="M19" s="268"/>
      <c r="N19" s="268"/>
      <c r="O19" s="268"/>
      <c r="P19" s="51"/>
      <c r="Q19" s="51"/>
      <c r="R19" s="12"/>
      <c r="S19" s="383"/>
      <c r="T19" s="383"/>
      <c r="U19" s="383"/>
      <c r="V19" s="383"/>
      <c r="W19" s="383"/>
      <c r="X19" s="383"/>
      <c r="Y19" s="383"/>
      <c r="Z19" s="383"/>
    </row>
    <row r="20" spans="3:26" ht="13" x14ac:dyDescent="0.3">
      <c r="G20" s="12"/>
      <c r="H20" s="12"/>
      <c r="I20" s="12"/>
      <c r="J20" s="383"/>
      <c r="K20" s="383"/>
      <c r="P20" s="12"/>
      <c r="Q20" s="12"/>
      <c r="R20" s="12"/>
      <c r="S20" s="383"/>
      <c r="T20" s="383"/>
      <c r="U20" s="383"/>
      <c r="V20" s="383"/>
      <c r="W20" s="383"/>
      <c r="X20" s="383"/>
      <c r="Y20" s="383"/>
      <c r="Z20" s="383"/>
    </row>
    <row r="21" spans="3:26" ht="13" x14ac:dyDescent="0.3">
      <c r="C21" s="12"/>
      <c r="D21" s="12"/>
      <c r="E21" s="12"/>
      <c r="F21" s="12"/>
      <c r="G21" s="12"/>
      <c r="H21" s="12"/>
      <c r="I21" s="12"/>
      <c r="J21" s="383"/>
      <c r="K21" s="383"/>
      <c r="L21" s="12"/>
      <c r="M21" s="12"/>
      <c r="N21" s="12"/>
      <c r="O21" s="12"/>
      <c r="P21" s="12"/>
      <c r="Q21" s="12"/>
      <c r="R21" s="12"/>
      <c r="S21" s="383"/>
      <c r="T21" s="383"/>
      <c r="U21" s="383"/>
      <c r="V21" s="383"/>
      <c r="W21" s="383"/>
      <c r="X21" s="383"/>
      <c r="Y21" s="383"/>
      <c r="Z21" s="383"/>
    </row>
    <row r="22" spans="3:26" ht="13" x14ac:dyDescent="0.3">
      <c r="C22" s="12"/>
      <c r="D22" s="12"/>
      <c r="E22" s="12"/>
      <c r="F22" s="12"/>
      <c r="G22" s="12"/>
      <c r="H22" s="12"/>
      <c r="I22" s="12"/>
      <c r="J22" s="383"/>
      <c r="K22" s="383"/>
      <c r="L22" s="12"/>
      <c r="M22" s="12"/>
      <c r="N22" s="12"/>
      <c r="O22" s="12"/>
      <c r="P22" s="12"/>
      <c r="Q22" s="12"/>
      <c r="R22" s="12"/>
      <c r="S22" s="383"/>
      <c r="T22" s="383"/>
      <c r="U22" s="383"/>
      <c r="V22" s="383"/>
      <c r="W22" s="383"/>
      <c r="X22" s="383"/>
      <c r="Y22" s="383"/>
      <c r="Z22" s="383"/>
    </row>
    <row r="23" spans="3:26" ht="13" x14ac:dyDescent="0.3">
      <c r="C23" s="12"/>
      <c r="D23" s="12"/>
      <c r="E23" s="12"/>
      <c r="F23" s="12"/>
      <c r="G23" s="12"/>
      <c r="H23" s="12"/>
      <c r="I23" s="12"/>
      <c r="J23" s="383"/>
      <c r="K23" s="383"/>
      <c r="L23" s="12"/>
      <c r="M23" s="12"/>
      <c r="N23" s="12"/>
      <c r="O23" s="12"/>
      <c r="P23" s="12"/>
      <c r="Q23" s="12"/>
      <c r="R23" s="12"/>
      <c r="S23" s="383"/>
      <c r="T23" s="383"/>
      <c r="U23" s="383"/>
      <c r="V23" s="383"/>
      <c r="W23" s="383"/>
      <c r="X23" s="383"/>
      <c r="Y23" s="383"/>
      <c r="Z23" s="383"/>
    </row>
    <row r="24" spans="3:26" ht="13" x14ac:dyDescent="0.3">
      <c r="C24" s="12"/>
      <c r="D24" s="12"/>
      <c r="E24" s="12"/>
      <c r="F24" s="12"/>
      <c r="G24" s="12"/>
      <c r="H24" s="12"/>
      <c r="I24" s="12"/>
      <c r="J24" s="383"/>
      <c r="K24" s="383"/>
      <c r="L24" s="12"/>
      <c r="M24" s="12"/>
      <c r="N24" s="12"/>
      <c r="O24" s="12"/>
      <c r="P24" s="12"/>
      <c r="Q24" s="12"/>
      <c r="R24" s="12"/>
      <c r="S24" s="383"/>
      <c r="T24" s="383"/>
      <c r="U24" s="383"/>
      <c r="V24" s="383"/>
      <c r="W24" s="383"/>
      <c r="X24" s="383"/>
      <c r="Y24" s="383"/>
      <c r="Z24" s="383"/>
    </row>
    <row r="25" spans="3:26" ht="13" x14ac:dyDescent="0.3">
      <c r="C25" s="12"/>
      <c r="D25" s="12"/>
      <c r="E25" s="12"/>
      <c r="F25" s="12"/>
      <c r="G25" s="12"/>
      <c r="H25" s="12"/>
      <c r="I25" s="12"/>
      <c r="J25" s="383"/>
      <c r="K25" s="383"/>
      <c r="L25" s="12"/>
      <c r="M25" s="12"/>
      <c r="N25" s="12"/>
      <c r="O25" s="12"/>
      <c r="P25" s="12"/>
      <c r="Q25" s="12"/>
      <c r="R25" s="12"/>
      <c r="S25" s="383"/>
      <c r="T25" s="383"/>
      <c r="U25" s="383"/>
      <c r="V25" s="383"/>
      <c r="W25" s="383"/>
      <c r="X25" s="383"/>
      <c r="Y25" s="383"/>
      <c r="Z25" s="383"/>
    </row>
    <row r="47" spans="16:16" ht="14" x14ac:dyDescent="0.3">
      <c r="P47" s="598"/>
    </row>
    <row r="61" spans="5:15" x14ac:dyDescent="0.25">
      <c r="E61" s="400"/>
    </row>
    <row r="62" spans="5:15" x14ac:dyDescent="0.25">
      <c r="O62" s="400" t="s">
        <v>97</v>
      </c>
    </row>
  </sheetData>
  <mergeCells count="1">
    <mergeCell ref="C2:H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1"/>
  <sheetViews>
    <sheetView showGridLines="0" workbookViewId="0"/>
  </sheetViews>
  <sheetFormatPr defaultRowHeight="14.5" x14ac:dyDescent="0.35"/>
  <cols>
    <col min="1" max="1" width="5.54296875" customWidth="1"/>
    <col min="2" max="2" width="58.7265625" customWidth="1"/>
    <col min="3" max="3" width="9.453125" customWidth="1"/>
    <col min="4" max="4" width="9.54296875" customWidth="1"/>
    <col min="6" max="6" width="5.26953125" customWidth="1"/>
    <col min="7" max="7" width="52.26953125" customWidth="1"/>
    <col min="8" max="8" width="7.54296875" customWidth="1"/>
  </cols>
  <sheetData>
    <row r="1" spans="1:11" x14ac:dyDescent="0.35">
      <c r="A1" s="263"/>
    </row>
    <row r="4" spans="1:11" x14ac:dyDescent="0.35">
      <c r="B4" s="673" t="s">
        <v>1128</v>
      </c>
      <c r="G4" s="673" t="s">
        <v>1160</v>
      </c>
    </row>
    <row r="5" spans="1:11" ht="15" thickBot="1" x14ac:dyDescent="0.4">
      <c r="A5" s="678"/>
      <c r="B5" s="678"/>
      <c r="C5" s="679">
        <v>2022</v>
      </c>
      <c r="D5" s="679">
        <v>2023</v>
      </c>
      <c r="F5" s="678"/>
      <c r="G5" s="678"/>
      <c r="H5" s="679">
        <v>2022</v>
      </c>
      <c r="I5" s="679">
        <v>2023</v>
      </c>
    </row>
    <row r="6" spans="1:11" x14ac:dyDescent="0.35">
      <c r="A6" s="954" t="s">
        <v>1101</v>
      </c>
      <c r="B6" s="680" t="s">
        <v>1102</v>
      </c>
      <c r="C6" s="681">
        <v>-208</v>
      </c>
      <c r="F6" s="954" t="s">
        <v>1136</v>
      </c>
      <c r="G6" s="692" t="s">
        <v>1133</v>
      </c>
      <c r="H6" s="681">
        <v>-208</v>
      </c>
    </row>
    <row r="7" spans="1:11" x14ac:dyDescent="0.35">
      <c r="A7" s="955"/>
      <c r="B7" s="680" t="s">
        <v>1103</v>
      </c>
      <c r="C7" s="681">
        <v>-83</v>
      </c>
      <c r="F7" s="955"/>
      <c r="G7" s="692" t="s">
        <v>1131</v>
      </c>
      <c r="H7" s="681">
        <v>-83</v>
      </c>
    </row>
    <row r="8" spans="1:11" x14ac:dyDescent="0.35">
      <c r="A8" s="955"/>
      <c r="B8" s="680" t="s">
        <v>1104</v>
      </c>
      <c r="C8" s="681">
        <v>-23</v>
      </c>
      <c r="F8" s="955"/>
      <c r="G8" s="692" t="s">
        <v>1132</v>
      </c>
      <c r="H8" s="681">
        <v>-23</v>
      </c>
    </row>
    <row r="9" spans="1:11" x14ac:dyDescent="0.35">
      <c r="A9" s="955"/>
      <c r="B9" s="680" t="s">
        <v>1105</v>
      </c>
      <c r="C9" s="682">
        <v>-19.899999999999999</v>
      </c>
      <c r="F9" s="955"/>
      <c r="G9" s="715" t="s">
        <v>1134</v>
      </c>
      <c r="H9" s="682">
        <v>-19.899999999999999</v>
      </c>
    </row>
    <row r="10" spans="1:11" ht="15" thickBot="1" x14ac:dyDescent="0.4">
      <c r="A10" s="956"/>
      <c r="B10" s="683" t="s">
        <v>1106</v>
      </c>
      <c r="C10" s="684">
        <v>-6.3</v>
      </c>
      <c r="D10" s="683"/>
      <c r="F10" s="956"/>
      <c r="G10" s="716" t="s">
        <v>1135</v>
      </c>
      <c r="H10" s="684">
        <v>-6.3</v>
      </c>
      <c r="I10" s="683"/>
    </row>
    <row r="11" spans="1:11" x14ac:dyDescent="0.35">
      <c r="A11" s="954" t="s">
        <v>1107</v>
      </c>
      <c r="B11" s="692" t="s">
        <v>1108</v>
      </c>
      <c r="C11" s="693">
        <v>-77.254999999999995</v>
      </c>
      <c r="D11" s="694">
        <v>-165</v>
      </c>
      <c r="F11" s="954" t="s">
        <v>1137</v>
      </c>
      <c r="G11" s="692" t="s">
        <v>1143</v>
      </c>
      <c r="H11" s="693">
        <v>-77.254999999999995</v>
      </c>
      <c r="I11" s="694">
        <v>-165</v>
      </c>
      <c r="K11" s="415"/>
    </row>
    <row r="12" spans="1:11" x14ac:dyDescent="0.35">
      <c r="A12" s="955"/>
      <c r="B12" s="692" t="s">
        <v>1109</v>
      </c>
      <c r="C12" s="694" t="s">
        <v>1110</v>
      </c>
      <c r="D12" s="694">
        <v>-235</v>
      </c>
      <c r="F12" s="955"/>
      <c r="G12" s="717" t="s">
        <v>1144</v>
      </c>
      <c r="H12" s="694" t="s">
        <v>1110</v>
      </c>
      <c r="I12" s="694">
        <v>-235</v>
      </c>
      <c r="K12" s="717"/>
    </row>
    <row r="13" spans="1:11" x14ac:dyDescent="0.35">
      <c r="A13" s="955"/>
      <c r="B13" s="692" t="s">
        <v>1111</v>
      </c>
      <c r="C13" s="694">
        <v>-40</v>
      </c>
      <c r="D13" s="694">
        <v>-40</v>
      </c>
      <c r="F13" s="955"/>
      <c r="G13" s="598" t="s">
        <v>1138</v>
      </c>
      <c r="H13" s="694">
        <v>-40</v>
      </c>
      <c r="I13" s="694">
        <v>-40</v>
      </c>
      <c r="K13" s="598"/>
    </row>
    <row r="14" spans="1:11" ht="15" thickBot="1" x14ac:dyDescent="0.4">
      <c r="A14" s="956"/>
      <c r="B14" s="695" t="s">
        <v>1112</v>
      </c>
      <c r="C14" s="696">
        <v>-11</v>
      </c>
      <c r="D14" s="696">
        <v>-50</v>
      </c>
      <c r="F14" s="956"/>
      <c r="G14" s="695" t="s">
        <v>1146</v>
      </c>
      <c r="H14" s="696">
        <v>-11</v>
      </c>
      <c r="I14" s="696">
        <v>-50</v>
      </c>
      <c r="K14" s="598"/>
    </row>
    <row r="15" spans="1:11" x14ac:dyDescent="0.35">
      <c r="A15" s="957" t="s">
        <v>1101</v>
      </c>
      <c r="B15" s="692" t="s">
        <v>1113</v>
      </c>
      <c r="C15" s="697"/>
      <c r="D15" s="694">
        <v>-1462</v>
      </c>
      <c r="F15" s="957" t="s">
        <v>1136</v>
      </c>
      <c r="G15" s="717" t="s">
        <v>1139</v>
      </c>
      <c r="H15" s="697"/>
      <c r="I15" s="694">
        <v>-1462</v>
      </c>
      <c r="K15" s="598"/>
    </row>
    <row r="16" spans="1:11" x14ac:dyDescent="0.35">
      <c r="A16" s="957"/>
      <c r="B16" s="692" t="s">
        <v>1114</v>
      </c>
      <c r="C16" s="698"/>
      <c r="D16" s="694">
        <v>-329</v>
      </c>
      <c r="F16" s="957"/>
      <c r="G16" s="717" t="s">
        <v>1140</v>
      </c>
      <c r="H16" s="698"/>
      <c r="I16" s="694">
        <v>-329</v>
      </c>
      <c r="K16" s="598"/>
    </row>
    <row r="17" spans="1:11" x14ac:dyDescent="0.35">
      <c r="A17" s="957"/>
      <c r="B17" s="692" t="s">
        <v>1115</v>
      </c>
      <c r="C17" s="698"/>
      <c r="D17" s="694">
        <v>-379</v>
      </c>
      <c r="F17" s="957"/>
      <c r="G17" s="717" t="s">
        <v>1141</v>
      </c>
      <c r="H17" s="698"/>
      <c r="I17" s="694">
        <v>-379</v>
      </c>
      <c r="K17" s="717"/>
    </row>
    <row r="18" spans="1:11" ht="15" thickBot="1" x14ac:dyDescent="0.4">
      <c r="A18" s="956"/>
      <c r="B18" s="695" t="s">
        <v>1116</v>
      </c>
      <c r="C18" s="699"/>
      <c r="D18" s="700">
        <v>-347</v>
      </c>
      <c r="F18" s="956"/>
      <c r="G18" s="695" t="s">
        <v>1147</v>
      </c>
      <c r="H18" s="699"/>
      <c r="I18" s="700">
        <v>-347</v>
      </c>
      <c r="K18" s="717"/>
    </row>
    <row r="19" spans="1:11" x14ac:dyDescent="0.35">
      <c r="A19" s="954" t="s">
        <v>305</v>
      </c>
      <c r="B19" s="692" t="s">
        <v>1117</v>
      </c>
      <c r="C19" s="692"/>
      <c r="D19" s="694">
        <v>-470</v>
      </c>
      <c r="F19" s="954" t="s">
        <v>152</v>
      </c>
      <c r="G19" s="692" t="s">
        <v>1148</v>
      </c>
      <c r="H19" s="692"/>
      <c r="I19" s="694">
        <v>-470</v>
      </c>
      <c r="K19" s="717"/>
    </row>
    <row r="20" spans="1:11" ht="15" thickBot="1" x14ac:dyDescent="0.4">
      <c r="A20" s="956"/>
      <c r="B20" s="695" t="s">
        <v>1118</v>
      </c>
      <c r="C20" s="699"/>
      <c r="D20" s="701">
        <v>-24.5</v>
      </c>
      <c r="F20" s="956"/>
      <c r="G20" s="695" t="s">
        <v>1149</v>
      </c>
      <c r="H20" s="699"/>
      <c r="I20" s="701">
        <v>-24.5</v>
      </c>
      <c r="K20" s="717"/>
    </row>
    <row r="21" spans="1:11" x14ac:dyDescent="0.35">
      <c r="A21" s="958" t="s">
        <v>1119</v>
      </c>
      <c r="B21" s="707" t="s">
        <v>1120</v>
      </c>
      <c r="C21" s="708"/>
      <c r="D21" s="709">
        <v>1000</v>
      </c>
      <c r="F21" s="958" t="s">
        <v>1158</v>
      </c>
      <c r="G21" s="707" t="s">
        <v>1150</v>
      </c>
      <c r="H21" s="708"/>
      <c r="I21" s="709">
        <v>1000</v>
      </c>
      <c r="K21" s="717"/>
    </row>
    <row r="22" spans="1:11" x14ac:dyDescent="0.35">
      <c r="A22" s="959"/>
      <c r="B22" s="707" t="s">
        <v>1121</v>
      </c>
      <c r="C22" s="710">
        <v>411.84</v>
      </c>
      <c r="D22" s="710">
        <v>209</v>
      </c>
      <c r="F22" s="959"/>
      <c r="G22" s="707" t="s">
        <v>1142</v>
      </c>
      <c r="H22" s="710">
        <v>411.84</v>
      </c>
      <c r="I22" s="710">
        <v>209</v>
      </c>
      <c r="K22" s="717"/>
    </row>
    <row r="23" spans="1:11" x14ac:dyDescent="0.35">
      <c r="A23" s="959"/>
      <c r="B23" s="707" t="s">
        <v>1122</v>
      </c>
      <c r="C23" s="708"/>
      <c r="D23" s="711">
        <v>107</v>
      </c>
      <c r="F23" s="959"/>
      <c r="G23" s="707" t="s">
        <v>1151</v>
      </c>
      <c r="H23" s="708"/>
      <c r="I23" s="711">
        <v>107</v>
      </c>
      <c r="K23" s="415"/>
    </row>
    <row r="24" spans="1:11" ht="15" thickBot="1" x14ac:dyDescent="0.4">
      <c r="A24" s="960"/>
      <c r="B24" s="712" t="s">
        <v>1123</v>
      </c>
      <c r="C24" s="713"/>
      <c r="D24" s="714">
        <v>150</v>
      </c>
      <c r="F24" s="960"/>
      <c r="G24" s="712" t="s">
        <v>1157</v>
      </c>
      <c r="H24" s="713"/>
      <c r="I24" s="714">
        <v>150</v>
      </c>
      <c r="K24" s="415"/>
    </row>
    <row r="25" spans="1:11" ht="15" thickBot="1" x14ac:dyDescent="0.4">
      <c r="A25" s="687"/>
      <c r="B25" s="703" t="s">
        <v>1130</v>
      </c>
      <c r="C25" s="704">
        <f ca="1">SUM(C6:C30)</f>
        <v>-56.615000000000009</v>
      </c>
      <c r="D25" s="704">
        <f ca="1">SUM(D6:D30)</f>
        <v>-2035.5</v>
      </c>
      <c r="F25" s="687"/>
      <c r="G25" s="703" t="s">
        <v>1152</v>
      </c>
      <c r="H25" s="704">
        <f ca="1">SUM(H6:H30)</f>
        <v>-56.615000000000009</v>
      </c>
      <c r="I25" s="704">
        <f ca="1">SUM(I6:I30)</f>
        <v>-2035.5</v>
      </c>
      <c r="K25" s="692"/>
    </row>
    <row r="26" spans="1:11" ht="15" thickBot="1" x14ac:dyDescent="0.4">
      <c r="A26" s="702"/>
      <c r="B26" s="705" t="s">
        <v>1129</v>
      </c>
      <c r="C26" s="706">
        <v>-469</v>
      </c>
      <c r="D26" s="706">
        <v>-3502</v>
      </c>
      <c r="F26" s="702"/>
      <c r="G26" s="705" t="s">
        <v>1153</v>
      </c>
      <c r="H26" s="706">
        <v>-469</v>
      </c>
      <c r="I26" s="706">
        <v>-3502</v>
      </c>
      <c r="K26" s="718"/>
    </row>
    <row r="27" spans="1:11" x14ac:dyDescent="0.35">
      <c r="A27" s="951"/>
      <c r="B27" s="688" t="s">
        <v>1124</v>
      </c>
      <c r="C27" s="686"/>
      <c r="D27" s="686"/>
      <c r="F27" s="951"/>
      <c r="G27" s="688" t="s">
        <v>1154</v>
      </c>
      <c r="H27" s="686"/>
      <c r="I27" s="686"/>
      <c r="K27" s="718"/>
    </row>
    <row r="28" spans="1:11" x14ac:dyDescent="0.35">
      <c r="A28" s="952"/>
      <c r="B28" s="689" t="s">
        <v>1125</v>
      </c>
      <c r="C28" s="686"/>
      <c r="D28" s="686"/>
      <c r="F28" s="952"/>
      <c r="G28" s="689" t="s">
        <v>1155</v>
      </c>
      <c r="H28" s="686"/>
      <c r="I28" s="686"/>
    </row>
    <row r="29" spans="1:11" x14ac:dyDescent="0.35">
      <c r="A29" s="952"/>
      <c r="B29" s="689" t="s">
        <v>1126</v>
      </c>
      <c r="C29" s="686"/>
      <c r="D29" s="686"/>
      <c r="F29" s="952"/>
      <c r="G29" s="689" t="s">
        <v>1156</v>
      </c>
      <c r="H29" s="686"/>
      <c r="I29" s="686"/>
    </row>
    <row r="30" spans="1:11" ht="15" thickBot="1" x14ac:dyDescent="0.4">
      <c r="A30" s="953"/>
      <c r="B30" s="690" t="s">
        <v>1127</v>
      </c>
      <c r="C30" s="685"/>
      <c r="D30" s="685"/>
      <c r="F30" s="953"/>
      <c r="G30" s="690" t="s">
        <v>1159</v>
      </c>
      <c r="H30" s="685"/>
      <c r="I30" s="685"/>
    </row>
    <row r="31" spans="1:11" x14ac:dyDescent="0.35">
      <c r="A31" s="691"/>
    </row>
  </sheetData>
  <mergeCells count="12">
    <mergeCell ref="F27:F30"/>
    <mergeCell ref="A6:A10"/>
    <mergeCell ref="A11:A14"/>
    <mergeCell ref="A15:A18"/>
    <mergeCell ref="A19:A20"/>
    <mergeCell ref="A21:A24"/>
    <mergeCell ref="A27:A30"/>
    <mergeCell ref="F6:F10"/>
    <mergeCell ref="F11:F14"/>
    <mergeCell ref="F15:F18"/>
    <mergeCell ref="F19:F20"/>
    <mergeCell ref="F21:F24"/>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0"/>
  <sheetViews>
    <sheetView showGridLines="0" zoomScaleNormal="100" workbookViewId="0"/>
  </sheetViews>
  <sheetFormatPr defaultColWidth="9.26953125" defaultRowHeight="11.5" x14ac:dyDescent="0.25"/>
  <cols>
    <col min="1" max="1" width="9.26953125" style="12"/>
    <col min="2" max="2" width="40.453125" style="12" customWidth="1"/>
    <col min="3" max="3" width="10.7265625" style="12" customWidth="1"/>
    <col min="4" max="16384" width="9.26953125" style="12"/>
  </cols>
  <sheetData>
    <row r="1" spans="1:10" x14ac:dyDescent="0.25">
      <c r="A1" s="263"/>
    </row>
    <row r="3" spans="1:10" ht="13.5" thickBot="1" x14ac:dyDescent="0.3">
      <c r="B3" s="961" t="s">
        <v>1185</v>
      </c>
      <c r="C3" s="961"/>
      <c r="D3" s="961"/>
      <c r="E3" s="961"/>
      <c r="F3" s="961"/>
      <c r="G3" s="961"/>
      <c r="H3" s="961"/>
      <c r="I3" s="961"/>
      <c r="J3" s="961"/>
    </row>
    <row r="4" spans="1:10" ht="13.5" thickBot="1" x14ac:dyDescent="0.3">
      <c r="B4" s="723" t="s">
        <v>1333</v>
      </c>
      <c r="C4" s="723"/>
      <c r="D4" s="723"/>
      <c r="E4" s="723"/>
      <c r="F4" s="723"/>
      <c r="G4" s="723"/>
      <c r="H4" s="723"/>
      <c r="I4" s="723"/>
      <c r="J4" s="723"/>
    </row>
    <row r="5" spans="1:10" ht="23.5" thickBot="1" x14ac:dyDescent="0.3">
      <c r="B5" s="643" t="s">
        <v>1161</v>
      </c>
      <c r="C5" s="643" t="s">
        <v>799</v>
      </c>
      <c r="D5" s="643" t="s">
        <v>1162</v>
      </c>
      <c r="E5" s="719" t="s">
        <v>1163</v>
      </c>
      <c r="F5" s="645" t="s">
        <v>1164</v>
      </c>
      <c r="G5" s="643">
        <v>2023</v>
      </c>
      <c r="H5" s="643">
        <v>2024</v>
      </c>
      <c r="I5" s="643">
        <v>2025</v>
      </c>
      <c r="J5" s="645" t="s">
        <v>1165</v>
      </c>
    </row>
    <row r="6" spans="1:10" ht="12" thickBot="1" x14ac:dyDescent="0.3">
      <c r="B6" s="43" t="s">
        <v>1190</v>
      </c>
      <c r="C6" s="43" t="s">
        <v>1192</v>
      </c>
      <c r="D6" s="43" t="s">
        <v>1186</v>
      </c>
      <c r="E6" s="724" t="s">
        <v>1187</v>
      </c>
      <c r="F6" s="92" t="s">
        <v>1188</v>
      </c>
      <c r="G6" s="43">
        <v>2023</v>
      </c>
      <c r="H6" s="43">
        <v>2024</v>
      </c>
      <c r="I6" s="43">
        <v>2025</v>
      </c>
      <c r="J6" s="92" t="s">
        <v>1189</v>
      </c>
    </row>
    <row r="7" spans="1:10" s="51" customFormat="1" ht="13.9" customHeight="1" thickBot="1" x14ac:dyDescent="0.3">
      <c r="B7" s="3" t="s">
        <v>1166</v>
      </c>
      <c r="C7" s="306" t="s">
        <v>1167</v>
      </c>
      <c r="D7" s="306" t="s">
        <v>1168</v>
      </c>
      <c r="E7" s="720">
        <v>276</v>
      </c>
      <c r="F7" s="306">
        <v>41</v>
      </c>
      <c r="G7" s="306">
        <v>205</v>
      </c>
      <c r="H7" s="306">
        <v>30</v>
      </c>
      <c r="I7" s="306">
        <v>0</v>
      </c>
      <c r="J7" s="306">
        <v>0</v>
      </c>
    </row>
    <row r="8" spans="1:10" ht="12" thickBot="1" x14ac:dyDescent="0.3">
      <c r="B8" s="3" t="s">
        <v>1169</v>
      </c>
      <c r="C8" s="306" t="s">
        <v>800</v>
      </c>
      <c r="D8" s="306" t="s">
        <v>1170</v>
      </c>
      <c r="E8" s="721"/>
      <c r="F8" s="722"/>
      <c r="G8" s="306"/>
      <c r="H8" s="306"/>
      <c r="I8" s="306"/>
      <c r="J8" s="306"/>
    </row>
    <row r="9" spans="1:10" ht="12" thickBot="1" x14ac:dyDescent="0.3">
      <c r="B9" s="3" t="s">
        <v>1171</v>
      </c>
      <c r="C9" s="306" t="s">
        <v>1167</v>
      </c>
      <c r="D9" s="306" t="s">
        <v>1168</v>
      </c>
      <c r="E9" s="720">
        <v>269</v>
      </c>
      <c r="F9" s="306">
        <v>135</v>
      </c>
      <c r="G9" s="306">
        <v>91</v>
      </c>
      <c r="H9" s="306">
        <v>27</v>
      </c>
      <c r="I9" s="306">
        <v>3</v>
      </c>
      <c r="J9" s="306">
        <v>13</v>
      </c>
    </row>
    <row r="10" spans="1:10" ht="12" thickBot="1" x14ac:dyDescent="0.3">
      <c r="B10" s="3" t="s">
        <v>1172</v>
      </c>
      <c r="C10" s="306" t="s">
        <v>1167</v>
      </c>
      <c r="D10" s="306" t="s">
        <v>1170</v>
      </c>
      <c r="E10" s="720">
        <v>319</v>
      </c>
      <c r="F10" s="306">
        <v>74</v>
      </c>
      <c r="G10" s="306">
        <v>78</v>
      </c>
      <c r="H10" s="306">
        <v>114</v>
      </c>
      <c r="I10" s="306">
        <v>40</v>
      </c>
      <c r="J10" s="306">
        <v>14</v>
      </c>
    </row>
    <row r="11" spans="1:10" ht="12" thickBot="1" x14ac:dyDescent="0.3">
      <c r="B11" s="3" t="s">
        <v>1173</v>
      </c>
      <c r="C11" s="306" t="s">
        <v>1167</v>
      </c>
      <c r="D11" s="306" t="s">
        <v>543</v>
      </c>
      <c r="E11" s="720">
        <v>76</v>
      </c>
      <c r="F11" s="306">
        <v>8</v>
      </c>
      <c r="G11" s="306">
        <v>69</v>
      </c>
      <c r="H11" s="306">
        <v>0</v>
      </c>
      <c r="I11" s="306">
        <v>0</v>
      </c>
      <c r="J11" s="306">
        <v>0</v>
      </c>
    </row>
    <row r="12" spans="1:10" ht="12" thickBot="1" x14ac:dyDescent="0.3">
      <c r="B12" s="3" t="s">
        <v>1174</v>
      </c>
      <c r="C12" s="306" t="s">
        <v>1167</v>
      </c>
      <c r="D12" s="306" t="s">
        <v>1170</v>
      </c>
      <c r="E12" s="720">
        <v>501</v>
      </c>
      <c r="F12" s="306">
        <v>345</v>
      </c>
      <c r="G12" s="306">
        <v>53</v>
      </c>
      <c r="H12" s="306">
        <v>81</v>
      </c>
      <c r="I12" s="306">
        <v>1</v>
      </c>
      <c r="J12" s="306">
        <v>21</v>
      </c>
    </row>
    <row r="13" spans="1:10" ht="12" thickBot="1" x14ac:dyDescent="0.3">
      <c r="B13" s="3" t="s">
        <v>1175</v>
      </c>
      <c r="C13" s="306" t="s">
        <v>1167</v>
      </c>
      <c r="D13" s="306" t="s">
        <v>543</v>
      </c>
      <c r="E13" s="720">
        <v>77</v>
      </c>
      <c r="F13" s="306">
        <v>27</v>
      </c>
      <c r="G13" s="306">
        <v>50</v>
      </c>
      <c r="H13" s="306">
        <v>0</v>
      </c>
      <c r="I13" s="306">
        <v>0</v>
      </c>
      <c r="J13" s="306">
        <v>0</v>
      </c>
    </row>
    <row r="14" spans="1:10" ht="12" thickBot="1" x14ac:dyDescent="0.3">
      <c r="B14" s="3" t="s">
        <v>1176</v>
      </c>
      <c r="C14" s="306" t="s">
        <v>1167</v>
      </c>
      <c r="D14" s="306" t="s">
        <v>1168</v>
      </c>
      <c r="E14" s="720">
        <v>207</v>
      </c>
      <c r="F14" s="306">
        <v>70</v>
      </c>
      <c r="G14" s="306">
        <v>47</v>
      </c>
      <c r="H14" s="306">
        <v>49</v>
      </c>
      <c r="I14" s="306">
        <v>31</v>
      </c>
      <c r="J14" s="306">
        <v>10</v>
      </c>
    </row>
    <row r="15" spans="1:10" ht="12" thickBot="1" x14ac:dyDescent="0.3">
      <c r="B15" s="3" t="s">
        <v>1177</v>
      </c>
      <c r="C15" s="306" t="s">
        <v>1167</v>
      </c>
      <c r="D15" s="306" t="s">
        <v>1168</v>
      </c>
      <c r="E15" s="720">
        <v>200</v>
      </c>
      <c r="F15" s="306">
        <v>142</v>
      </c>
      <c r="G15" s="306">
        <v>45</v>
      </c>
      <c r="H15" s="306">
        <v>5</v>
      </c>
      <c r="I15" s="306">
        <v>0</v>
      </c>
      <c r="J15" s="306">
        <v>8</v>
      </c>
    </row>
    <row r="16" spans="1:10" ht="13.4" customHeight="1" thickBot="1" x14ac:dyDescent="0.3">
      <c r="B16" s="3" t="s">
        <v>1178</v>
      </c>
      <c r="C16" s="306" t="s">
        <v>1167</v>
      </c>
      <c r="D16" s="306" t="s">
        <v>1168</v>
      </c>
      <c r="E16" s="720">
        <v>88</v>
      </c>
      <c r="F16" s="306">
        <v>25</v>
      </c>
      <c r="G16" s="306">
        <v>42</v>
      </c>
      <c r="H16" s="306">
        <v>21</v>
      </c>
      <c r="I16" s="306">
        <v>0</v>
      </c>
      <c r="J16" s="306">
        <v>0</v>
      </c>
    </row>
    <row r="17" spans="2:10" ht="12" thickBot="1" x14ac:dyDescent="0.3">
      <c r="B17" s="3" t="s">
        <v>1179</v>
      </c>
      <c r="C17" s="306" t="s">
        <v>1167</v>
      </c>
      <c r="D17" s="306" t="s">
        <v>1170</v>
      </c>
      <c r="E17" s="720">
        <v>150</v>
      </c>
      <c r="F17" s="306">
        <v>23</v>
      </c>
      <c r="G17" s="306">
        <v>39</v>
      </c>
      <c r="H17" s="306">
        <v>34</v>
      </c>
      <c r="I17" s="306">
        <v>32</v>
      </c>
      <c r="J17" s="306">
        <v>22</v>
      </c>
    </row>
    <row r="18" spans="2:10" ht="12" thickBot="1" x14ac:dyDescent="0.3">
      <c r="B18" s="3" t="s">
        <v>1180</v>
      </c>
      <c r="C18" s="306" t="s">
        <v>1167</v>
      </c>
      <c r="D18" s="306" t="s">
        <v>1168</v>
      </c>
      <c r="E18" s="720">
        <v>77</v>
      </c>
      <c r="F18" s="306">
        <v>35</v>
      </c>
      <c r="G18" s="306">
        <v>39</v>
      </c>
      <c r="H18" s="306">
        <v>0</v>
      </c>
      <c r="I18" s="306">
        <v>0</v>
      </c>
      <c r="J18" s="306">
        <v>3</v>
      </c>
    </row>
    <row r="19" spans="2:10" ht="13.4" customHeight="1" thickBot="1" x14ac:dyDescent="0.3">
      <c r="B19" s="3" t="s">
        <v>1181</v>
      </c>
      <c r="C19" s="306" t="s">
        <v>1167</v>
      </c>
      <c r="D19" s="306" t="s">
        <v>1168</v>
      </c>
      <c r="E19" s="720">
        <v>72</v>
      </c>
      <c r="F19" s="306">
        <v>33</v>
      </c>
      <c r="G19" s="306">
        <v>39</v>
      </c>
      <c r="H19" s="306">
        <v>0</v>
      </c>
      <c r="I19" s="306">
        <v>0</v>
      </c>
      <c r="J19" s="306">
        <v>0</v>
      </c>
    </row>
    <row r="20" spans="2:10" ht="12" thickBot="1" x14ac:dyDescent="0.3">
      <c r="B20" s="3" t="s">
        <v>1182</v>
      </c>
      <c r="C20" s="306" t="s">
        <v>800</v>
      </c>
      <c r="D20" s="306" t="s">
        <v>1170</v>
      </c>
      <c r="E20" s="720"/>
      <c r="F20" s="306"/>
      <c r="G20" s="306"/>
      <c r="H20" s="306"/>
      <c r="I20" s="306"/>
      <c r="J20" s="306"/>
    </row>
    <row r="21" spans="2:10" ht="12" thickBot="1" x14ac:dyDescent="0.3">
      <c r="B21" s="3" t="s">
        <v>1183</v>
      </c>
      <c r="C21" s="306" t="s">
        <v>800</v>
      </c>
      <c r="D21" s="306" t="s">
        <v>1170</v>
      </c>
      <c r="E21" s="720"/>
      <c r="F21" s="306"/>
      <c r="G21" s="306"/>
      <c r="H21" s="306"/>
      <c r="I21" s="306"/>
      <c r="J21" s="306"/>
    </row>
    <row r="22" spans="2:10" ht="14" x14ac:dyDescent="0.25">
      <c r="B22" s="963" t="s">
        <v>1184</v>
      </c>
      <c r="C22" s="963"/>
      <c r="D22" s="963"/>
      <c r="E22" s="963"/>
      <c r="F22" s="963"/>
      <c r="G22" s="963"/>
      <c r="H22" s="963"/>
      <c r="I22" s="963"/>
      <c r="J22" s="963"/>
    </row>
    <row r="23" spans="2:10" x14ac:dyDescent="0.25">
      <c r="B23" s="962" t="s">
        <v>1191</v>
      </c>
      <c r="C23" s="962"/>
      <c r="D23" s="962"/>
      <c r="E23" s="962"/>
      <c r="F23" s="962"/>
      <c r="G23" s="962"/>
      <c r="H23" s="962"/>
      <c r="I23" s="962"/>
      <c r="J23" s="962"/>
    </row>
    <row r="26" spans="2:10" ht="14.25" customHeight="1" x14ac:dyDescent="0.25"/>
    <row r="30" spans="2:10" ht="13.9" customHeight="1" x14ac:dyDescent="0.25"/>
    <row r="35" ht="13.5" customHeight="1" x14ac:dyDescent="0.25"/>
    <row r="38" ht="13.9" customHeight="1" x14ac:dyDescent="0.25"/>
    <row r="39" ht="14.25" customHeight="1" x14ac:dyDescent="0.25"/>
    <row r="40" ht="14.25" customHeight="1" x14ac:dyDescent="0.25"/>
  </sheetData>
  <mergeCells count="3">
    <mergeCell ref="B3:J3"/>
    <mergeCell ref="B23:J23"/>
    <mergeCell ref="B22:J2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E17"/>
  <sheetViews>
    <sheetView showGridLines="0" zoomScale="74" zoomScaleNormal="80" workbookViewId="0"/>
  </sheetViews>
  <sheetFormatPr defaultColWidth="9.26953125" defaultRowHeight="11.5" x14ac:dyDescent="0.25"/>
  <cols>
    <col min="1" max="1" width="24.453125" style="12" customWidth="1"/>
    <col min="2" max="2" width="27" style="12" customWidth="1"/>
    <col min="3" max="3" width="35.453125" style="12" customWidth="1"/>
    <col min="4" max="4" width="27" style="12" customWidth="1"/>
    <col min="5" max="5" width="35.7265625" style="12" customWidth="1"/>
    <col min="6" max="11" width="6.453125" style="12" customWidth="1"/>
    <col min="12" max="16384" width="9.26953125" style="12"/>
  </cols>
  <sheetData>
    <row r="2" spans="2:5" s="51" customFormat="1" x14ac:dyDescent="0.25"/>
    <row r="3" spans="2:5" ht="14.65" customHeight="1" x14ac:dyDescent="0.25">
      <c r="B3" s="964" t="s">
        <v>1193</v>
      </c>
      <c r="C3" s="964"/>
      <c r="D3" s="964"/>
      <c r="E3" s="964"/>
    </row>
    <row r="4" spans="2:5" ht="14.5" x14ac:dyDescent="0.35">
      <c r="B4" s="725"/>
      <c r="C4"/>
      <c r="D4"/>
      <c r="E4"/>
    </row>
    <row r="5" spans="2:5" ht="43.4" customHeight="1" thickBot="1" x14ac:dyDescent="0.3">
      <c r="B5" s="726" t="s">
        <v>1194</v>
      </c>
      <c r="C5" s="666" t="s">
        <v>1195</v>
      </c>
      <c r="D5" s="727" t="s">
        <v>1196</v>
      </c>
      <c r="E5" s="666" t="s">
        <v>1197</v>
      </c>
    </row>
    <row r="6" spans="2:5" ht="43.4" customHeight="1" x14ac:dyDescent="0.25">
      <c r="B6" s="729" t="s">
        <v>1198</v>
      </c>
      <c r="C6" s="736" t="s">
        <v>1199</v>
      </c>
      <c r="D6" s="734" t="s">
        <v>1200</v>
      </c>
      <c r="E6" s="737" t="s">
        <v>1201</v>
      </c>
    </row>
    <row r="7" spans="2:5" ht="72" customHeight="1" x14ac:dyDescent="0.25">
      <c r="B7" s="728" t="s">
        <v>1202</v>
      </c>
      <c r="C7" s="738" t="s">
        <v>1208</v>
      </c>
      <c r="D7" s="734" t="s">
        <v>1209</v>
      </c>
      <c r="E7" s="734" t="s">
        <v>1203</v>
      </c>
    </row>
    <row r="8" spans="2:5" ht="34.4" customHeight="1" thickBot="1" x14ac:dyDescent="0.3">
      <c r="B8" s="739" t="s">
        <v>1204</v>
      </c>
      <c r="C8" s="735" t="s">
        <v>1205</v>
      </c>
      <c r="D8" s="735" t="s">
        <v>1206</v>
      </c>
      <c r="E8" s="735" t="s">
        <v>1207</v>
      </c>
    </row>
    <row r="12" spans="2:5" ht="13" x14ac:dyDescent="0.25">
      <c r="B12" s="964" t="s">
        <v>1335</v>
      </c>
      <c r="C12" s="964"/>
      <c r="D12" s="964"/>
      <c r="E12" s="964"/>
    </row>
    <row r="13" spans="2:5" ht="14.5" x14ac:dyDescent="0.35">
      <c r="B13" s="725"/>
      <c r="C13"/>
      <c r="D13"/>
      <c r="E13"/>
    </row>
    <row r="14" spans="2:5" ht="26.5" thickBot="1" x14ac:dyDescent="0.3">
      <c r="B14" s="726" t="s">
        <v>1210</v>
      </c>
      <c r="C14" s="666" t="s">
        <v>1214</v>
      </c>
      <c r="D14" s="670" t="s">
        <v>1218</v>
      </c>
      <c r="E14" s="670" t="s">
        <v>1222</v>
      </c>
    </row>
    <row r="15" spans="2:5" ht="34.5" x14ac:dyDescent="0.25">
      <c r="B15" s="729" t="s">
        <v>1213</v>
      </c>
      <c r="C15" s="736" t="s">
        <v>1215</v>
      </c>
      <c r="D15" s="734" t="s">
        <v>1219</v>
      </c>
      <c r="E15" s="737" t="s">
        <v>1225</v>
      </c>
    </row>
    <row r="16" spans="2:5" ht="73.900000000000006" customHeight="1" x14ac:dyDescent="0.25">
      <c r="B16" s="728" t="s">
        <v>1211</v>
      </c>
      <c r="C16" s="738" t="s">
        <v>1216</v>
      </c>
      <c r="D16" s="734" t="s">
        <v>1220</v>
      </c>
      <c r="E16" s="734" t="s">
        <v>1223</v>
      </c>
    </row>
    <row r="17" spans="2:5" ht="23.5" thickBot="1" x14ac:dyDescent="0.3">
      <c r="B17" s="739" t="s">
        <v>1212</v>
      </c>
      <c r="C17" s="735" t="s">
        <v>1217</v>
      </c>
      <c r="D17" s="735" t="s">
        <v>1221</v>
      </c>
      <c r="E17" s="735" t="s">
        <v>1224</v>
      </c>
    </row>
  </sheetData>
  <mergeCells count="2">
    <mergeCell ref="B3:E3"/>
    <mergeCell ref="B12:E12"/>
  </mergeCells>
  <pageMargins left="0.7" right="0.7" top="0.75" bottom="0.75" header="0.3" footer="0.3"/>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6"/>
  <sheetViews>
    <sheetView showGridLines="0" zoomScaleNormal="100" workbookViewId="0">
      <selection activeCell="A22" sqref="A22"/>
    </sheetView>
  </sheetViews>
  <sheetFormatPr defaultColWidth="9.26953125" defaultRowHeight="11.5" x14ac:dyDescent="0.25"/>
  <cols>
    <col min="1" max="1" width="9.26953125" style="461"/>
    <col min="2" max="4" width="9.7265625" style="461" customWidth="1"/>
    <col min="5" max="6" width="9.7265625" style="12" customWidth="1"/>
    <col min="7" max="16384" width="9.26953125" style="12"/>
  </cols>
  <sheetData>
    <row r="1" spans="1:8" x14ac:dyDescent="0.25">
      <c r="A1" s="12"/>
    </row>
    <row r="2" spans="1:8" x14ac:dyDescent="0.25">
      <c r="B2" s="461">
        <v>2022</v>
      </c>
      <c r="C2" s="461">
        <v>2023</v>
      </c>
      <c r="D2" s="461">
        <v>2024</v>
      </c>
      <c r="E2" s="12">
        <v>2025</v>
      </c>
      <c r="F2" s="12">
        <v>2026</v>
      </c>
    </row>
    <row r="3" spans="1:8" x14ac:dyDescent="0.25">
      <c r="A3" s="29" t="s">
        <v>1001</v>
      </c>
      <c r="B3" s="624">
        <v>57.79922354515228</v>
      </c>
      <c r="C3" s="624">
        <v>58.682087539426611</v>
      </c>
      <c r="D3" s="624">
        <v>58.788780433710222</v>
      </c>
      <c r="E3" s="624">
        <v>57.842231649755384</v>
      </c>
      <c r="F3" s="624">
        <v>59.854647269694929</v>
      </c>
      <c r="G3" s="12" t="s">
        <v>1010</v>
      </c>
    </row>
    <row r="4" spans="1:8" x14ac:dyDescent="0.25">
      <c r="A4" s="29" t="s">
        <v>1002</v>
      </c>
      <c r="B4" s="624">
        <v>57.79922354515228</v>
      </c>
      <c r="C4" s="624">
        <v>58.682087539426611</v>
      </c>
      <c r="D4" s="624">
        <v>58.47969387213621</v>
      </c>
      <c r="E4" s="624">
        <v>57.079889756430177</v>
      </c>
      <c r="F4" s="624">
        <v>57.717827104995592</v>
      </c>
      <c r="G4" s="12" t="s">
        <v>1011</v>
      </c>
    </row>
    <row r="5" spans="1:8" x14ac:dyDescent="0.25">
      <c r="B5" s="256"/>
      <c r="D5" s="256"/>
    </row>
    <row r="6" spans="1:8" x14ac:dyDescent="0.25">
      <c r="B6" s="257" t="s">
        <v>1003</v>
      </c>
      <c r="D6" s="256"/>
    </row>
    <row r="7" spans="1:8" x14ac:dyDescent="0.25">
      <c r="B7" s="256"/>
      <c r="D7" s="256"/>
    </row>
    <row r="8" spans="1:8" x14ac:dyDescent="0.25">
      <c r="B8" s="256"/>
      <c r="D8" s="256"/>
    </row>
    <row r="9" spans="1:8" x14ac:dyDescent="0.25">
      <c r="B9" s="256"/>
      <c r="D9" s="256"/>
    </row>
    <row r="10" spans="1:8" x14ac:dyDescent="0.25">
      <c r="B10" s="256"/>
      <c r="D10" s="256"/>
    </row>
    <row r="11" spans="1:8" x14ac:dyDescent="0.25">
      <c r="B11" s="256"/>
      <c r="D11" s="256"/>
    </row>
    <row r="12" spans="1:8" x14ac:dyDescent="0.25">
      <c r="B12" s="256"/>
      <c r="D12" s="256"/>
    </row>
    <row r="13" spans="1:8" x14ac:dyDescent="0.25">
      <c r="B13" s="256"/>
    </row>
    <row r="14" spans="1:8" x14ac:dyDescent="0.25">
      <c r="B14" s="256"/>
    </row>
    <row r="15" spans="1:8" x14ac:dyDescent="0.25">
      <c r="G15" s="461"/>
      <c r="H15" s="461"/>
    </row>
    <row r="16" spans="1:8" x14ac:dyDescent="0.25">
      <c r="F16" s="461"/>
      <c r="G16" s="461"/>
      <c r="H16" s="461"/>
    </row>
    <row r="17" spans="2:11" x14ac:dyDescent="0.25">
      <c r="F17" s="461"/>
      <c r="G17" s="461"/>
      <c r="H17" s="461"/>
    </row>
    <row r="18" spans="2:11" x14ac:dyDescent="0.25">
      <c r="F18" s="461"/>
      <c r="G18" s="461"/>
      <c r="H18" s="461"/>
    </row>
    <row r="19" spans="2:11" x14ac:dyDescent="0.25">
      <c r="F19" s="461"/>
      <c r="G19" s="461"/>
      <c r="H19" s="461"/>
    </row>
    <row r="20" spans="2:11" x14ac:dyDescent="0.25">
      <c r="F20" s="461"/>
      <c r="G20" s="461"/>
      <c r="H20" s="461"/>
    </row>
    <row r="21" spans="2:11" x14ac:dyDescent="0.25">
      <c r="F21" s="461"/>
      <c r="G21" s="461"/>
      <c r="H21" s="461"/>
    </row>
    <row r="22" spans="2:11" x14ac:dyDescent="0.25">
      <c r="F22" s="461"/>
      <c r="G22" s="461"/>
      <c r="H22" s="461"/>
    </row>
    <row r="23" spans="2:11" x14ac:dyDescent="0.25">
      <c r="F23" s="461"/>
      <c r="G23" s="461"/>
      <c r="H23" s="461"/>
    </row>
    <row r="24" spans="2:11" x14ac:dyDescent="0.25">
      <c r="F24" s="461"/>
      <c r="G24" s="461"/>
      <c r="H24" s="461"/>
    </row>
    <row r="25" spans="2:11" x14ac:dyDescent="0.25">
      <c r="F25" s="461"/>
      <c r="G25" s="461"/>
      <c r="H25" s="461"/>
    </row>
    <row r="26" spans="2:11" x14ac:dyDescent="0.25">
      <c r="F26" s="461"/>
      <c r="G26" s="461"/>
      <c r="H26" s="461"/>
    </row>
    <row r="27" spans="2:11" x14ac:dyDescent="0.25">
      <c r="F27" s="461"/>
      <c r="G27" s="461"/>
      <c r="H27" s="461"/>
    </row>
    <row r="28" spans="2:11" x14ac:dyDescent="0.25">
      <c r="F28" s="461"/>
      <c r="G28" s="461"/>
      <c r="H28" s="461"/>
    </row>
    <row r="29" spans="2:11" x14ac:dyDescent="0.25">
      <c r="K29" s="270" t="s">
        <v>8</v>
      </c>
    </row>
    <row r="31" spans="2:11" x14ac:dyDescent="0.25">
      <c r="B31" s="257" t="s">
        <v>1004</v>
      </c>
    </row>
    <row r="36" spans="2:2" x14ac:dyDescent="0.25">
      <c r="B36" s="257"/>
    </row>
    <row r="53" spans="4:11" x14ac:dyDescent="0.25">
      <c r="K53" s="270" t="s">
        <v>97</v>
      </c>
    </row>
    <row r="55" spans="4:11" x14ac:dyDescent="0.25">
      <c r="D55" s="258"/>
    </row>
    <row r="56" spans="4:11" x14ac:dyDescent="0.25">
      <c r="D56" s="270"/>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9">
    <tabColor rgb="FF92D050"/>
  </sheetPr>
  <dimension ref="A3:M38"/>
  <sheetViews>
    <sheetView showGridLines="0" zoomScale="80" zoomScaleNormal="80" workbookViewId="0"/>
  </sheetViews>
  <sheetFormatPr defaultColWidth="9.26953125" defaultRowHeight="11.5" x14ac:dyDescent="0.25"/>
  <cols>
    <col min="1" max="1" width="41.7265625" style="12" bestFit="1" customWidth="1"/>
    <col min="2" max="3" width="9" style="12" customWidth="1"/>
    <col min="4" max="4" width="14.453125" style="12" bestFit="1" customWidth="1"/>
    <col min="5" max="6" width="9" style="12" customWidth="1"/>
    <col min="7" max="9" width="9.26953125" style="12"/>
    <col min="10" max="10" width="83.7265625" style="12" customWidth="1"/>
    <col min="11" max="16384" width="9.26953125" style="12"/>
  </cols>
  <sheetData>
    <row r="3" spans="1:7" ht="12" thickBot="1" x14ac:dyDescent="0.3">
      <c r="A3" s="968" t="s">
        <v>1337</v>
      </c>
      <c r="B3" s="968"/>
      <c r="C3" s="968"/>
      <c r="D3" s="968"/>
      <c r="E3" s="968"/>
      <c r="F3" s="968"/>
    </row>
    <row r="4" spans="1:7" x14ac:dyDescent="0.25">
      <c r="A4" s="467"/>
      <c r="B4" s="468" t="s">
        <v>758</v>
      </c>
      <c r="C4" s="468" t="s">
        <v>1226</v>
      </c>
      <c r="D4" s="468" t="s">
        <v>1227</v>
      </c>
      <c r="E4" s="468" t="s">
        <v>772</v>
      </c>
      <c r="F4" s="468" t="s">
        <v>773</v>
      </c>
      <c r="G4" s="468" t="s">
        <v>1228</v>
      </c>
    </row>
    <row r="5" spans="1:7" x14ac:dyDescent="0.25">
      <c r="A5" s="47" t="s">
        <v>0</v>
      </c>
      <c r="B5" s="213">
        <v>-5.4305277949314608</v>
      </c>
      <c r="C5" s="213">
        <v>-2.0371563219062203</v>
      </c>
      <c r="D5" s="213">
        <v>-6.2971197561965244</v>
      </c>
      <c r="E5" s="213">
        <v>-3.9</v>
      </c>
      <c r="F5" s="213">
        <v>-3.2</v>
      </c>
      <c r="G5" s="213">
        <v>-2.2000000000000002</v>
      </c>
    </row>
    <row r="6" spans="1:7" x14ac:dyDescent="0.25">
      <c r="A6" s="48" t="s">
        <v>1</v>
      </c>
      <c r="B6" s="214">
        <v>-0.5225650980222396</v>
      </c>
      <c r="C6" s="115">
        <v>-0.36511750099100077</v>
      </c>
      <c r="D6" s="115">
        <v>-0.45489391210792079</v>
      </c>
      <c r="E6" s="115">
        <v>-0.45086046244643041</v>
      </c>
      <c r="F6" s="115">
        <v>-2.0997227577261933E-2</v>
      </c>
      <c r="G6" s="115">
        <v>0.18702531308394865</v>
      </c>
    </row>
    <row r="7" spans="1:7" x14ac:dyDescent="0.25">
      <c r="A7" s="48" t="s">
        <v>1229</v>
      </c>
      <c r="B7" s="214">
        <v>-3.3905982178870557</v>
      </c>
      <c r="C7" s="115">
        <v>-0.86467980276859224</v>
      </c>
      <c r="D7" s="115">
        <v>-1.5212476822354879</v>
      </c>
      <c r="E7" s="115">
        <v>0</v>
      </c>
      <c r="F7" s="115">
        <v>0</v>
      </c>
      <c r="G7" s="115">
        <v>0</v>
      </c>
    </row>
    <row r="8" spans="1:7" x14ac:dyDescent="0.25">
      <c r="A8" s="107" t="s">
        <v>440</v>
      </c>
      <c r="B8" s="213">
        <v>-1.5173644790221656</v>
      </c>
      <c r="C8" s="13">
        <v>-0.80735901814662725</v>
      </c>
      <c r="D8" s="13">
        <v>-4.320978161853116</v>
      </c>
      <c r="E8" s="13">
        <v>-3.4491395375535694</v>
      </c>
      <c r="F8" s="13">
        <v>-3.1790027724227383</v>
      </c>
      <c r="G8" s="13">
        <v>-2.3870253130839489</v>
      </c>
    </row>
    <row r="9" spans="1:7" x14ac:dyDescent="0.25">
      <c r="A9" s="110" t="s">
        <v>443</v>
      </c>
      <c r="B9" s="215">
        <v>0.94219566664395771</v>
      </c>
      <c r="C9" s="111">
        <v>0.7100054608755384</v>
      </c>
      <c r="D9" s="111">
        <v>-3.5136191437064888</v>
      </c>
      <c r="E9" s="111">
        <v>0.87183862429954662</v>
      </c>
      <c r="F9" s="111">
        <v>0.27013676513083107</v>
      </c>
      <c r="G9" s="111">
        <v>0.79197745933878938</v>
      </c>
    </row>
    <row r="10" spans="1:7" x14ac:dyDescent="0.25">
      <c r="A10" s="965" t="s">
        <v>857</v>
      </c>
      <c r="B10" s="464"/>
      <c r="C10" s="465"/>
      <c r="D10" s="465"/>
      <c r="E10" s="465"/>
      <c r="F10" s="465"/>
      <c r="G10" s="465"/>
    </row>
    <row r="11" spans="1:7" x14ac:dyDescent="0.25">
      <c r="A11" s="966"/>
      <c r="B11" s="215"/>
      <c r="C11" s="111"/>
      <c r="D11" s="111"/>
      <c r="E11" s="111">
        <v>-4.74</v>
      </c>
      <c r="F11" s="111">
        <v>-5.15</v>
      </c>
      <c r="G11" s="111">
        <v>-4.93</v>
      </c>
    </row>
    <row r="12" spans="1:7" x14ac:dyDescent="0.25">
      <c r="A12" s="965" t="s">
        <v>858</v>
      </c>
      <c r="B12" s="464"/>
      <c r="C12" s="465"/>
      <c r="D12" s="465"/>
      <c r="E12" s="465"/>
      <c r="F12" s="465"/>
      <c r="G12" s="465"/>
    </row>
    <row r="13" spans="1:7" ht="12" thickBot="1" x14ac:dyDescent="0.3">
      <c r="A13" s="967"/>
      <c r="B13" s="466"/>
      <c r="C13" s="249"/>
      <c r="D13" s="249"/>
      <c r="E13" s="441">
        <v>1072.7221979999999</v>
      </c>
      <c r="F13" s="441">
        <v>2677.2302330000002</v>
      </c>
      <c r="G13" s="441">
        <v>3919.6415900000002</v>
      </c>
    </row>
    <row r="14" spans="1:7" x14ac:dyDescent="0.25">
      <c r="A14" s="275"/>
      <c r="F14" s="463"/>
      <c r="G14" s="463" t="s">
        <v>8</v>
      </c>
    </row>
    <row r="15" spans="1:7" x14ac:dyDescent="0.25">
      <c r="A15" s="275"/>
      <c r="E15" s="301"/>
      <c r="F15" s="301"/>
    </row>
    <row r="16" spans="1:7" x14ac:dyDescent="0.25">
      <c r="A16" s="25"/>
      <c r="E16" s="301"/>
      <c r="F16" s="301"/>
    </row>
    <row r="17" spans="1:13" ht="12" thickBot="1" x14ac:dyDescent="0.3">
      <c r="A17" s="294" t="s">
        <v>1338</v>
      </c>
      <c r="B17" s="294"/>
      <c r="C17" s="294"/>
      <c r="D17" s="294"/>
      <c r="E17" s="294"/>
      <c r="F17" s="294"/>
      <c r="G17" s="14"/>
    </row>
    <row r="18" spans="1:13" x14ac:dyDescent="0.25">
      <c r="A18" s="106"/>
      <c r="B18" s="109" t="str">
        <f t="shared" ref="B18:G23" si="0">B4</f>
        <v>2021 S</v>
      </c>
      <c r="C18" s="109" t="str">
        <f t="shared" si="0"/>
        <v>2022 S</v>
      </c>
      <c r="D18" s="109" t="str">
        <f t="shared" si="0"/>
        <v>2023 OS</v>
      </c>
      <c r="E18" s="109" t="str">
        <f t="shared" si="0"/>
        <v>2024 PS</v>
      </c>
      <c r="F18" s="109" t="str">
        <f t="shared" si="0"/>
        <v>2025 PS</v>
      </c>
      <c r="G18" s="109" t="str">
        <f t="shared" si="0"/>
        <v>2026 PS</v>
      </c>
      <c r="H18" s="212"/>
    </row>
    <row r="19" spans="1:13" x14ac:dyDescent="0.25">
      <c r="A19" s="47" t="s">
        <v>164</v>
      </c>
      <c r="B19" s="250">
        <f t="shared" si="0"/>
        <v>-5.4305277949314608</v>
      </c>
      <c r="C19" s="250">
        <f t="shared" si="0"/>
        <v>-2.0371563219062203</v>
      </c>
      <c r="D19" s="250">
        <f t="shared" si="0"/>
        <v>-6.2971197561965244</v>
      </c>
      <c r="E19" s="250">
        <f t="shared" si="0"/>
        <v>-3.9</v>
      </c>
      <c r="F19" s="250">
        <f t="shared" si="0"/>
        <v>-3.2</v>
      </c>
      <c r="G19" s="250">
        <f t="shared" si="0"/>
        <v>-2.2000000000000002</v>
      </c>
      <c r="H19" s="24"/>
      <c r="I19" s="24"/>
      <c r="J19" s="24"/>
      <c r="K19" s="16"/>
      <c r="L19" s="16"/>
      <c r="M19" s="16"/>
    </row>
    <row r="20" spans="1:13" ht="15" customHeight="1" x14ac:dyDescent="0.25">
      <c r="A20" s="48" t="s">
        <v>145</v>
      </c>
      <c r="B20" s="99">
        <f t="shared" si="0"/>
        <v>-0.5225650980222396</v>
      </c>
      <c r="C20" s="99">
        <f t="shared" si="0"/>
        <v>-0.36511750099100077</v>
      </c>
      <c r="D20" s="99">
        <f t="shared" si="0"/>
        <v>-0.45489391210792079</v>
      </c>
      <c r="E20" s="99">
        <f t="shared" si="0"/>
        <v>-0.45086046244643041</v>
      </c>
      <c r="F20" s="99">
        <f t="shared" si="0"/>
        <v>-2.0997227577261933E-2</v>
      </c>
      <c r="G20" s="99">
        <f t="shared" si="0"/>
        <v>0.18702531308394865</v>
      </c>
      <c r="H20" s="24"/>
      <c r="I20" s="24"/>
      <c r="J20" s="24"/>
      <c r="K20" s="16"/>
      <c r="L20" s="16"/>
      <c r="M20" s="16"/>
    </row>
    <row r="21" spans="1:13" x14ac:dyDescent="0.25">
      <c r="A21" s="48" t="s">
        <v>704</v>
      </c>
      <c r="B21" s="99">
        <f t="shared" si="0"/>
        <v>-3.3905982178870557</v>
      </c>
      <c r="C21" s="99">
        <f t="shared" si="0"/>
        <v>-0.86467980276859224</v>
      </c>
      <c r="D21" s="99">
        <f t="shared" si="0"/>
        <v>-1.5212476822354879</v>
      </c>
      <c r="E21" s="99">
        <f t="shared" si="0"/>
        <v>0</v>
      </c>
      <c r="F21" s="99">
        <f t="shared" si="0"/>
        <v>0</v>
      </c>
      <c r="G21" s="99">
        <f t="shared" si="0"/>
        <v>0</v>
      </c>
      <c r="H21" s="24"/>
      <c r="I21" s="24"/>
      <c r="J21" s="24"/>
      <c r="K21" s="16"/>
      <c r="L21" s="16"/>
      <c r="M21" s="16"/>
    </row>
    <row r="22" spans="1:13" x14ac:dyDescent="0.25">
      <c r="A22" s="107" t="s">
        <v>146</v>
      </c>
      <c r="B22" s="108">
        <f t="shared" si="0"/>
        <v>-1.5173644790221656</v>
      </c>
      <c r="C22" s="108">
        <f t="shared" si="0"/>
        <v>-0.80735901814662725</v>
      </c>
      <c r="D22" s="108">
        <f t="shared" si="0"/>
        <v>-4.320978161853116</v>
      </c>
      <c r="E22" s="108">
        <f t="shared" si="0"/>
        <v>-3.4491395375535694</v>
      </c>
      <c r="F22" s="108">
        <f t="shared" si="0"/>
        <v>-3.1790027724227383</v>
      </c>
      <c r="G22" s="108">
        <f t="shared" si="0"/>
        <v>-2.3870253130839489</v>
      </c>
      <c r="H22" s="51"/>
    </row>
    <row r="23" spans="1:13" x14ac:dyDescent="0.25">
      <c r="A23" s="110" t="s">
        <v>444</v>
      </c>
      <c r="B23" s="111">
        <f t="shared" si="0"/>
        <v>0.94219566664395771</v>
      </c>
      <c r="C23" s="111">
        <f t="shared" si="0"/>
        <v>0.7100054608755384</v>
      </c>
      <c r="D23" s="111">
        <f t="shared" si="0"/>
        <v>-3.5136191437064888</v>
      </c>
      <c r="E23" s="111">
        <f t="shared" si="0"/>
        <v>0.87183862429954662</v>
      </c>
      <c r="F23" s="111">
        <f t="shared" si="0"/>
        <v>0.27013676513083107</v>
      </c>
      <c r="G23" s="111">
        <f t="shared" si="0"/>
        <v>0.79197745933878938</v>
      </c>
      <c r="H23" s="51"/>
    </row>
    <row r="24" spans="1:13" x14ac:dyDescent="0.25">
      <c r="A24" s="965" t="s">
        <v>859</v>
      </c>
      <c r="B24" s="464"/>
      <c r="C24" s="465"/>
      <c r="D24" s="465"/>
      <c r="E24" s="465"/>
      <c r="F24" s="465"/>
      <c r="G24" s="465"/>
      <c r="H24" s="51"/>
    </row>
    <row r="25" spans="1:13" x14ac:dyDescent="0.25">
      <c r="A25" s="966"/>
      <c r="B25" s="215"/>
      <c r="C25" s="111"/>
      <c r="D25" s="111"/>
      <c r="E25" s="111">
        <f>E11</f>
        <v>-4.74</v>
      </c>
      <c r="F25" s="111">
        <f t="shared" ref="F25:G25" si="1">F11</f>
        <v>-5.15</v>
      </c>
      <c r="G25" s="111">
        <f t="shared" si="1"/>
        <v>-4.93</v>
      </c>
      <c r="H25" s="51"/>
    </row>
    <row r="26" spans="1:13" x14ac:dyDescent="0.25">
      <c r="A26" s="965" t="s">
        <v>860</v>
      </c>
      <c r="B26" s="464"/>
      <c r="C26" s="465"/>
      <c r="D26" s="465"/>
      <c r="E26" s="465"/>
      <c r="F26" s="465"/>
      <c r="G26" s="465"/>
      <c r="H26" s="51"/>
    </row>
    <row r="27" spans="1:13" ht="12" thickBot="1" x14ac:dyDescent="0.3">
      <c r="A27" s="967"/>
      <c r="B27" s="466"/>
      <c r="C27" s="249"/>
      <c r="D27" s="249"/>
      <c r="E27" s="441">
        <f>E13</f>
        <v>1072.7221979999999</v>
      </c>
      <c r="F27" s="441">
        <f t="shared" ref="F27:G27" si="2">F13</f>
        <v>2677.2302330000002</v>
      </c>
      <c r="G27" s="441">
        <f t="shared" si="2"/>
        <v>3919.6415900000002</v>
      </c>
      <c r="H27" s="51"/>
    </row>
    <row r="28" spans="1:13" x14ac:dyDescent="0.25">
      <c r="A28" s="275"/>
      <c r="G28" s="462" t="s">
        <v>97</v>
      </c>
    </row>
    <row r="29" spans="1:13" x14ac:dyDescent="0.25">
      <c r="A29" s="314"/>
    </row>
    <row r="30" spans="1:13" x14ac:dyDescent="0.25">
      <c r="A30" s="25"/>
    </row>
    <row r="31" spans="1:13" x14ac:dyDescent="0.25">
      <c r="A31" s="51"/>
    </row>
    <row r="38" ht="15" customHeight="1" x14ac:dyDescent="0.25"/>
  </sheetData>
  <mergeCells count="6">
    <mergeCell ref="A24:A25"/>
    <mergeCell ref="A26:A27"/>
    <mergeCell ref="A3:C3"/>
    <mergeCell ref="D3:F3"/>
    <mergeCell ref="A10:A11"/>
    <mergeCell ref="A12:A13"/>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activeCell="B20" sqref="B20"/>
    </sheetView>
  </sheetViews>
  <sheetFormatPr defaultRowHeight="14.5" x14ac:dyDescent="0.35"/>
  <sheetData>
    <row r="1" spans="1:14" x14ac:dyDescent="0.35">
      <c r="A1" s="12"/>
    </row>
    <row r="3" spans="1:14" x14ac:dyDescent="0.35">
      <c r="B3" s="436" t="s">
        <v>1013</v>
      </c>
      <c r="C3" s="436"/>
      <c r="D3" s="436"/>
      <c r="E3" s="436"/>
      <c r="F3" s="436"/>
      <c r="G3" s="436"/>
      <c r="H3" s="436"/>
      <c r="I3" s="436"/>
      <c r="J3" s="436"/>
      <c r="K3" s="436"/>
      <c r="L3" s="436"/>
      <c r="M3" s="436"/>
      <c r="N3" s="436"/>
    </row>
    <row r="4" spans="1:14" x14ac:dyDescent="0.35">
      <c r="B4" s="981"/>
      <c r="C4" s="981"/>
      <c r="D4" s="981"/>
      <c r="E4" s="981"/>
      <c r="F4" s="981"/>
      <c r="G4" s="981"/>
      <c r="H4" s="625">
        <v>2024</v>
      </c>
      <c r="I4" s="981">
        <v>2025</v>
      </c>
      <c r="J4" s="981"/>
      <c r="K4" s="460">
        <v>2026</v>
      </c>
      <c r="L4" s="626">
        <v>2027</v>
      </c>
      <c r="M4" s="626">
        <v>2028</v>
      </c>
      <c r="N4" s="435"/>
    </row>
    <row r="5" spans="1:14" x14ac:dyDescent="0.35">
      <c r="B5" s="982" t="s">
        <v>1014</v>
      </c>
      <c r="C5" s="982"/>
      <c r="D5" s="982"/>
      <c r="E5" s="982"/>
      <c r="F5" s="982"/>
      <c r="G5" s="982"/>
      <c r="H5" s="627"/>
      <c r="I5" s="976"/>
      <c r="J5" s="976"/>
      <c r="K5" s="39"/>
      <c r="L5" s="627"/>
      <c r="M5" s="627"/>
      <c r="N5" s="435"/>
    </row>
    <row r="6" spans="1:14" x14ac:dyDescent="0.35">
      <c r="B6" s="975" t="s">
        <v>1015</v>
      </c>
      <c r="C6" s="975"/>
      <c r="D6" s="975"/>
      <c r="E6" s="975"/>
      <c r="F6" s="975"/>
      <c r="G6" s="975"/>
      <c r="H6" s="627">
        <v>-4.4000000000000004</v>
      </c>
      <c r="I6" s="976">
        <v>-3.5</v>
      </c>
      <c r="J6" s="976"/>
      <c r="K6" s="39">
        <v>-2.5</v>
      </c>
      <c r="L6" s="627">
        <v>-1.5</v>
      </c>
      <c r="M6" s="627" t="s">
        <v>1016</v>
      </c>
      <c r="N6" s="435"/>
    </row>
    <row r="7" spans="1:14" x14ac:dyDescent="0.35">
      <c r="B7" s="975" t="s">
        <v>1017</v>
      </c>
      <c r="C7" s="975"/>
      <c r="D7" s="975"/>
      <c r="E7" s="975"/>
      <c r="F7" s="975"/>
      <c r="G7" s="975"/>
      <c r="H7" s="627"/>
      <c r="I7" s="976"/>
      <c r="J7" s="976"/>
      <c r="K7" s="39"/>
      <c r="L7" s="627"/>
      <c r="M7" s="627">
        <v>3.9</v>
      </c>
      <c r="N7" s="435"/>
    </row>
    <row r="8" spans="1:14" ht="15" thickBot="1" x14ac:dyDescent="0.4">
      <c r="B8" s="977" t="s">
        <v>1018</v>
      </c>
      <c r="C8" s="977"/>
      <c r="D8" s="977"/>
      <c r="E8" s="977"/>
      <c r="F8" s="977"/>
      <c r="G8" s="977"/>
      <c r="H8" s="628"/>
      <c r="I8" s="978"/>
      <c r="J8" s="978"/>
      <c r="K8" s="629"/>
      <c r="L8" s="628"/>
      <c r="M8" s="633">
        <v>1</v>
      </c>
      <c r="N8" s="435"/>
    </row>
    <row r="9" spans="1:14" x14ac:dyDescent="0.35">
      <c r="B9" s="973" t="s">
        <v>1019</v>
      </c>
      <c r="C9" s="973"/>
      <c r="D9" s="973"/>
      <c r="E9" s="973"/>
      <c r="F9" s="973"/>
      <c r="G9" s="973"/>
      <c r="H9" s="627"/>
      <c r="I9" s="974"/>
      <c r="J9" s="974"/>
      <c r="K9" s="39"/>
      <c r="L9" s="627"/>
      <c r="M9" s="627"/>
      <c r="N9" s="435"/>
    </row>
    <row r="10" spans="1:14" x14ac:dyDescent="0.35">
      <c r="B10" s="975" t="s">
        <v>1015</v>
      </c>
      <c r="C10" s="975"/>
      <c r="D10" s="975"/>
      <c r="E10" s="975"/>
      <c r="F10" s="975"/>
      <c r="G10" s="975"/>
      <c r="H10" s="627">
        <v>-3.6</v>
      </c>
      <c r="I10" s="976">
        <v>-3.1</v>
      </c>
      <c r="J10" s="976"/>
      <c r="K10" s="39">
        <v>-3</v>
      </c>
      <c r="L10" s="627">
        <v>-2.6</v>
      </c>
      <c r="M10" s="627">
        <v>-2.2999999999999998</v>
      </c>
      <c r="N10" s="435"/>
    </row>
    <row r="11" spans="1:14" x14ac:dyDescent="0.35">
      <c r="B11" s="975" t="s">
        <v>1017</v>
      </c>
      <c r="C11" s="975"/>
      <c r="D11" s="975"/>
      <c r="E11" s="975"/>
      <c r="F11" s="975"/>
      <c r="G11" s="975"/>
      <c r="H11" s="627"/>
      <c r="I11" s="975"/>
      <c r="J11" s="975"/>
      <c r="K11" s="39"/>
      <c r="L11" s="627"/>
      <c r="M11" s="627">
        <v>1.3</v>
      </c>
      <c r="N11" s="435"/>
    </row>
    <row r="12" spans="1:14" ht="15" thickBot="1" x14ac:dyDescent="0.4">
      <c r="B12" s="977" t="s">
        <v>1018</v>
      </c>
      <c r="C12" s="977"/>
      <c r="D12" s="977"/>
      <c r="E12" s="977"/>
      <c r="F12" s="977"/>
      <c r="G12" s="977"/>
      <c r="H12" s="628"/>
      <c r="I12" s="978"/>
      <c r="J12" s="978"/>
      <c r="K12" s="629"/>
      <c r="L12" s="628"/>
      <c r="M12" s="630">
        <v>0.3</v>
      </c>
      <c r="N12" s="435"/>
    </row>
    <row r="13" spans="1:14" x14ac:dyDescent="0.35">
      <c r="B13" s="979" t="s">
        <v>1020</v>
      </c>
      <c r="C13" s="979"/>
      <c r="D13" s="979"/>
      <c r="E13" s="979"/>
      <c r="F13" s="979"/>
      <c r="G13" s="979"/>
      <c r="H13" s="979"/>
      <c r="I13" s="979"/>
      <c r="J13" s="979"/>
      <c r="K13" s="979"/>
      <c r="L13" s="969" t="s">
        <v>1022</v>
      </c>
      <c r="M13" s="969"/>
      <c r="N13" s="971"/>
    </row>
    <row r="14" spans="1:14" x14ac:dyDescent="0.35">
      <c r="B14" s="980"/>
      <c r="C14" s="980"/>
      <c r="D14" s="980"/>
      <c r="E14" s="980"/>
      <c r="F14" s="980"/>
      <c r="G14" s="980"/>
      <c r="H14" s="980"/>
      <c r="I14" s="980"/>
      <c r="J14" s="980"/>
      <c r="K14" s="980"/>
      <c r="L14" s="970"/>
      <c r="M14" s="970"/>
      <c r="N14" s="971"/>
    </row>
    <row r="15" spans="1:14" x14ac:dyDescent="0.35">
      <c r="B15" s="972" t="s">
        <v>1021</v>
      </c>
      <c r="C15" s="972"/>
      <c r="D15" s="972"/>
      <c r="E15" s="972"/>
      <c r="F15" s="972"/>
      <c r="G15" s="972"/>
      <c r="H15" s="972"/>
      <c r="I15" s="972"/>
      <c r="J15" s="972"/>
      <c r="K15" s="972"/>
      <c r="L15" s="631"/>
      <c r="M15" s="631"/>
      <c r="N15" s="631"/>
    </row>
    <row r="16" spans="1:14" x14ac:dyDescent="0.35">
      <c r="B16" s="972"/>
      <c r="C16" s="972"/>
      <c r="D16" s="972"/>
      <c r="E16" s="972"/>
      <c r="F16" s="972"/>
      <c r="G16" s="972"/>
      <c r="H16" s="972"/>
      <c r="I16" s="972"/>
      <c r="J16" s="972"/>
      <c r="K16" s="972"/>
      <c r="L16" s="632"/>
      <c r="M16" s="632"/>
      <c r="N16" s="435"/>
    </row>
    <row r="20" spans="2:14" x14ac:dyDescent="0.35">
      <c r="B20" s="436" t="s">
        <v>1023</v>
      </c>
      <c r="C20" s="436"/>
      <c r="D20" s="436"/>
      <c r="E20" s="436"/>
      <c r="F20" s="436"/>
      <c r="G20" s="436"/>
      <c r="H20" s="436"/>
      <c r="I20" s="436"/>
      <c r="J20" s="436"/>
      <c r="K20" s="436"/>
      <c r="L20" s="436"/>
      <c r="M20" s="436"/>
      <c r="N20" s="436"/>
    </row>
    <row r="21" spans="2:14" x14ac:dyDescent="0.35">
      <c r="B21" s="981"/>
      <c r="C21" s="981"/>
      <c r="D21" s="981"/>
      <c r="E21" s="981"/>
      <c r="F21" s="981"/>
      <c r="G21" s="981"/>
      <c r="H21" s="625">
        <v>2024</v>
      </c>
      <c r="I21" s="981">
        <v>2025</v>
      </c>
      <c r="J21" s="981"/>
      <c r="K21" s="460">
        <v>2026</v>
      </c>
      <c r="L21" s="626">
        <v>2027</v>
      </c>
      <c r="M21" s="626">
        <v>2028</v>
      </c>
      <c r="N21" s="435"/>
    </row>
    <row r="22" spans="2:14" x14ac:dyDescent="0.35">
      <c r="B22" s="982" t="s">
        <v>1024</v>
      </c>
      <c r="C22" s="982"/>
      <c r="D22" s="982"/>
      <c r="E22" s="982"/>
      <c r="F22" s="982"/>
      <c r="G22" s="982"/>
      <c r="H22" s="627"/>
      <c r="I22" s="976"/>
      <c r="J22" s="976"/>
      <c r="K22" s="39"/>
      <c r="L22" s="627"/>
      <c r="M22" s="627"/>
      <c r="N22" s="435"/>
    </row>
    <row r="23" spans="2:14" x14ac:dyDescent="0.35">
      <c r="B23" s="975" t="s">
        <v>1025</v>
      </c>
      <c r="C23" s="975"/>
      <c r="D23" s="975"/>
      <c r="E23" s="975"/>
      <c r="F23" s="975"/>
      <c r="G23" s="975"/>
      <c r="H23" s="627">
        <v>-4.4000000000000004</v>
      </c>
      <c r="I23" s="976">
        <v>-3.5</v>
      </c>
      <c r="J23" s="976"/>
      <c r="K23" s="39">
        <v>-2.5</v>
      </c>
      <c r="L23" s="627">
        <v>-1.5</v>
      </c>
      <c r="M23" s="627" t="s">
        <v>1016</v>
      </c>
      <c r="N23" s="435"/>
    </row>
    <row r="24" spans="2:14" x14ac:dyDescent="0.35">
      <c r="B24" s="975" t="s">
        <v>1026</v>
      </c>
      <c r="C24" s="975"/>
      <c r="D24" s="975"/>
      <c r="E24" s="975"/>
      <c r="F24" s="975"/>
      <c r="G24" s="975"/>
      <c r="H24" s="627"/>
      <c r="I24" s="976"/>
      <c r="J24" s="976"/>
      <c r="K24" s="39"/>
      <c r="L24" s="627"/>
      <c r="M24" s="627">
        <v>3.9</v>
      </c>
      <c r="N24" s="435"/>
    </row>
    <row r="25" spans="2:14" ht="15" thickBot="1" x14ac:dyDescent="0.4">
      <c r="B25" s="977" t="s">
        <v>1027</v>
      </c>
      <c r="C25" s="977"/>
      <c r="D25" s="977"/>
      <c r="E25" s="977"/>
      <c r="F25" s="977"/>
      <c r="G25" s="977"/>
      <c r="H25" s="628"/>
      <c r="I25" s="978"/>
      <c r="J25" s="978"/>
      <c r="K25" s="629"/>
      <c r="L25" s="628"/>
      <c r="M25" s="633">
        <v>1</v>
      </c>
      <c r="N25" s="435"/>
    </row>
    <row r="26" spans="2:14" x14ac:dyDescent="0.35">
      <c r="B26" s="973" t="s">
        <v>1028</v>
      </c>
      <c r="C26" s="973"/>
      <c r="D26" s="973"/>
      <c r="E26" s="973"/>
      <c r="F26" s="973"/>
      <c r="G26" s="973"/>
      <c r="H26" s="627"/>
      <c r="I26" s="974"/>
      <c r="J26" s="974"/>
      <c r="K26" s="39"/>
      <c r="L26" s="627"/>
      <c r="M26" s="627"/>
      <c r="N26" s="435"/>
    </row>
    <row r="27" spans="2:14" x14ac:dyDescent="0.35">
      <c r="B27" s="975" t="s">
        <v>1025</v>
      </c>
      <c r="C27" s="975"/>
      <c r="D27" s="975"/>
      <c r="E27" s="975"/>
      <c r="F27" s="975"/>
      <c r="G27" s="975"/>
      <c r="H27" s="627">
        <v>-3.6</v>
      </c>
      <c r="I27" s="976">
        <v>-3.1</v>
      </c>
      <c r="J27" s="976"/>
      <c r="K27" s="39">
        <v>-3</v>
      </c>
      <c r="L27" s="627">
        <v>-2.6</v>
      </c>
      <c r="M27" s="627">
        <v>-2.2999999999999998</v>
      </c>
      <c r="N27" s="435"/>
    </row>
    <row r="28" spans="2:14" x14ac:dyDescent="0.35">
      <c r="B28" s="975" t="s">
        <v>1026</v>
      </c>
      <c r="C28" s="975"/>
      <c r="D28" s="975"/>
      <c r="E28" s="975"/>
      <c r="F28" s="975"/>
      <c r="G28" s="975"/>
      <c r="H28" s="627"/>
      <c r="I28" s="975"/>
      <c r="J28" s="975"/>
      <c r="K28" s="39"/>
      <c r="L28" s="627"/>
      <c r="M28" s="627">
        <v>1.3</v>
      </c>
      <c r="N28" s="435"/>
    </row>
    <row r="29" spans="2:14" ht="15" thickBot="1" x14ac:dyDescent="0.4">
      <c r="B29" s="977" t="s">
        <v>1027</v>
      </c>
      <c r="C29" s="977"/>
      <c r="D29" s="977"/>
      <c r="E29" s="977"/>
      <c r="F29" s="977"/>
      <c r="G29" s="977"/>
      <c r="H29" s="628"/>
      <c r="I29" s="978"/>
      <c r="J29" s="978"/>
      <c r="K29" s="629"/>
      <c r="L29" s="628"/>
      <c r="M29" s="630">
        <v>0.3</v>
      </c>
      <c r="N29" s="435"/>
    </row>
    <row r="30" spans="2:14" x14ac:dyDescent="0.35">
      <c r="B30" s="979" t="s">
        <v>1029</v>
      </c>
      <c r="C30" s="979"/>
      <c r="D30" s="979"/>
      <c r="E30" s="979"/>
      <c r="F30" s="979"/>
      <c r="G30" s="979"/>
      <c r="H30" s="979"/>
      <c r="I30" s="979"/>
      <c r="J30" s="979"/>
      <c r="K30" s="979"/>
      <c r="L30" s="969" t="s">
        <v>1031</v>
      </c>
      <c r="M30" s="969"/>
      <c r="N30" s="971"/>
    </row>
    <row r="31" spans="2:14" x14ac:dyDescent="0.35">
      <c r="B31" s="980"/>
      <c r="C31" s="980"/>
      <c r="D31" s="980"/>
      <c r="E31" s="980"/>
      <c r="F31" s="980"/>
      <c r="G31" s="980"/>
      <c r="H31" s="980"/>
      <c r="I31" s="980"/>
      <c r="J31" s="980"/>
      <c r="K31" s="980"/>
      <c r="L31" s="970"/>
      <c r="M31" s="970"/>
      <c r="N31" s="971"/>
    </row>
    <row r="32" spans="2:14" x14ac:dyDescent="0.35">
      <c r="B32" s="972" t="s">
        <v>1030</v>
      </c>
      <c r="C32" s="972"/>
      <c r="D32" s="972"/>
      <c r="E32" s="972"/>
      <c r="F32" s="972"/>
      <c r="G32" s="972"/>
      <c r="H32" s="972"/>
      <c r="I32" s="972"/>
      <c r="J32" s="972"/>
      <c r="K32" s="972"/>
      <c r="L32" s="631"/>
      <c r="M32" s="631"/>
      <c r="N32" s="631"/>
    </row>
    <row r="33" spans="2:14" x14ac:dyDescent="0.35">
      <c r="B33" s="972"/>
      <c r="C33" s="972"/>
      <c r="D33" s="972"/>
      <c r="E33" s="972"/>
      <c r="F33" s="972"/>
      <c r="G33" s="972"/>
      <c r="H33" s="972"/>
      <c r="I33" s="972"/>
      <c r="J33" s="972"/>
      <c r="K33" s="972"/>
      <c r="L33" s="632"/>
      <c r="M33" s="632"/>
      <c r="N33" s="435"/>
    </row>
  </sheetData>
  <mergeCells count="44">
    <mergeCell ref="B4:G4"/>
    <mergeCell ref="I4:J4"/>
    <mergeCell ref="B5:G5"/>
    <mergeCell ref="I5:J5"/>
    <mergeCell ref="B6:G6"/>
    <mergeCell ref="I6:J6"/>
    <mergeCell ref="B7:G7"/>
    <mergeCell ref="I7:J7"/>
    <mergeCell ref="B8:G8"/>
    <mergeCell ref="I8:J8"/>
    <mergeCell ref="B9:G9"/>
    <mergeCell ref="I9:J9"/>
    <mergeCell ref="L13:M14"/>
    <mergeCell ref="N13:N14"/>
    <mergeCell ref="B10:G10"/>
    <mergeCell ref="I10:J10"/>
    <mergeCell ref="B11:G11"/>
    <mergeCell ref="I11:J11"/>
    <mergeCell ref="B12:G12"/>
    <mergeCell ref="I12:J12"/>
    <mergeCell ref="B13:K14"/>
    <mergeCell ref="B15:K16"/>
    <mergeCell ref="B21:G21"/>
    <mergeCell ref="I21:J21"/>
    <mergeCell ref="B22:G22"/>
    <mergeCell ref="I22:J22"/>
    <mergeCell ref="B23:G23"/>
    <mergeCell ref="I23:J23"/>
    <mergeCell ref="B24:G24"/>
    <mergeCell ref="I24:J24"/>
    <mergeCell ref="B25:G25"/>
    <mergeCell ref="I25:J25"/>
    <mergeCell ref="L30:M31"/>
    <mergeCell ref="N30:N31"/>
    <mergeCell ref="B32:K33"/>
    <mergeCell ref="B26:G26"/>
    <mergeCell ref="I26:J26"/>
    <mergeCell ref="B27:G27"/>
    <mergeCell ref="I27:J27"/>
    <mergeCell ref="B28:G28"/>
    <mergeCell ref="I28:J28"/>
    <mergeCell ref="B29:G29"/>
    <mergeCell ref="I29:J29"/>
    <mergeCell ref="B30:K3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0">
    <tabColor rgb="FF92D050"/>
  </sheetPr>
  <dimension ref="A3:H61"/>
  <sheetViews>
    <sheetView showGridLines="0" zoomScale="89" zoomScaleNormal="115" workbookViewId="0"/>
  </sheetViews>
  <sheetFormatPr defaultColWidth="9.26953125" defaultRowHeight="11.5" x14ac:dyDescent="0.25"/>
  <cols>
    <col min="1" max="1" width="41.26953125" style="12" customWidth="1"/>
    <col min="2" max="2" width="7.54296875" style="12" customWidth="1"/>
    <col min="3" max="3" width="6.7265625" style="12" customWidth="1"/>
    <col min="4" max="4" width="9" style="12" customWidth="1"/>
    <col min="5" max="5" width="8.453125" style="12" customWidth="1"/>
    <col min="6" max="8" width="9.26953125" style="12" customWidth="1"/>
    <col min="9" max="16384" width="9.26953125" style="12"/>
  </cols>
  <sheetData>
    <row r="3" spans="1:8" ht="17.649999999999999" customHeight="1" thickBot="1" x14ac:dyDescent="0.3">
      <c r="A3" s="983" t="s">
        <v>1341</v>
      </c>
      <c r="B3" s="983"/>
      <c r="C3" s="983"/>
      <c r="D3" s="983"/>
      <c r="E3" s="983"/>
      <c r="F3" s="983"/>
      <c r="G3" s="983"/>
      <c r="H3" s="983"/>
    </row>
    <row r="4" spans="1:8" ht="14" x14ac:dyDescent="0.25">
      <c r="A4" s="415"/>
      <c r="B4" s="401" t="s">
        <v>11</v>
      </c>
      <c r="C4" s="402" t="s">
        <v>11</v>
      </c>
      <c r="D4" s="403" t="s">
        <v>11</v>
      </c>
      <c r="E4" s="401" t="s">
        <v>38</v>
      </c>
      <c r="F4" s="984" t="s">
        <v>1230</v>
      </c>
      <c r="G4" s="985"/>
      <c r="H4" s="985"/>
    </row>
    <row r="5" spans="1:8" ht="14.5" thickBot="1" x14ac:dyDescent="0.3">
      <c r="A5" s="415"/>
      <c r="B5" s="401">
        <v>2020</v>
      </c>
      <c r="C5" s="402">
        <v>2021</v>
      </c>
      <c r="D5" s="403">
        <v>2022</v>
      </c>
      <c r="E5" s="401">
        <v>2023</v>
      </c>
      <c r="F5" s="403">
        <v>2024</v>
      </c>
      <c r="G5" s="403">
        <v>2025</v>
      </c>
      <c r="H5" s="403">
        <v>2026</v>
      </c>
    </row>
    <row r="6" spans="1:8" x14ac:dyDescent="0.25">
      <c r="A6" s="404" t="s">
        <v>427</v>
      </c>
      <c r="B6" s="470">
        <f>ESA2010_source!S7/ESA2010_source!S95*100</f>
        <v>39.395297717243395</v>
      </c>
      <c r="C6" s="471">
        <f>ESA2010_source!T7/ESA2010_source!T95*100</f>
        <v>40.143325210307509</v>
      </c>
      <c r="D6" s="472">
        <f>ESA2010_source!U7/ESA2010_source!U95*100</f>
        <v>40.242162109356251</v>
      </c>
      <c r="E6" s="473">
        <f>ESA2010_source!V7/ESA2010_source!V95*100</f>
        <v>42.41889403120436</v>
      </c>
      <c r="F6" s="472">
        <f>ESA2010_source!W7/ESA2010_source!W95*100</f>
        <v>39.414646616801697</v>
      </c>
      <c r="G6" s="472">
        <f>ESA2010_source!X7/ESA2010_source!X95*100</f>
        <v>38.896082464771908</v>
      </c>
      <c r="H6" s="472">
        <f>ESA2010_source!Y7/ESA2010_source!Y95*100</f>
        <v>38.594938345299433</v>
      </c>
    </row>
    <row r="7" spans="1:8" x14ac:dyDescent="0.25">
      <c r="A7" s="405" t="s">
        <v>196</v>
      </c>
      <c r="B7" s="474">
        <f>ESA2010_source!S9/ESA2010_source!S95*100</f>
        <v>19.193872980896675</v>
      </c>
      <c r="C7" s="475">
        <f>ESA2010_source!T9/ESA2010_source!T95*100</f>
        <v>19.820039487675931</v>
      </c>
      <c r="D7" s="476">
        <f>ESA2010_source!U9/ESA2010_source!U95*100</f>
        <v>19.919783620020368</v>
      </c>
      <c r="E7" s="477">
        <f>ESA2010_source!V9/ESA2010_source!V95*100</f>
        <v>20.01158918224743</v>
      </c>
      <c r="F7" s="476">
        <f>ESA2010_source!W9/ESA2010_source!W95*100</f>
        <v>19.35567999837113</v>
      </c>
      <c r="G7" s="476">
        <f>ESA2010_source!X9/ESA2010_source!X95*100</f>
        <v>18.926033682739639</v>
      </c>
      <c r="H7" s="476">
        <f>ESA2010_source!Y9/ESA2010_source!Y95*100</f>
        <v>18.610592988048921</v>
      </c>
    </row>
    <row r="8" spans="1:8" x14ac:dyDescent="0.25">
      <c r="A8" s="405" t="s">
        <v>225</v>
      </c>
      <c r="B8" s="474">
        <f>ESA2010_source!S29/ESA2010_source!S95*100</f>
        <v>15.516499298761744</v>
      </c>
      <c r="C8" s="475">
        <f>ESA2010_source!T29/ESA2010_source!T95*100</f>
        <v>15.584630046575452</v>
      </c>
      <c r="D8" s="476">
        <f>ESA2010_source!U29/ESA2010_source!U95*100</f>
        <v>14.945923563818338</v>
      </c>
      <c r="E8" s="477">
        <f>ESA2010_source!V29/ESA2010_source!V95*100</f>
        <v>15.398777646033388</v>
      </c>
      <c r="F8" s="476">
        <f>ESA2010_source!W29/ESA2010_source!W95*100</f>
        <v>15.662624370707533</v>
      </c>
      <c r="G8" s="476">
        <f>ESA2010_source!X29/ESA2010_source!X95*100</f>
        <v>15.616995333847767</v>
      </c>
      <c r="H8" s="476">
        <f>ESA2010_source!Y29/ESA2010_source!Y95*100</f>
        <v>15.824069588041153</v>
      </c>
    </row>
    <row r="9" spans="1:8" x14ac:dyDescent="0.25">
      <c r="A9" s="405" t="s">
        <v>234</v>
      </c>
      <c r="B9" s="474">
        <f>ESA2010_source!S34/ESA2010_source!S95*100</f>
        <v>3.0407049946035958</v>
      </c>
      <c r="C9" s="475">
        <f>ESA2010_source!T34/ESA2010_source!T95*100</f>
        <v>3.2087442205562846</v>
      </c>
      <c r="D9" s="476">
        <f>ESA2010_source!U34/ESA2010_source!U95*100</f>
        <v>3.2144544592967859</v>
      </c>
      <c r="E9" s="477">
        <f>ESA2010_source!V34/ESA2010_source!V95*100</f>
        <v>3.0431387924936737</v>
      </c>
      <c r="F9" s="476">
        <f>ESA2010_source!W34/ESA2010_source!W95*100</f>
        <v>2.8224462551474208</v>
      </c>
      <c r="G9" s="476">
        <f>ESA2010_source!X34/ESA2010_source!X95*100</f>
        <v>2.681220678719388</v>
      </c>
      <c r="H9" s="476">
        <f>ESA2010_source!Y34/ESA2010_source!Y95*100</f>
        <v>2.642331459140943</v>
      </c>
    </row>
    <row r="10" spans="1:8" x14ac:dyDescent="0.25">
      <c r="A10" s="405" t="s">
        <v>245</v>
      </c>
      <c r="B10" s="474">
        <f>ESA2010_source!S41/ESA2010_source!S95*100</f>
        <v>1.6442204429813831</v>
      </c>
      <c r="C10" s="475">
        <f>ESA2010_source!T41/ESA2010_source!T95*100</f>
        <v>1.5299114554998421</v>
      </c>
      <c r="D10" s="476">
        <f>ESA2010_source!U41/ESA2010_source!U95*100</f>
        <v>2.1620004662207508</v>
      </c>
      <c r="E10" s="477">
        <f>ESA2010_source!V41/ESA2010_source!V95*100</f>
        <v>3.9653884104298682</v>
      </c>
      <c r="F10" s="476">
        <f>ESA2010_source!W41/ESA2010_source!W95*100</f>
        <v>1.5738959925756115</v>
      </c>
      <c r="G10" s="476">
        <f>ESA2010_source!X41/ESA2010_source!X95*100</f>
        <v>1.6718327694651103</v>
      </c>
      <c r="H10" s="476">
        <f>ESA2010_source!Y41/ESA2010_source!Y95*100</f>
        <v>1.5179443100684178</v>
      </c>
    </row>
    <row r="11" spans="1:8" ht="12" thickBot="1" x14ac:dyDescent="0.3">
      <c r="A11" s="407" t="s">
        <v>472</v>
      </c>
      <c r="B11" s="478">
        <f>ESA2010_source!S42/ESA2010_source!S95*100</f>
        <v>1.1751907737271896</v>
      </c>
      <c r="C11" s="479">
        <f>ESA2010_source!T42/ESA2010_source!T95*100</f>
        <v>1.1922905006070714</v>
      </c>
      <c r="D11" s="480">
        <f>ESA2010_source!U42/ESA2010_source!U95*100</f>
        <v>1.3445583200418043</v>
      </c>
      <c r="E11" s="478">
        <f>ESA2010_source!V42/ESA2010_source!V95*100</f>
        <v>3.3269975099669122</v>
      </c>
      <c r="F11" s="480">
        <f>ESA2010_source!W42/ESA2010_source!W95*100</f>
        <v>0.93223877760711393</v>
      </c>
      <c r="G11" s="480">
        <f>ESA2010_source!X42/ESA2010_source!X95*100</f>
        <v>1.1564736723697235</v>
      </c>
      <c r="H11" s="480">
        <f>ESA2010_source!Y42/ESA2010_source!Y95*100</f>
        <v>1.0510673332096969</v>
      </c>
    </row>
    <row r="12" spans="1:8" x14ac:dyDescent="0.25">
      <c r="A12" s="408" t="s">
        <v>39</v>
      </c>
      <c r="B12" s="481">
        <f>ESA2010_source!S46/ESA2010_source!S95*100</f>
        <v>44.745611307995297</v>
      </c>
      <c r="C12" s="482">
        <f>ESA2010_source!T46/ESA2010_source!T95*100</f>
        <v>45.573853005238966</v>
      </c>
      <c r="D12" s="483">
        <f>ESA2010_source!U46/ESA2010_source!U95*100</f>
        <v>42.279318431262475</v>
      </c>
      <c r="E12" s="481">
        <f>ESA2010_source!V46/ESA2010_source!V95*100</f>
        <v>48.716013787400883</v>
      </c>
      <c r="F12" s="483">
        <f>ESA2010_source!W46/ESA2010_source!W95*100</f>
        <v>44.149953707244784</v>
      </c>
      <c r="G12" s="483">
        <f>ESA2010_source!X46/ESA2010_source!X95*100</f>
        <v>44.047026734386925</v>
      </c>
      <c r="H12" s="483">
        <f>ESA2010_source!Y46/ESA2010_source!Y95*100</f>
        <v>43.529070866690674</v>
      </c>
    </row>
    <row r="13" spans="1:8" x14ac:dyDescent="0.25">
      <c r="A13" s="408" t="s">
        <v>40</v>
      </c>
      <c r="B13" s="474">
        <f>ESA2010_source!S48/ESA2010_source!S95*100</f>
        <v>40.415146960382323</v>
      </c>
      <c r="C13" s="475">
        <f>ESA2010_source!T48/ESA2010_source!T95*100</f>
        <v>41.973930063990124</v>
      </c>
      <c r="D13" s="484">
        <f>ESA2010_source!U48/ESA2010_source!U95*100</f>
        <v>38.595186829334011</v>
      </c>
      <c r="E13" s="474">
        <f>ESA2010_source!V48/ESA2010_source!V95*100</f>
        <v>42.903981102482696</v>
      </c>
      <c r="F13" s="484">
        <f>ESA2010_source!W48/ESA2010_source!W95*100</f>
        <v>39.846244786391431</v>
      </c>
      <c r="G13" s="484">
        <f>ESA2010_source!X48/ESA2010_source!X95*100</f>
        <v>39.878204686445159</v>
      </c>
      <c r="H13" s="484">
        <f>ESA2010_source!Y48/ESA2010_source!Y95*100</f>
        <v>40.186949543590266</v>
      </c>
    </row>
    <row r="14" spans="1:8" x14ac:dyDescent="0.25">
      <c r="A14" s="409" t="s">
        <v>41</v>
      </c>
      <c r="B14" s="474">
        <f>ESA2010_source!S49/ESA2010_source!S95*100</f>
        <v>11.30972150059101</v>
      </c>
      <c r="C14" s="475">
        <f>ESA2010_source!T49/ESA2010_source!T95*100</f>
        <v>11.317016769747749</v>
      </c>
      <c r="D14" s="484">
        <f>ESA2010_source!U49/ESA2010_source!U95*100</f>
        <v>10.626262728698803</v>
      </c>
      <c r="E14" s="474">
        <f>ESA2010_source!V49/ESA2010_source!V95*100</f>
        <v>10.356676782421037</v>
      </c>
      <c r="F14" s="484">
        <f>ESA2010_source!W49/ESA2010_source!W95*100</f>
        <v>10.276966882084729</v>
      </c>
      <c r="G14" s="484">
        <f>ESA2010_source!X49/ESA2010_source!X95*100</f>
        <v>9.8583685825772296</v>
      </c>
      <c r="H14" s="484">
        <f>ESA2010_source!Y49/ESA2010_source!Y95*100</f>
        <v>9.6491119590107015</v>
      </c>
    </row>
    <row r="15" spans="1:8" x14ac:dyDescent="0.25">
      <c r="A15" s="409" t="s">
        <v>42</v>
      </c>
      <c r="B15" s="474">
        <f>ESA2010_source!S52/ESA2010_source!S95*100</f>
        <v>5.5318532327859513</v>
      </c>
      <c r="C15" s="475">
        <f>ESA2010_source!T52/ESA2010_source!T95*100</f>
        <v>5.7161459544260307</v>
      </c>
      <c r="D15" s="484">
        <f>ESA2010_source!U52/ESA2010_source!U95*100</f>
        <v>5.9486747331800007</v>
      </c>
      <c r="E15" s="474">
        <f>ESA2010_source!V52/ESA2010_source!V95*100</f>
        <v>8.2114961109546947</v>
      </c>
      <c r="F15" s="484">
        <f>ESA2010_source!W52/ESA2010_source!W95*100</f>
        <v>5.7333014983145771</v>
      </c>
      <c r="G15" s="484">
        <f>ESA2010_source!X52/ESA2010_source!X95*100</f>
        <v>5.5723680594185829</v>
      </c>
      <c r="H15" s="484">
        <f>ESA2010_source!Y52/ESA2010_source!Y95*100</f>
        <v>5.4254731534537495</v>
      </c>
    </row>
    <row r="16" spans="1:8" x14ac:dyDescent="0.25">
      <c r="A16" s="409" t="s">
        <v>43</v>
      </c>
      <c r="B16" s="474">
        <f>ESA2010_source!S56/ESA2010_source!S95*100</f>
        <v>1.327406296001203</v>
      </c>
      <c r="C16" s="475">
        <f>ESA2010_source!T56/ESA2010_source!T95*100</f>
        <v>1.3647377149189632</v>
      </c>
      <c r="D16" s="484">
        <f>ESA2010_source!U56/ESA2010_source!U95*100</f>
        <v>1.091092623741496</v>
      </c>
      <c r="E16" s="474">
        <f>ESA2010_source!V56/ESA2010_source!V95*100</f>
        <v>1.9504358995159399</v>
      </c>
      <c r="F16" s="484">
        <f>ESA2010_source!W56/ESA2010_source!W95*100</f>
        <v>0.71756371735231772</v>
      </c>
      <c r="G16" s="484">
        <f>ESA2010_source!X56/ESA2010_source!X95*100</f>
        <v>0.70370483537753026</v>
      </c>
      <c r="H16" s="484">
        <f>ESA2010_source!Y56/ESA2010_source!Y95*100</f>
        <v>0.67718168258995515</v>
      </c>
    </row>
    <row r="17" spans="1:8" x14ac:dyDescent="0.25">
      <c r="A17" s="409" t="s">
        <v>44</v>
      </c>
      <c r="B17" s="474">
        <f>ESA2010_source!S62/ESA2010_source!S95*100</f>
        <v>1.1821405505135012</v>
      </c>
      <c r="C17" s="475">
        <f>ESA2010_source!T62/ESA2010_source!T95*100</f>
        <v>1.0954886092287912</v>
      </c>
      <c r="D17" s="484">
        <f>ESA2010_source!U62/ESA2010_source!U95*100</f>
        <v>1.0321953416975767</v>
      </c>
      <c r="E17" s="474">
        <f>ESA2010_source!V62/ESA2010_source!V95*100</f>
        <v>0.95307984767312237</v>
      </c>
      <c r="F17" s="484">
        <f>ESA2010_source!W62/ESA2010_source!W95*100</f>
        <v>1.2112351396172334</v>
      </c>
      <c r="G17" s="484">
        <f>ESA2010_source!X62/ESA2010_source!X95*100</f>
        <v>1.3530517303173242</v>
      </c>
      <c r="H17" s="484">
        <f>ESA2010_source!Y62/ESA2010_source!Y95*100</f>
        <v>1.5199155766307029</v>
      </c>
    </row>
    <row r="18" spans="1:8" x14ac:dyDescent="0.25">
      <c r="A18" s="409" t="s">
        <v>45</v>
      </c>
      <c r="B18" s="474">
        <f>ESA2010_source!S65/ESA2010_source!S95*100</f>
        <v>17.914036376634236</v>
      </c>
      <c r="C18" s="475">
        <f>ESA2010_source!T65/ESA2010_source!T95*100</f>
        <v>18.317197475250381</v>
      </c>
      <c r="D18" s="484">
        <f>ESA2010_source!U65/ESA2010_source!U95*100</f>
        <v>17.916744348085693</v>
      </c>
      <c r="E18" s="474">
        <f>ESA2010_source!V65/ESA2010_source!V95*100</f>
        <v>19.136898922638306</v>
      </c>
      <c r="F18" s="484">
        <f>ESA2010_source!W65/ESA2010_source!W95*100</f>
        <v>19.494091920814771</v>
      </c>
      <c r="G18" s="484">
        <f>ESA2010_source!X65/ESA2010_source!X95*100</f>
        <v>19.239476138735341</v>
      </c>
      <c r="H18" s="484">
        <f>ESA2010_source!Y65/ESA2010_source!Y95*100</f>
        <v>19.526131211048909</v>
      </c>
    </row>
    <row r="19" spans="1:8" x14ac:dyDescent="0.25">
      <c r="A19" s="409" t="s">
        <v>197</v>
      </c>
      <c r="B19" s="474">
        <f>ESA2010_source!S66/ESA2010_source!S95*100</f>
        <v>14.655031979782079</v>
      </c>
      <c r="C19" s="475">
        <f>ESA2010_source!T66/ESA2010_source!T95*100</f>
        <v>14.923351970351339</v>
      </c>
      <c r="D19" s="484">
        <f>ESA2010_source!U66/ESA2010_source!U95*100</f>
        <v>14.517043700803814</v>
      </c>
      <c r="E19" s="474">
        <f>ESA2010_source!V66/ESA2010_source!V95*100</f>
        <v>15.233750056902723</v>
      </c>
      <c r="F19" s="484">
        <f>ESA2010_source!W66/ESA2010_source!W95*100</f>
        <v>15.898938947393699</v>
      </c>
      <c r="G19" s="484">
        <f>ESA2010_source!X66/ESA2010_source!X95*100</f>
        <v>15.623459056555797</v>
      </c>
      <c r="H19" s="484">
        <f>ESA2010_source!Y66/ESA2010_source!Y95*100</f>
        <v>15.906900451171055</v>
      </c>
    </row>
    <row r="20" spans="1:8" x14ac:dyDescent="0.25">
      <c r="A20" s="409" t="s">
        <v>46</v>
      </c>
      <c r="B20" s="474">
        <f>ESA2010_source!S81/ESA2010_source!S95*100</f>
        <v>3.2590043968521596</v>
      </c>
      <c r="C20" s="475">
        <f>ESA2010_source!T81/ESA2010_source!T95*100</f>
        <v>3.3938455048990388</v>
      </c>
      <c r="D20" s="484">
        <f>ESA2010_source!U81/ESA2010_source!U95*100</f>
        <v>3.3997006472818772</v>
      </c>
      <c r="E20" s="474">
        <f>ESA2010_source!V81/ESA2010_source!V95*100</f>
        <v>3.9031488657355831</v>
      </c>
      <c r="F20" s="484">
        <f>ESA2010_source!W81/ESA2010_source!W95*100</f>
        <v>3.5951529734210736</v>
      </c>
      <c r="G20" s="484">
        <f>ESA2010_source!X81/ESA2010_source!X95*100</f>
        <v>3.6160170821795434</v>
      </c>
      <c r="H20" s="484">
        <f>ESA2010_source!Y81/ESA2010_source!Y95*100</f>
        <v>3.6192307598778548</v>
      </c>
    </row>
    <row r="21" spans="1:8" x14ac:dyDescent="0.25">
      <c r="A21" s="409" t="s">
        <v>47</v>
      </c>
      <c r="B21" s="474">
        <f>ESA2010_source!S82/ESA2010_source!S95*100</f>
        <v>2.9811085718016073</v>
      </c>
      <c r="C21" s="475">
        <f>ESA2010_source!T82/ESA2010_source!T95*100</f>
        <v>3.9901377796475965</v>
      </c>
      <c r="D21" s="484">
        <f>ESA2010_source!U82/ESA2010_source!U95*100</f>
        <v>1.8519803561303838</v>
      </c>
      <c r="E21" s="474">
        <f>ESA2010_source!V82/ESA2010_source!V95*100</f>
        <v>2.1910128015818353</v>
      </c>
      <c r="F21" s="484">
        <f>ESA2010_source!W82/ESA2010_source!W95*100</f>
        <v>2.3139954870074639</v>
      </c>
      <c r="G21" s="484">
        <f>ESA2010_source!X82/ESA2010_source!X95*100</f>
        <v>3.0582167591271867</v>
      </c>
      <c r="H21" s="484">
        <f>ESA2010_source!Y82/ESA2010_source!Y95*100</f>
        <v>3.2987011427385631</v>
      </c>
    </row>
    <row r="22" spans="1:8" ht="12" thickBot="1" x14ac:dyDescent="0.3">
      <c r="A22" s="410" t="s">
        <v>48</v>
      </c>
      <c r="B22" s="478">
        <f>ESA2010_source!S86/ESA2010_source!S95*100</f>
        <v>4.3304643476129803</v>
      </c>
      <c r="C22" s="479">
        <f>ESA2010_source!T86/ESA2010_source!T95*100</f>
        <v>3.5999229412488432</v>
      </c>
      <c r="D22" s="480">
        <f>ESA2010_source!U86/ESA2010_source!U95*100</f>
        <v>3.6841316019284629</v>
      </c>
      <c r="E22" s="478">
        <f>ESA2010_source!V86/ESA2010_source!V95*100</f>
        <v>5.8120326849181847</v>
      </c>
      <c r="F22" s="480">
        <f>ESA2010_source!W86/ESA2010_source!W95*100</f>
        <v>4.3037089208533459</v>
      </c>
      <c r="G22" s="480">
        <f>ESA2010_source!X86/ESA2010_source!X95*100</f>
        <v>4.1688220479417613</v>
      </c>
      <c r="H22" s="480">
        <f>ESA2010_source!Y86/ESA2010_source!Y95*100</f>
        <v>3.3421213231004039</v>
      </c>
    </row>
    <row r="23" spans="1:8" x14ac:dyDescent="0.25">
      <c r="A23" s="409" t="s">
        <v>49</v>
      </c>
      <c r="B23" s="474">
        <f>ESA2010_source!S87/ESA2010_source!S95*100</f>
        <v>3.5823562996665839</v>
      </c>
      <c r="C23" s="475">
        <f>ESA2010_source!T87/ESA2010_source!T95*100</f>
        <v>3.1445807591969555</v>
      </c>
      <c r="D23" s="484">
        <f>ESA2010_source!U87/ESA2010_source!U95*100</f>
        <v>3.3576229523169583</v>
      </c>
      <c r="E23" s="474">
        <f>ESA2010_source!V87/ESA2010_source!V95*100</f>
        <v>5.2757604966238372</v>
      </c>
      <c r="F23" s="484">
        <f>ESA2010_source!W87/ESA2010_source!W95*100</f>
        <v>4.1605159033795251</v>
      </c>
      <c r="G23" s="484">
        <f>ESA2010_source!X87/ESA2010_source!X95*100</f>
        <v>3.990378120725762</v>
      </c>
      <c r="H23" s="484">
        <f>ESA2010_source!Y87/ESA2010_source!Y95*100</f>
        <v>3.1260904577054056</v>
      </c>
    </row>
    <row r="24" spans="1:8" x14ac:dyDescent="0.25">
      <c r="A24" s="409" t="s">
        <v>50</v>
      </c>
      <c r="B24" s="474">
        <f>ESA2010_source!S88/ESA2010_source!S95*100</f>
        <v>3.4346237793879295</v>
      </c>
      <c r="C24" s="475">
        <f>ESA2010_source!T88/ESA2010_source!T95*100</f>
        <v>3.0592507616339724</v>
      </c>
      <c r="D24" s="484">
        <f>ESA2010_source!U88/ESA2010_source!U95*100</f>
        <v>3.2995984320164977</v>
      </c>
      <c r="E24" s="474">
        <f>ESA2010_source!V88/ESA2010_source!V95*100</f>
        <v>5.0890034239837822</v>
      </c>
      <c r="F24" s="484">
        <f>ESA2010_source!W88/ESA2010_source!W95*100</f>
        <v>3.9534368662549202</v>
      </c>
      <c r="G24" s="484">
        <f>ESA2010_source!X88/ESA2010_source!X95*100</f>
        <v>3.7806780498352657</v>
      </c>
      <c r="H24" s="484">
        <f>ESA2010_source!Y88/ESA2010_source!Y95*100</f>
        <v>2.9009879993725023</v>
      </c>
    </row>
    <row r="25" spans="1:8" ht="12" thickBot="1" x14ac:dyDescent="0.3">
      <c r="A25" s="407" t="s">
        <v>51</v>
      </c>
      <c r="B25" s="478">
        <f>ESA2010_source!S91/ESA2010_source!S95*100</f>
        <v>0.74810804794639663</v>
      </c>
      <c r="C25" s="479">
        <f>ESA2010_source!T91/ESA2010_source!T95*100</f>
        <v>0.4553421820518877</v>
      </c>
      <c r="D25" s="480">
        <f>ESA2010_source!U91/ESA2010_source!U95*100</f>
        <v>0.32650864961150389</v>
      </c>
      <c r="E25" s="478">
        <f>ESA2010_source!V91/ESA2010_source!V95*100</f>
        <v>0.53627218829434664</v>
      </c>
      <c r="F25" s="480">
        <f>ESA2010_source!W91/ESA2010_source!W95*100</f>
        <v>0.14319301747382016</v>
      </c>
      <c r="G25" s="480">
        <f>ESA2010_source!X91/ESA2010_source!X95*100</f>
        <v>0.17844392721599928</v>
      </c>
      <c r="H25" s="480">
        <f>ESA2010_source!Y91/ESA2010_source!Y95*100</f>
        <v>0.21603086539499863</v>
      </c>
    </row>
    <row r="26" spans="1:8" ht="12" thickBot="1" x14ac:dyDescent="0.3">
      <c r="A26" s="412" t="s">
        <v>943</v>
      </c>
      <c r="B26" s="485">
        <f>B27</f>
        <v>-5.3503135907519042</v>
      </c>
      <c r="C26" s="485">
        <f>C27</f>
        <v>-5.4305277949314545</v>
      </c>
      <c r="D26" s="485">
        <f>D27</f>
        <v>-2.0373560448130417</v>
      </c>
      <c r="E26" s="485">
        <f>E27</f>
        <v>-6.2971197561965244</v>
      </c>
      <c r="F26" s="469">
        <f>F27-F28</f>
        <v>-4.7353070904430847</v>
      </c>
      <c r="G26" s="469">
        <f>G27-G28</f>
        <v>-5.1509442696150174</v>
      </c>
      <c r="H26" s="469">
        <f>H27-H28</f>
        <v>-4.9341325213912377</v>
      </c>
    </row>
    <row r="27" spans="1:8" ht="12" thickBot="1" x14ac:dyDescent="0.3">
      <c r="A27" s="411" t="s">
        <v>774</v>
      </c>
      <c r="B27" s="485">
        <f>ESA2010_source!S93/ESA2010_source!S95*100</f>
        <v>-5.3503135907519042</v>
      </c>
      <c r="C27" s="485">
        <f>ESA2010_source!T93/ESA2010_source!T95*100</f>
        <v>-5.4305277949314545</v>
      </c>
      <c r="D27" s="485">
        <f>ESA2010_source!U93/ESA2010_source!U95*100</f>
        <v>-2.0373560448130417</v>
      </c>
      <c r="E27" s="485">
        <f>ESA2010_source!V93/ESA2010_source!V95*100</f>
        <v>-6.2971197561965244</v>
      </c>
      <c r="F27" s="469">
        <f>ESA2010_source!W93/ESA2010_source!W95*100</f>
        <v>-3.8999997989743491</v>
      </c>
      <c r="G27" s="469">
        <f>ESA2010_source!X93/ESA2010_source!X95*100</f>
        <v>-3.2000002051658525</v>
      </c>
      <c r="H27" s="469">
        <f>ESA2010_source!Y93/ESA2010_source!Y95*100</f>
        <v>-2.2000000364269372</v>
      </c>
    </row>
    <row r="28" spans="1:8" ht="12" thickBot="1" x14ac:dyDescent="0.3">
      <c r="A28" s="411" t="s">
        <v>944</v>
      </c>
      <c r="B28" s="478"/>
      <c r="C28" s="479"/>
      <c r="D28" s="485"/>
      <c r="E28" s="485"/>
      <c r="F28" s="469">
        <f>ESA2010_source!W92/ESA2010_source!W95*100</f>
        <v>0.83530729146873561</v>
      </c>
      <c r="G28" s="469">
        <f>ESA2010_source!X92/ESA2010_source!X95*100</f>
        <v>1.9509440644491653</v>
      </c>
      <c r="H28" s="469">
        <f>ESA2010_source!Y92/ESA2010_source!Y95*100</f>
        <v>2.7341324849643001</v>
      </c>
    </row>
    <row r="31" spans="1:8" x14ac:dyDescent="0.25">
      <c r="H31" s="275" t="s">
        <v>8</v>
      </c>
    </row>
    <row r="34" spans="1:8" ht="13.5" thickBot="1" x14ac:dyDescent="0.3">
      <c r="A34" s="983" t="s">
        <v>1342</v>
      </c>
      <c r="B34" s="983"/>
      <c r="C34" s="983"/>
      <c r="D34" s="983"/>
      <c r="E34" s="983"/>
      <c r="F34" s="983"/>
      <c r="G34" s="983"/>
      <c r="H34" s="983"/>
    </row>
    <row r="35" spans="1:8" ht="14" x14ac:dyDescent="0.25">
      <c r="A35" s="416"/>
      <c r="B35" s="413"/>
      <c r="C35" s="414"/>
      <c r="D35" s="406"/>
      <c r="E35" s="413" t="s">
        <v>778</v>
      </c>
      <c r="F35" s="984" t="s">
        <v>779</v>
      </c>
      <c r="G35" s="985"/>
      <c r="H35" s="985"/>
    </row>
    <row r="36" spans="1:8" ht="14.5" thickBot="1" x14ac:dyDescent="0.3">
      <c r="A36" s="415"/>
      <c r="B36" s="401">
        <v>2019</v>
      </c>
      <c r="C36" s="402">
        <v>2020</v>
      </c>
      <c r="D36" s="403">
        <v>2021</v>
      </c>
      <c r="E36" s="401">
        <v>2022</v>
      </c>
      <c r="F36" s="403">
        <v>2023</v>
      </c>
      <c r="G36" s="403">
        <v>2024</v>
      </c>
      <c r="H36" s="403">
        <v>2025</v>
      </c>
    </row>
    <row r="37" spans="1:8" x14ac:dyDescent="0.25">
      <c r="A37" s="404" t="s">
        <v>428</v>
      </c>
      <c r="B37" s="470">
        <v>39.4</v>
      </c>
      <c r="C37" s="471">
        <v>39.9</v>
      </c>
      <c r="D37" s="472">
        <v>40.700000000000003</v>
      </c>
      <c r="E37" s="473">
        <v>40.200000000000003</v>
      </c>
      <c r="F37" s="472">
        <v>40.799999999999997</v>
      </c>
      <c r="G37" s="472">
        <v>38.700000000000003</v>
      </c>
      <c r="H37" s="472">
        <v>38.299999999999997</v>
      </c>
    </row>
    <row r="38" spans="1:8" x14ac:dyDescent="0.25">
      <c r="A38" s="405" t="s">
        <v>198</v>
      </c>
      <c r="B38" s="474">
        <v>19.3</v>
      </c>
      <c r="C38" s="475">
        <v>19.399999999999999</v>
      </c>
      <c r="D38" s="476">
        <v>19.7</v>
      </c>
      <c r="E38" s="477">
        <v>19.399999999999999</v>
      </c>
      <c r="F38" s="476">
        <v>19.100000000000001</v>
      </c>
      <c r="G38" s="476">
        <v>18.8</v>
      </c>
      <c r="H38" s="476">
        <v>18.5</v>
      </c>
    </row>
    <row r="39" spans="1:8" x14ac:dyDescent="0.25">
      <c r="A39" s="405" t="s">
        <v>429</v>
      </c>
      <c r="B39" s="474">
        <v>15.3</v>
      </c>
      <c r="C39" s="475">
        <v>15.7</v>
      </c>
      <c r="D39" s="476">
        <v>16.100000000000001</v>
      </c>
      <c r="E39" s="477">
        <v>15.3</v>
      </c>
      <c r="F39" s="476">
        <v>14.9</v>
      </c>
      <c r="G39" s="476">
        <v>14.9</v>
      </c>
      <c r="H39" s="476">
        <v>14.9</v>
      </c>
    </row>
    <row r="40" spans="1:8" x14ac:dyDescent="0.25">
      <c r="A40" s="405" t="s">
        <v>199</v>
      </c>
      <c r="B40" s="474">
        <v>3.3</v>
      </c>
      <c r="C40" s="475">
        <v>3.1</v>
      </c>
      <c r="D40" s="476">
        <v>3.3</v>
      </c>
      <c r="E40" s="477">
        <v>2.8</v>
      </c>
      <c r="F40" s="476">
        <v>2.7</v>
      </c>
      <c r="G40" s="476">
        <v>2.6</v>
      </c>
      <c r="H40" s="476">
        <v>2.5</v>
      </c>
    </row>
    <row r="41" spans="1:8" x14ac:dyDescent="0.25">
      <c r="A41" s="405" t="s">
        <v>200</v>
      </c>
      <c r="B41" s="474">
        <v>1.6</v>
      </c>
      <c r="C41" s="475">
        <v>1.6</v>
      </c>
      <c r="D41" s="476">
        <v>1.6</v>
      </c>
      <c r="E41" s="477">
        <v>2.7</v>
      </c>
      <c r="F41" s="476">
        <v>4.0999999999999996</v>
      </c>
      <c r="G41" s="476">
        <v>2.4</v>
      </c>
      <c r="H41" s="476">
        <v>2.2999999999999998</v>
      </c>
    </row>
    <row r="42" spans="1:8" ht="12" thickBot="1" x14ac:dyDescent="0.3">
      <c r="A42" s="407" t="s">
        <v>531</v>
      </c>
      <c r="B42" s="478">
        <v>1</v>
      </c>
      <c r="C42" s="479">
        <v>1.2</v>
      </c>
      <c r="D42" s="480">
        <v>1.2</v>
      </c>
      <c r="E42" s="478">
        <v>2.1</v>
      </c>
      <c r="F42" s="480">
        <v>3.6</v>
      </c>
      <c r="G42" s="480">
        <v>1.9</v>
      </c>
      <c r="H42" s="480">
        <v>1.9</v>
      </c>
    </row>
    <row r="43" spans="1:8" x14ac:dyDescent="0.25">
      <c r="A43" s="408" t="s">
        <v>178</v>
      </c>
      <c r="B43" s="481">
        <v>40.700000000000003</v>
      </c>
      <c r="C43" s="482">
        <v>45.3</v>
      </c>
      <c r="D43" s="483">
        <v>46.8</v>
      </c>
      <c r="E43" s="481">
        <v>45.3</v>
      </c>
      <c r="F43" s="483">
        <v>44.1</v>
      </c>
      <c r="G43" s="483">
        <v>41.9</v>
      </c>
      <c r="H43" s="483">
        <v>41.8</v>
      </c>
    </row>
    <row r="44" spans="1:8" x14ac:dyDescent="0.25">
      <c r="A44" s="408" t="s">
        <v>153</v>
      </c>
      <c r="B44" s="474">
        <v>36.700000000000003</v>
      </c>
      <c r="C44" s="475">
        <v>41</v>
      </c>
      <c r="D44" s="484">
        <v>43.3</v>
      </c>
      <c r="E44" s="474">
        <v>39.799999999999997</v>
      </c>
      <c r="F44" s="484">
        <v>39.1</v>
      </c>
      <c r="G44" s="484">
        <v>37.4</v>
      </c>
      <c r="H44" s="484">
        <v>37.200000000000003</v>
      </c>
    </row>
    <row r="45" spans="1:8" x14ac:dyDescent="0.25">
      <c r="A45" s="409" t="s">
        <v>775</v>
      </c>
      <c r="B45" s="474">
        <v>10.199999999999999</v>
      </c>
      <c r="C45" s="475">
        <v>11.4</v>
      </c>
      <c r="D45" s="484">
        <v>11.6</v>
      </c>
      <c r="E45" s="474">
        <v>10.4</v>
      </c>
      <c r="F45" s="484">
        <v>9.6999999999999993</v>
      </c>
      <c r="G45" s="484">
        <v>9.6</v>
      </c>
      <c r="H45" s="484">
        <v>9.4</v>
      </c>
    </row>
    <row r="46" spans="1:8" x14ac:dyDescent="0.25">
      <c r="A46" s="409" t="s">
        <v>154</v>
      </c>
      <c r="B46" s="474">
        <v>5.5</v>
      </c>
      <c r="C46" s="475">
        <v>5.7</v>
      </c>
      <c r="D46" s="484">
        <v>6</v>
      </c>
      <c r="E46" s="474">
        <v>7</v>
      </c>
      <c r="F46" s="484">
        <v>7.9</v>
      </c>
      <c r="G46" s="484">
        <v>6.4</v>
      </c>
      <c r="H46" s="484">
        <v>6.5</v>
      </c>
    </row>
    <row r="47" spans="1:8" x14ac:dyDescent="0.25">
      <c r="A47" s="409" t="s">
        <v>776</v>
      </c>
      <c r="B47" s="474">
        <v>1</v>
      </c>
      <c r="C47" s="475">
        <v>1.3</v>
      </c>
      <c r="D47" s="484">
        <v>1.4</v>
      </c>
      <c r="E47" s="474">
        <v>1.1000000000000001</v>
      </c>
      <c r="F47" s="484">
        <v>0.8</v>
      </c>
      <c r="G47" s="484">
        <v>0.7</v>
      </c>
      <c r="H47" s="484">
        <v>0.7</v>
      </c>
    </row>
    <row r="48" spans="1:8" x14ac:dyDescent="0.25">
      <c r="A48" s="409" t="s">
        <v>155</v>
      </c>
      <c r="B48" s="474">
        <v>1.2</v>
      </c>
      <c r="C48" s="475">
        <v>1.2</v>
      </c>
      <c r="D48" s="484">
        <v>1.1000000000000001</v>
      </c>
      <c r="E48" s="474">
        <v>0.8</v>
      </c>
      <c r="F48" s="484">
        <v>0.8</v>
      </c>
      <c r="G48" s="484">
        <v>0.9</v>
      </c>
      <c r="H48" s="484">
        <v>1</v>
      </c>
    </row>
    <row r="49" spans="1:8" x14ac:dyDescent="0.25">
      <c r="A49" s="409" t="s">
        <v>156</v>
      </c>
      <c r="B49" s="474">
        <v>16.7</v>
      </c>
      <c r="C49" s="475">
        <v>18.2</v>
      </c>
      <c r="D49" s="484">
        <v>18.899999999999999</v>
      </c>
      <c r="E49" s="474">
        <v>17.899999999999999</v>
      </c>
      <c r="F49" s="484">
        <v>17</v>
      </c>
      <c r="G49" s="484">
        <v>17.399999999999999</v>
      </c>
      <c r="H49" s="484">
        <v>17.3</v>
      </c>
    </row>
    <row r="50" spans="1:8" x14ac:dyDescent="0.25">
      <c r="A50" s="409" t="s">
        <v>157</v>
      </c>
      <c r="B50" s="474">
        <v>13.4</v>
      </c>
      <c r="C50" s="475">
        <v>14.9</v>
      </c>
      <c r="D50" s="484">
        <v>15.4</v>
      </c>
      <c r="E50" s="474">
        <v>14.3</v>
      </c>
      <c r="F50" s="484">
        <v>13.7</v>
      </c>
      <c r="G50" s="484">
        <v>14.1</v>
      </c>
      <c r="H50" s="484">
        <v>14</v>
      </c>
    </row>
    <row r="51" spans="1:8" x14ac:dyDescent="0.25">
      <c r="A51" s="409" t="s">
        <v>158</v>
      </c>
      <c r="B51" s="474">
        <v>3.3</v>
      </c>
      <c r="C51" s="475">
        <v>3.3</v>
      </c>
      <c r="D51" s="484">
        <v>3.5</v>
      </c>
      <c r="E51" s="474">
        <v>3.5</v>
      </c>
      <c r="F51" s="484">
        <v>3.3</v>
      </c>
      <c r="G51" s="484">
        <v>3.3</v>
      </c>
      <c r="H51" s="484">
        <v>3.3</v>
      </c>
    </row>
    <row r="52" spans="1:8" x14ac:dyDescent="0.25">
      <c r="A52" s="409" t="s">
        <v>159</v>
      </c>
      <c r="B52" s="474">
        <v>1.8</v>
      </c>
      <c r="C52" s="475">
        <v>3</v>
      </c>
      <c r="D52" s="484">
        <v>4.0999999999999996</v>
      </c>
      <c r="E52" s="474">
        <v>2.4</v>
      </c>
      <c r="F52" s="484">
        <v>2.8</v>
      </c>
      <c r="G52" s="484">
        <v>2.2999999999999998</v>
      </c>
      <c r="H52" s="484">
        <v>2.2999999999999998</v>
      </c>
    </row>
    <row r="53" spans="1:8" ht="12" thickBot="1" x14ac:dyDescent="0.3">
      <c r="A53" s="410" t="s">
        <v>160</v>
      </c>
      <c r="B53" s="478">
        <v>4</v>
      </c>
      <c r="C53" s="479">
        <v>4.3</v>
      </c>
      <c r="D53" s="480">
        <v>3.5</v>
      </c>
      <c r="E53" s="478">
        <v>5.5</v>
      </c>
      <c r="F53" s="480">
        <v>5</v>
      </c>
      <c r="G53" s="480">
        <v>4.5</v>
      </c>
      <c r="H53" s="480">
        <v>4.5</v>
      </c>
    </row>
    <row r="54" spans="1:8" x14ac:dyDescent="0.25">
      <c r="A54" s="409" t="s">
        <v>161</v>
      </c>
      <c r="B54" s="474">
        <v>3.7</v>
      </c>
      <c r="C54" s="475">
        <v>3.6</v>
      </c>
      <c r="D54" s="484">
        <v>3.2</v>
      </c>
      <c r="E54" s="474">
        <v>4.8</v>
      </c>
      <c r="F54" s="484">
        <v>4.5999999999999996</v>
      </c>
      <c r="G54" s="484">
        <v>4.3</v>
      </c>
      <c r="H54" s="484">
        <v>4.3</v>
      </c>
    </row>
    <row r="55" spans="1:8" x14ac:dyDescent="0.25">
      <c r="A55" s="409" t="s">
        <v>162</v>
      </c>
      <c r="B55" s="474">
        <v>3.6</v>
      </c>
      <c r="C55" s="475">
        <v>3.5</v>
      </c>
      <c r="D55" s="484">
        <v>3.2</v>
      </c>
      <c r="E55" s="474">
        <v>4.7</v>
      </c>
      <c r="F55" s="484">
        <v>4.5</v>
      </c>
      <c r="G55" s="484">
        <v>4.2</v>
      </c>
      <c r="H55" s="484">
        <v>4.2</v>
      </c>
    </row>
    <row r="56" spans="1:8" ht="12" thickBot="1" x14ac:dyDescent="0.3">
      <c r="A56" s="407" t="s">
        <v>163</v>
      </c>
      <c r="B56" s="478">
        <v>0.4</v>
      </c>
      <c r="C56" s="479">
        <v>0.7</v>
      </c>
      <c r="D56" s="480">
        <v>0.3</v>
      </c>
      <c r="E56" s="478">
        <v>0.7</v>
      </c>
      <c r="F56" s="480">
        <v>0.3</v>
      </c>
      <c r="G56" s="480">
        <v>0.2</v>
      </c>
      <c r="H56" s="480">
        <v>0.2</v>
      </c>
    </row>
    <row r="57" spans="1:8" ht="12" thickBot="1" x14ac:dyDescent="0.3">
      <c r="A57" s="408" t="s">
        <v>777</v>
      </c>
      <c r="B57" s="478"/>
      <c r="C57" s="479"/>
      <c r="D57" s="485"/>
      <c r="E57" s="485"/>
      <c r="F57" s="469">
        <v>0.9</v>
      </c>
      <c r="G57" s="469">
        <v>0.9</v>
      </c>
      <c r="H57" s="469">
        <v>1.4</v>
      </c>
    </row>
    <row r="58" spans="1:8" ht="12" thickBot="1" x14ac:dyDescent="0.3">
      <c r="A58" s="411" t="s">
        <v>529</v>
      </c>
      <c r="B58" s="485">
        <v>-1.3</v>
      </c>
      <c r="C58" s="485">
        <v>-5.5</v>
      </c>
      <c r="D58" s="485">
        <v>-6.2</v>
      </c>
      <c r="E58" s="485">
        <v>-5.0999999999999996</v>
      </c>
      <c r="F58" s="469">
        <v>-2.4</v>
      </c>
      <c r="G58" s="469">
        <v>-2.2999999999999998</v>
      </c>
      <c r="H58" s="469">
        <v>-2</v>
      </c>
    </row>
    <row r="59" spans="1:8" ht="12" thickBot="1" x14ac:dyDescent="0.3">
      <c r="A59" s="412" t="s">
        <v>530</v>
      </c>
      <c r="B59" s="485">
        <v>-1.3</v>
      </c>
      <c r="C59" s="485">
        <v>-5.5</v>
      </c>
      <c r="D59" s="485">
        <v>-6.2</v>
      </c>
      <c r="E59" s="485">
        <v>-5.0999999999999996</v>
      </c>
      <c r="F59" s="469">
        <v>-3.3</v>
      </c>
      <c r="G59" s="469">
        <v>-3.2</v>
      </c>
      <c r="H59" s="469">
        <v>-3.5</v>
      </c>
    </row>
    <row r="60" spans="1:8" x14ac:dyDescent="0.25">
      <c r="A60" s="51"/>
      <c r="B60" s="51"/>
      <c r="C60" s="51"/>
      <c r="D60" s="51"/>
      <c r="E60" s="51"/>
      <c r="F60" s="51"/>
      <c r="G60" s="51"/>
    </row>
    <row r="61" spans="1:8" x14ac:dyDescent="0.25">
      <c r="A61" s="51"/>
      <c r="B61" s="51"/>
      <c r="C61" s="51"/>
      <c r="D61" s="51"/>
      <c r="E61" s="51"/>
      <c r="F61" s="51"/>
      <c r="G61" s="51"/>
      <c r="H61" s="275" t="s">
        <v>97</v>
      </c>
    </row>
  </sheetData>
  <mergeCells count="4">
    <mergeCell ref="A3:H3"/>
    <mergeCell ref="F4:H4"/>
    <mergeCell ref="F35:H35"/>
    <mergeCell ref="A34:H34"/>
  </mergeCells>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A2:Y62"/>
  <sheetViews>
    <sheetView showGridLines="0" zoomScale="115" zoomScaleNormal="115" workbookViewId="0">
      <selection activeCell="A21" sqref="A21"/>
    </sheetView>
  </sheetViews>
  <sheetFormatPr defaultColWidth="9.26953125" defaultRowHeight="11.5" x14ac:dyDescent="0.25"/>
  <cols>
    <col min="1" max="1" width="34.54296875" style="12" customWidth="1"/>
    <col min="2" max="7" width="7.54296875" style="12" customWidth="1"/>
    <col min="8" max="8" width="11.26953125" style="12" customWidth="1"/>
    <col min="9" max="9" width="2.54296875" style="12" customWidth="1"/>
    <col min="10" max="10" width="28.54296875" style="12" customWidth="1"/>
    <col min="11" max="16" width="8.453125" style="12" customWidth="1"/>
    <col min="17" max="20" width="9.453125" style="12" bestFit="1" customWidth="1"/>
    <col min="21" max="23" width="12.26953125" style="12" bestFit="1" customWidth="1"/>
    <col min="24" max="16384" width="9.26953125" style="12"/>
  </cols>
  <sheetData>
    <row r="2" spans="1:23" x14ac:dyDescent="0.25">
      <c r="A2" s="29"/>
    </row>
    <row r="3" spans="1:23" x14ac:dyDescent="0.25">
      <c r="A3" s="417" t="s">
        <v>853</v>
      </c>
      <c r="B3" s="51"/>
      <c r="C3" s="51"/>
      <c r="D3" s="51"/>
      <c r="E3" s="51"/>
      <c r="F3" s="51"/>
      <c r="G3" s="51"/>
      <c r="H3" s="51"/>
      <c r="I3" s="51"/>
      <c r="J3" s="417" t="s">
        <v>855</v>
      </c>
      <c r="K3" s="51"/>
      <c r="L3" s="51"/>
      <c r="M3" s="51"/>
      <c r="N3" s="51"/>
      <c r="O3" s="51"/>
      <c r="P3" s="51"/>
      <c r="Q3" s="12" t="s">
        <v>997</v>
      </c>
      <c r="R3" s="12" t="s">
        <v>998</v>
      </c>
      <c r="S3" s="12" t="s">
        <v>998</v>
      </c>
      <c r="T3" s="12" t="s">
        <v>997</v>
      </c>
      <c r="U3" s="12" t="s">
        <v>999</v>
      </c>
      <c r="V3" s="12" t="s">
        <v>1000</v>
      </c>
    </row>
    <row r="4" spans="1:23" x14ac:dyDescent="0.25">
      <c r="A4" s="51"/>
      <c r="B4" s="51"/>
      <c r="C4" s="51"/>
      <c r="D4" s="51"/>
      <c r="E4" s="51"/>
      <c r="F4" s="51"/>
      <c r="G4" s="51"/>
      <c r="H4" s="51"/>
      <c r="I4" s="51"/>
      <c r="J4" s="51"/>
      <c r="K4" s="51"/>
      <c r="L4" s="51"/>
      <c r="M4" s="51"/>
      <c r="N4" s="51"/>
      <c r="O4" s="51"/>
      <c r="P4" s="51"/>
      <c r="Q4" s="12" t="s">
        <v>993</v>
      </c>
      <c r="R4" s="12" t="s">
        <v>12</v>
      </c>
      <c r="S4" s="12" t="s">
        <v>12</v>
      </c>
      <c r="T4" s="12" t="s">
        <v>993</v>
      </c>
      <c r="U4" s="12" t="s">
        <v>994</v>
      </c>
      <c r="V4" s="12" t="s">
        <v>996</v>
      </c>
    </row>
    <row r="5" spans="1:23" x14ac:dyDescent="0.25">
      <c r="P5" s="12">
        <v>2008</v>
      </c>
      <c r="Q5" s="256">
        <v>28.598844266178187</v>
      </c>
      <c r="R5" s="256"/>
      <c r="S5" s="256"/>
      <c r="T5" s="256">
        <v>28.598844266178187</v>
      </c>
      <c r="U5" s="256" t="e">
        <v>#N/A</v>
      </c>
      <c r="V5" s="256" t="e">
        <v>#N/A</v>
      </c>
      <c r="W5" s="256" t="e">
        <v>#N/A</v>
      </c>
    </row>
    <row r="6" spans="1:23" x14ac:dyDescent="0.25">
      <c r="P6" s="12">
        <v>2009</v>
      </c>
      <c r="Q6" s="256">
        <v>36.360888192511553</v>
      </c>
      <c r="R6" s="256"/>
      <c r="S6" s="256"/>
      <c r="T6" s="256">
        <v>36.360888192511553</v>
      </c>
      <c r="U6" s="256" t="e">
        <v>#N/A</v>
      </c>
      <c r="V6" s="256" t="e">
        <v>#N/A</v>
      </c>
      <c r="W6" s="256" t="e">
        <v>#N/A</v>
      </c>
    </row>
    <row r="7" spans="1:23" x14ac:dyDescent="0.25">
      <c r="P7" s="12">
        <v>2010</v>
      </c>
      <c r="Q7" s="256">
        <v>40.614878973148919</v>
      </c>
      <c r="R7" s="256"/>
      <c r="S7" s="256"/>
      <c r="T7" s="256">
        <v>40.614878973148919</v>
      </c>
      <c r="U7" s="256" t="e">
        <v>#N/A</v>
      </c>
      <c r="V7" s="256" t="e">
        <v>#N/A</v>
      </c>
      <c r="W7" s="256" t="e">
        <v>#N/A</v>
      </c>
    </row>
    <row r="8" spans="1:23" x14ac:dyDescent="0.25">
      <c r="P8" s="12">
        <v>2011</v>
      </c>
      <c r="Q8" s="256">
        <v>43.156000418244005</v>
      </c>
      <c r="R8" s="256"/>
      <c r="S8" s="256"/>
      <c r="T8" s="256">
        <v>43.156000418244005</v>
      </c>
      <c r="U8" s="256" t="e">
        <v>#N/A</v>
      </c>
      <c r="V8" s="256" t="e">
        <v>#N/A</v>
      </c>
      <c r="W8" s="256" t="e">
        <v>#N/A</v>
      </c>
    </row>
    <row r="9" spans="1:23" x14ac:dyDescent="0.25">
      <c r="P9" s="12">
        <v>2012</v>
      </c>
      <c r="Q9" s="256">
        <v>51.72910298334714</v>
      </c>
      <c r="R9" s="256"/>
      <c r="S9" s="256"/>
      <c r="T9" s="256">
        <v>51.72910298334714</v>
      </c>
      <c r="U9" s="256" t="e">
        <v>#N/A</v>
      </c>
      <c r="V9" s="256">
        <v>60</v>
      </c>
      <c r="W9" s="256">
        <v>50</v>
      </c>
    </row>
    <row r="10" spans="1:23" x14ac:dyDescent="0.25">
      <c r="P10" s="12">
        <v>2013</v>
      </c>
      <c r="Q10" s="256">
        <v>54.692539182951563</v>
      </c>
      <c r="R10" s="256"/>
      <c r="S10" s="256"/>
      <c r="T10" s="256">
        <v>54.692539182951563</v>
      </c>
      <c r="U10" s="256" t="e">
        <v>#N/A</v>
      </c>
      <c r="V10" s="256">
        <v>60</v>
      </c>
      <c r="W10" s="256">
        <v>50</v>
      </c>
    </row>
    <row r="11" spans="1:23" x14ac:dyDescent="0.25">
      <c r="P11" s="12">
        <v>2014</v>
      </c>
      <c r="Q11" s="256">
        <v>53.492573668588385</v>
      </c>
      <c r="R11" s="256"/>
      <c r="S11" s="256"/>
      <c r="T11" s="256">
        <v>53.492573668588385</v>
      </c>
      <c r="U11" s="256" t="e">
        <v>#N/A</v>
      </c>
      <c r="V11" s="256">
        <v>60</v>
      </c>
      <c r="W11" s="256">
        <v>50</v>
      </c>
    </row>
    <row r="12" spans="1:23" x14ac:dyDescent="0.25">
      <c r="P12" s="12">
        <v>2015</v>
      </c>
      <c r="Q12" s="256">
        <v>51.685314618287428</v>
      </c>
      <c r="R12" s="256"/>
      <c r="S12" s="256"/>
      <c r="T12" s="256">
        <v>51.685314618287428</v>
      </c>
      <c r="U12" s="256" t="e">
        <v>#N/A</v>
      </c>
      <c r="V12" s="256">
        <v>60</v>
      </c>
      <c r="W12" s="256">
        <v>50</v>
      </c>
    </row>
    <row r="13" spans="1:23" x14ac:dyDescent="0.25">
      <c r="P13" s="12">
        <v>2016</v>
      </c>
      <c r="Q13" s="256">
        <v>52.274899425888307</v>
      </c>
      <c r="R13" s="256"/>
      <c r="S13" s="256"/>
      <c r="T13" s="256">
        <v>52.274899425888307</v>
      </c>
      <c r="U13" s="256" t="e">
        <v>#N/A</v>
      </c>
      <c r="V13" s="256">
        <v>60</v>
      </c>
      <c r="W13" s="256">
        <v>50</v>
      </c>
    </row>
    <row r="14" spans="1:23" x14ac:dyDescent="0.25">
      <c r="P14" s="12">
        <v>2017</v>
      </c>
      <c r="Q14" s="256">
        <v>51.46157115593779</v>
      </c>
      <c r="R14" s="256"/>
      <c r="S14" s="256"/>
      <c r="T14" s="256">
        <v>51.46157115593779</v>
      </c>
      <c r="U14" s="256" t="e">
        <v>#N/A</v>
      </c>
      <c r="V14" s="256">
        <v>60</v>
      </c>
      <c r="W14" s="256">
        <v>50</v>
      </c>
    </row>
    <row r="15" spans="1:23" x14ac:dyDescent="0.25">
      <c r="P15" s="12">
        <v>2018</v>
      </c>
      <c r="Q15" s="256">
        <v>49.408050829169454</v>
      </c>
      <c r="R15" s="256"/>
      <c r="S15" s="256"/>
      <c r="T15" s="256">
        <v>49.408050829169454</v>
      </c>
      <c r="U15" s="256" t="e">
        <v>#N/A</v>
      </c>
      <c r="V15" s="256">
        <v>59</v>
      </c>
      <c r="W15" s="256">
        <v>49</v>
      </c>
    </row>
    <row r="16" spans="1:23" x14ac:dyDescent="0.25">
      <c r="P16" s="12">
        <v>2019</v>
      </c>
      <c r="Q16" s="256">
        <v>47.97929497392095</v>
      </c>
      <c r="R16" s="256"/>
      <c r="S16" s="256"/>
      <c r="T16" s="256">
        <v>47.97929497392095</v>
      </c>
      <c r="U16" s="256" t="e">
        <v>#N/A</v>
      </c>
      <c r="V16" s="256">
        <v>58</v>
      </c>
      <c r="W16" s="256">
        <v>48</v>
      </c>
    </row>
    <row r="17" spans="1:25" x14ac:dyDescent="0.25">
      <c r="P17" s="12">
        <v>2020</v>
      </c>
      <c r="Q17" s="256">
        <v>58.852541981992012</v>
      </c>
      <c r="R17" s="256"/>
      <c r="S17" s="256"/>
      <c r="T17" s="256">
        <v>58.852541981992012</v>
      </c>
      <c r="U17" s="256" t="e">
        <v>#N/A</v>
      </c>
      <c r="V17" s="256">
        <v>57</v>
      </c>
      <c r="W17" s="256">
        <v>47</v>
      </c>
    </row>
    <row r="18" spans="1:25" ht="14.25" customHeight="1" thickBot="1" x14ac:dyDescent="0.3">
      <c r="A18" s="913" t="s">
        <v>332</v>
      </c>
      <c r="B18" s="913"/>
      <c r="C18" s="913"/>
      <c r="D18" s="913"/>
      <c r="E18" s="913"/>
      <c r="F18" s="913"/>
      <c r="G18" s="913"/>
      <c r="H18" s="14"/>
      <c r="P18" s="12">
        <v>2021</v>
      </c>
      <c r="Q18" s="256">
        <v>61.0399275232283</v>
      </c>
      <c r="R18" s="256"/>
      <c r="S18" s="256"/>
      <c r="T18" s="256">
        <v>61.0399275232283</v>
      </c>
      <c r="U18" s="256" t="e">
        <v>#N/A</v>
      </c>
      <c r="V18" s="256">
        <v>56</v>
      </c>
      <c r="W18" s="256">
        <v>46</v>
      </c>
    </row>
    <row r="19" spans="1:25" ht="15" thickBot="1" x14ac:dyDescent="0.4">
      <c r="A19" s="306"/>
      <c r="B19" s="105">
        <v>2020</v>
      </c>
      <c r="C19" s="105">
        <v>2021</v>
      </c>
      <c r="D19" s="105">
        <v>2022</v>
      </c>
      <c r="E19" s="105">
        <v>2023</v>
      </c>
      <c r="F19" s="105">
        <v>2024</v>
      </c>
      <c r="G19" s="105">
        <v>2025</v>
      </c>
      <c r="H19" s="105">
        <v>2026</v>
      </c>
      <c r="J19"/>
      <c r="K19"/>
      <c r="L19"/>
      <c r="M19"/>
      <c r="N19"/>
      <c r="O19"/>
      <c r="P19" s="437">
        <v>2022</v>
      </c>
      <c r="Q19" s="623">
        <v>57.799975210648157</v>
      </c>
      <c r="R19" s="623"/>
      <c r="S19" s="623"/>
      <c r="T19" s="623">
        <v>57.799975210648157</v>
      </c>
      <c r="U19" s="623">
        <v>57.799975210648157</v>
      </c>
      <c r="V19" s="623">
        <v>55</v>
      </c>
      <c r="W19" s="623">
        <v>45</v>
      </c>
      <c r="X19"/>
      <c r="Y19"/>
    </row>
    <row r="20" spans="1:25" ht="14.5" x14ac:dyDescent="0.35">
      <c r="A20" s="112" t="s">
        <v>954</v>
      </c>
      <c r="B20" s="70">
        <v>5.3503135907519042</v>
      </c>
      <c r="C20" s="70">
        <v>5.4305277949314608</v>
      </c>
      <c r="D20" s="70">
        <v>2.0371563219062203</v>
      </c>
      <c r="E20" s="70">
        <v>6.2971197561965244</v>
      </c>
      <c r="F20" s="70">
        <v>3.9</v>
      </c>
      <c r="G20" s="70">
        <v>3.2</v>
      </c>
      <c r="H20" s="70">
        <v>2.2000000000000002</v>
      </c>
      <c r="J20"/>
      <c r="K20"/>
      <c r="L20"/>
      <c r="M20"/>
      <c r="N20"/>
      <c r="O20"/>
      <c r="P20" s="437">
        <v>2022</v>
      </c>
      <c r="Q20" s="623"/>
      <c r="R20" s="623">
        <v>47.680681265596462</v>
      </c>
      <c r="S20" s="623">
        <v>57.799975210648157</v>
      </c>
      <c r="T20" s="623">
        <v>57.799975210648157</v>
      </c>
      <c r="U20" s="623">
        <v>57.799975210648157</v>
      </c>
      <c r="V20" s="623">
        <v>55</v>
      </c>
      <c r="W20" s="623">
        <v>45</v>
      </c>
      <c r="X20"/>
      <c r="Y20"/>
    </row>
    <row r="21" spans="1:25" ht="14.5" x14ac:dyDescent="0.35">
      <c r="A21" s="112" t="s">
        <v>647</v>
      </c>
      <c r="B21" s="70">
        <v>1.073268856942188</v>
      </c>
      <c r="C21" s="70">
        <v>0.5225650980222396</v>
      </c>
      <c r="D21" s="70">
        <v>0.36511750099100077</v>
      </c>
      <c r="E21" s="70">
        <v>0.45489391210792079</v>
      </c>
      <c r="F21" s="70">
        <v>0.45086046244643041</v>
      </c>
      <c r="G21" s="70">
        <v>2.0997227577261933E-2</v>
      </c>
      <c r="H21" s="70">
        <v>-0.18702531308394865</v>
      </c>
      <c r="J21"/>
      <c r="K21"/>
      <c r="L21"/>
      <c r="M21"/>
      <c r="N21"/>
      <c r="O21"/>
      <c r="P21" s="437">
        <v>2023</v>
      </c>
      <c r="Q21" s="623"/>
      <c r="R21" s="623">
        <v>50.168681120345518</v>
      </c>
      <c r="S21" s="623">
        <v>58.682087539426611</v>
      </c>
      <c r="T21" s="623">
        <v>58.682087539426611</v>
      </c>
      <c r="U21" s="623">
        <v>58.682776090972986</v>
      </c>
      <c r="V21" s="623">
        <v>54</v>
      </c>
      <c r="W21" s="623">
        <v>44</v>
      </c>
      <c r="X21"/>
      <c r="Y21"/>
    </row>
    <row r="22" spans="1:25" ht="14.5" x14ac:dyDescent="0.35">
      <c r="A22" s="112" t="s">
        <v>946</v>
      </c>
      <c r="B22" s="70">
        <v>1.8934676728106878</v>
      </c>
      <c r="C22" s="70">
        <v>2.9946289922265312</v>
      </c>
      <c r="D22" s="70">
        <v>0.63644211912166948</v>
      </c>
      <c r="E22" s="70">
        <v>0.12952122534825633</v>
      </c>
      <c r="F22" s="70">
        <v>0</v>
      </c>
      <c r="G22" s="70">
        <v>0</v>
      </c>
      <c r="H22" s="70">
        <v>0</v>
      </c>
      <c r="J22"/>
      <c r="K22"/>
      <c r="L22"/>
      <c r="M22"/>
      <c r="N22"/>
      <c r="O22"/>
      <c r="P22" s="437">
        <v>2024</v>
      </c>
      <c r="Q22" s="623"/>
      <c r="R22" s="623">
        <v>50.975883075091552</v>
      </c>
      <c r="S22" s="623">
        <v>58.47969387213621</v>
      </c>
      <c r="T22" s="623">
        <v>58.47969387213621</v>
      </c>
      <c r="U22" s="623">
        <v>59.315642795902157</v>
      </c>
      <c r="V22" s="623">
        <v>53</v>
      </c>
      <c r="W22" s="623">
        <v>43</v>
      </c>
      <c r="X22"/>
      <c r="Y22"/>
    </row>
    <row r="23" spans="1:25" ht="14.5" x14ac:dyDescent="0.35">
      <c r="A23" s="112" t="s">
        <v>945</v>
      </c>
      <c r="B23" s="70">
        <v>0</v>
      </c>
      <c r="C23" s="70">
        <v>0</v>
      </c>
      <c r="D23" s="70">
        <v>0.17660612031787604</v>
      </c>
      <c r="E23" s="70">
        <v>8.3562080869842792E-2</v>
      </c>
      <c r="F23" s="70">
        <v>0</v>
      </c>
      <c r="G23" s="70">
        <v>0</v>
      </c>
      <c r="H23" s="70">
        <v>0</v>
      </c>
      <c r="J23"/>
      <c r="K23"/>
      <c r="L23"/>
      <c r="M23"/>
      <c r="N23"/>
      <c r="O23"/>
      <c r="P23" s="437">
        <v>2025</v>
      </c>
      <c r="Q23" s="623"/>
      <c r="R23" s="623">
        <v>50.424269015687287</v>
      </c>
      <c r="S23" s="623">
        <v>57.079889756430177</v>
      </c>
      <c r="T23" s="623">
        <v>57.079889756430177</v>
      </c>
      <c r="U23" s="623">
        <v>59.81314553881969</v>
      </c>
      <c r="V23" s="623">
        <v>52</v>
      </c>
      <c r="W23" s="623">
        <v>42</v>
      </c>
      <c r="X23"/>
      <c r="Y23"/>
    </row>
    <row r="24" spans="1:25" ht="14.5" x14ac:dyDescent="0.35">
      <c r="A24" s="112" t="s">
        <v>948</v>
      </c>
      <c r="B24" s="70">
        <v>0</v>
      </c>
      <c r="C24" s="70">
        <v>0</v>
      </c>
      <c r="D24" s="70">
        <v>5.1631563329046719E-2</v>
      </c>
      <c r="E24" s="70">
        <v>1.3081643760173889</v>
      </c>
      <c r="F24" s="70">
        <v>0</v>
      </c>
      <c r="G24" s="70">
        <v>0</v>
      </c>
      <c r="H24" s="70">
        <v>0</v>
      </c>
      <c r="J24"/>
      <c r="K24"/>
      <c r="L24"/>
      <c r="M24"/>
      <c r="N24"/>
      <c r="O24"/>
      <c r="P24" s="437">
        <v>2026</v>
      </c>
      <c r="Q24" s="623"/>
      <c r="R24" s="623">
        <v>50.925191304995664</v>
      </c>
      <c r="S24" s="623">
        <v>57.717827104995592</v>
      </c>
      <c r="T24" s="623">
        <v>57.717827104995592</v>
      </c>
      <c r="U24" s="623">
        <v>63.068300765132378</v>
      </c>
      <c r="V24" s="623">
        <v>51</v>
      </c>
      <c r="W24" s="623">
        <v>41</v>
      </c>
      <c r="X24"/>
      <c r="Y24"/>
    </row>
    <row r="25" spans="1:25" ht="14.5" x14ac:dyDescent="0.35">
      <c r="A25" s="112" t="s">
        <v>947</v>
      </c>
      <c r="B25" s="70">
        <v>-7.5983084667095246E-2</v>
      </c>
      <c r="C25" s="70">
        <v>0.38840269981536579</v>
      </c>
      <c r="D25" s="70">
        <v>0</v>
      </c>
      <c r="E25" s="70">
        <v>0</v>
      </c>
      <c r="F25" s="70">
        <v>0</v>
      </c>
      <c r="G25" s="70">
        <v>0</v>
      </c>
      <c r="H25" s="70">
        <v>0</v>
      </c>
      <c r="J25"/>
      <c r="K25"/>
      <c r="L25"/>
      <c r="M25"/>
      <c r="N25"/>
      <c r="O25"/>
      <c r="P25"/>
      <c r="Q25"/>
      <c r="R25"/>
      <c r="S25"/>
      <c r="T25"/>
      <c r="U25"/>
      <c r="V25"/>
      <c r="W25"/>
      <c r="X25"/>
      <c r="Y25"/>
    </row>
    <row r="26" spans="1:25" ht="12" thickBot="1" x14ac:dyDescent="0.3">
      <c r="A26" s="1" t="s">
        <v>955</v>
      </c>
      <c r="B26" s="592">
        <v>2.4595601456661234</v>
      </c>
      <c r="C26" s="592">
        <v>1.5173644790221656</v>
      </c>
      <c r="D26" s="592">
        <v>0.80735901814662725</v>
      </c>
      <c r="E26" s="592">
        <v>4.320978161853116</v>
      </c>
      <c r="F26" s="592">
        <v>3.4491395375535694</v>
      </c>
      <c r="G26" s="592">
        <v>3.1790027724227383</v>
      </c>
      <c r="H26" s="592">
        <v>2.3870253130839489</v>
      </c>
    </row>
    <row r="27" spans="1:25" ht="12" thickBot="1" x14ac:dyDescent="0.3">
      <c r="A27" s="299" t="s">
        <v>439</v>
      </c>
      <c r="B27" s="593">
        <v>0.51083653562937759</v>
      </c>
      <c r="C27" s="593">
        <v>-0.94219566664395771</v>
      </c>
      <c r="D27" s="593">
        <v>-0.7100054608755384</v>
      </c>
      <c r="E27" s="593">
        <v>3.5136191437064888</v>
      </c>
      <c r="F27" s="593">
        <v>-0.87183862429954662</v>
      </c>
      <c r="G27" s="593">
        <v>-0.27013676513083107</v>
      </c>
      <c r="H27" s="593">
        <v>-0.79197745933878938</v>
      </c>
    </row>
    <row r="28" spans="1:25" ht="12" thickBot="1" x14ac:dyDescent="0.3">
      <c r="A28" s="3" t="s">
        <v>953</v>
      </c>
      <c r="B28" s="46"/>
      <c r="C28" s="46"/>
      <c r="D28" s="114"/>
      <c r="E28" s="46"/>
      <c r="F28" s="46">
        <v>4.74</v>
      </c>
      <c r="G28" s="46">
        <v>5.15</v>
      </c>
      <c r="H28" s="46">
        <v>4.93</v>
      </c>
    </row>
    <row r="29" spans="1:25" x14ac:dyDescent="0.25">
      <c r="A29" s="54"/>
      <c r="B29" s="115"/>
      <c r="C29" s="115"/>
      <c r="D29" s="116"/>
      <c r="E29" s="115"/>
      <c r="F29" s="115"/>
      <c r="G29" s="115"/>
    </row>
    <row r="30" spans="1:25" x14ac:dyDescent="0.25">
      <c r="A30" s="56"/>
      <c r="B30" s="117"/>
      <c r="C30" s="117"/>
      <c r="D30" s="118"/>
      <c r="E30" s="117"/>
      <c r="F30" s="117"/>
      <c r="G30" s="117"/>
    </row>
    <row r="31" spans="1:25" x14ac:dyDescent="0.25">
      <c r="A31" s="304"/>
      <c r="B31" s="13"/>
      <c r="C31" s="13"/>
      <c r="D31" s="17"/>
      <c r="E31" s="13"/>
      <c r="F31" s="914" t="s">
        <v>852</v>
      </c>
      <c r="G31" s="914"/>
    </row>
    <row r="32" spans="1:25" x14ac:dyDescent="0.25">
      <c r="A32" s="304"/>
      <c r="B32" s="13"/>
      <c r="C32" s="13"/>
      <c r="D32" s="17"/>
      <c r="E32" s="13"/>
      <c r="F32" s="13"/>
      <c r="G32" s="13"/>
    </row>
    <row r="33" spans="1:10" x14ac:dyDescent="0.25">
      <c r="J33" s="417" t="s">
        <v>856</v>
      </c>
    </row>
    <row r="35" spans="1:10" x14ac:dyDescent="0.25">
      <c r="B35" s="51"/>
      <c r="C35" s="51"/>
      <c r="D35" s="51"/>
      <c r="E35" s="51"/>
      <c r="F35" s="13"/>
      <c r="G35" s="13"/>
    </row>
    <row r="36" spans="1:10" x14ac:dyDescent="0.25">
      <c r="A36" s="417" t="s">
        <v>854</v>
      </c>
      <c r="B36" s="13"/>
      <c r="C36" s="13"/>
      <c r="D36" s="17"/>
      <c r="E36" s="13"/>
      <c r="F36" s="13"/>
      <c r="G36" s="13"/>
    </row>
    <row r="37" spans="1:10" x14ac:dyDescent="0.25">
      <c r="A37" s="304"/>
      <c r="B37" s="13"/>
      <c r="C37" s="13"/>
      <c r="D37" s="17"/>
      <c r="E37" s="13"/>
      <c r="F37" s="13"/>
      <c r="G37" s="13"/>
    </row>
    <row r="38" spans="1:10" x14ac:dyDescent="0.25">
      <c r="A38" s="304"/>
      <c r="B38" s="13"/>
      <c r="C38" s="13"/>
      <c r="D38" s="17"/>
      <c r="E38" s="13"/>
      <c r="F38" s="13"/>
      <c r="G38" s="13"/>
    </row>
    <row r="39" spans="1:10" x14ac:dyDescent="0.25">
      <c r="A39" s="304"/>
      <c r="B39" s="13"/>
      <c r="C39" s="13"/>
      <c r="D39" s="17"/>
      <c r="E39" s="13"/>
      <c r="F39" s="13"/>
      <c r="G39" s="13"/>
    </row>
    <row r="40" spans="1:10" x14ac:dyDescent="0.25">
      <c r="A40" s="304"/>
      <c r="B40" s="13"/>
      <c r="C40" s="13"/>
      <c r="D40" s="17"/>
      <c r="E40" s="13"/>
      <c r="F40" s="13"/>
      <c r="G40" s="13"/>
    </row>
    <row r="41" spans="1:10" x14ac:dyDescent="0.25">
      <c r="A41" s="304"/>
      <c r="B41" s="13"/>
      <c r="C41" s="13"/>
      <c r="D41" s="17"/>
      <c r="E41" s="13"/>
      <c r="F41" s="13"/>
      <c r="G41" s="13"/>
    </row>
    <row r="42" spans="1:10" x14ac:dyDescent="0.25">
      <c r="A42" s="304"/>
      <c r="B42" s="13"/>
      <c r="C42" s="13"/>
      <c r="D42" s="17"/>
      <c r="E42" s="13"/>
      <c r="F42" s="13"/>
      <c r="G42" s="13"/>
    </row>
    <row r="43" spans="1:10" x14ac:dyDescent="0.25">
      <c r="A43" s="304"/>
      <c r="B43" s="13"/>
      <c r="C43" s="13"/>
      <c r="D43" s="17"/>
      <c r="E43" s="13"/>
      <c r="F43" s="13"/>
      <c r="G43" s="13"/>
    </row>
    <row r="44" spans="1:10" ht="14.25" customHeight="1" x14ac:dyDescent="0.25">
      <c r="A44" s="304"/>
      <c r="B44" s="13"/>
      <c r="C44" s="13"/>
      <c r="D44" s="17"/>
      <c r="E44" s="13"/>
      <c r="F44" s="13"/>
      <c r="G44" s="13"/>
    </row>
    <row r="45" spans="1:10" ht="15.75" customHeight="1" x14ac:dyDescent="0.25">
      <c r="A45" s="304"/>
      <c r="B45" s="13"/>
      <c r="C45" s="13"/>
      <c r="D45" s="17"/>
      <c r="E45" s="13"/>
      <c r="F45" s="13"/>
      <c r="G45" s="13"/>
    </row>
    <row r="46" spans="1:10" x14ac:dyDescent="0.25">
      <c r="A46" s="304"/>
      <c r="B46" s="13"/>
      <c r="C46" s="13"/>
      <c r="D46" s="17"/>
      <c r="E46" s="13"/>
      <c r="F46" s="13"/>
      <c r="G46" s="13"/>
    </row>
    <row r="47" spans="1:10" x14ac:dyDescent="0.25">
      <c r="A47" s="304"/>
      <c r="B47" s="13"/>
      <c r="C47" s="13"/>
      <c r="D47" s="17"/>
      <c r="E47" s="13"/>
      <c r="F47" s="13"/>
      <c r="G47" s="13"/>
    </row>
    <row r="48" spans="1:10" x14ac:dyDescent="0.25">
      <c r="A48" s="304"/>
      <c r="B48" s="13"/>
      <c r="C48" s="13"/>
      <c r="D48" s="13"/>
      <c r="E48" s="13"/>
      <c r="F48" s="13"/>
      <c r="G48" s="13"/>
      <c r="I48" s="51"/>
    </row>
    <row r="49" spans="1:24" x14ac:dyDescent="0.25">
      <c r="A49" s="304"/>
      <c r="B49" s="13"/>
      <c r="C49" s="13"/>
      <c r="D49" s="13"/>
      <c r="E49" s="13"/>
      <c r="F49" s="13"/>
      <c r="G49" s="13"/>
      <c r="I49" s="51"/>
    </row>
    <row r="50" spans="1:24" ht="14.5" x14ac:dyDescent="0.35">
      <c r="A50" s="304"/>
      <c r="B50" s="13"/>
      <c r="C50" s="13"/>
      <c r="D50" s="13"/>
      <c r="E50" s="13"/>
      <c r="F50" s="13"/>
      <c r="G50" s="13"/>
      <c r="H50" s="51"/>
      <c r="I50" s="51"/>
      <c r="J50"/>
      <c r="K50"/>
      <c r="L50"/>
      <c r="M50"/>
      <c r="N50"/>
      <c r="O50"/>
      <c r="P50"/>
      <c r="Q50"/>
      <c r="R50"/>
      <c r="S50"/>
      <c r="T50"/>
      <c r="U50"/>
      <c r="V50"/>
      <c r="W50"/>
      <c r="X50"/>
    </row>
    <row r="51" spans="1:24" ht="15" thickBot="1" x14ac:dyDescent="0.4">
      <c r="A51" s="294" t="s">
        <v>147</v>
      </c>
      <c r="B51" s="294"/>
      <c r="C51" s="294"/>
      <c r="D51" s="294"/>
      <c r="E51" s="294"/>
      <c r="F51" s="294"/>
      <c r="G51" s="294"/>
      <c r="H51" s="51"/>
      <c r="I51" s="51"/>
      <c r="J51"/>
      <c r="K51"/>
      <c r="L51"/>
      <c r="M51"/>
      <c r="N51"/>
      <c r="O51"/>
      <c r="P51"/>
      <c r="Q51"/>
      <c r="R51"/>
      <c r="S51"/>
      <c r="T51"/>
      <c r="U51"/>
      <c r="V51"/>
      <c r="W51"/>
      <c r="X51"/>
    </row>
    <row r="52" spans="1:24" ht="15" thickBot="1" x14ac:dyDescent="0.4">
      <c r="A52" s="306"/>
      <c r="B52" s="92">
        <f t="shared" ref="B52:H55" si="0">B19</f>
        <v>2020</v>
      </c>
      <c r="C52" s="92">
        <f t="shared" si="0"/>
        <v>2021</v>
      </c>
      <c r="D52" s="92">
        <f t="shared" si="0"/>
        <v>2022</v>
      </c>
      <c r="E52" s="92">
        <f t="shared" si="0"/>
        <v>2023</v>
      </c>
      <c r="F52" s="92">
        <f t="shared" si="0"/>
        <v>2024</v>
      </c>
      <c r="G52" s="92">
        <f t="shared" si="0"/>
        <v>2025</v>
      </c>
      <c r="H52" s="92">
        <f t="shared" si="0"/>
        <v>2026</v>
      </c>
      <c r="I52" s="51"/>
      <c r="J52"/>
      <c r="K52"/>
      <c r="L52"/>
      <c r="M52"/>
      <c r="N52"/>
      <c r="O52"/>
      <c r="P52"/>
      <c r="Q52"/>
      <c r="R52"/>
      <c r="S52"/>
      <c r="T52"/>
      <c r="U52"/>
      <c r="V52"/>
      <c r="W52"/>
      <c r="X52"/>
    </row>
    <row r="53" spans="1:24" ht="14.5" x14ac:dyDescent="0.35">
      <c r="A53" s="112" t="s">
        <v>449</v>
      </c>
      <c r="B53" s="45">
        <f t="shared" si="0"/>
        <v>5.3503135907519042</v>
      </c>
      <c r="C53" s="45">
        <f t="shared" si="0"/>
        <v>5.4305277949314608</v>
      </c>
      <c r="D53" s="45">
        <f t="shared" si="0"/>
        <v>2.0371563219062203</v>
      </c>
      <c r="E53" s="45">
        <f t="shared" si="0"/>
        <v>6.2971197561965244</v>
      </c>
      <c r="F53" s="45">
        <f t="shared" si="0"/>
        <v>3.9</v>
      </c>
      <c r="G53" s="45">
        <f t="shared" si="0"/>
        <v>3.2</v>
      </c>
      <c r="H53" s="45">
        <f t="shared" si="0"/>
        <v>2.2000000000000002</v>
      </c>
      <c r="I53" s="51"/>
      <c r="J53"/>
      <c r="K53"/>
      <c r="L53"/>
      <c r="M53"/>
      <c r="N53"/>
      <c r="O53"/>
      <c r="P53"/>
      <c r="Q53"/>
      <c r="R53"/>
      <c r="S53"/>
      <c r="T53"/>
      <c r="U53"/>
      <c r="V53"/>
      <c r="W53"/>
      <c r="X53"/>
    </row>
    <row r="54" spans="1:24" ht="14.5" x14ac:dyDescent="0.35">
      <c r="A54" s="12" t="s">
        <v>648</v>
      </c>
      <c r="B54" s="256">
        <f t="shared" si="0"/>
        <v>1.073268856942188</v>
      </c>
      <c r="C54" s="256">
        <f t="shared" si="0"/>
        <v>0.5225650980222396</v>
      </c>
      <c r="D54" s="256">
        <f t="shared" si="0"/>
        <v>0.36511750099100077</v>
      </c>
      <c r="E54" s="256">
        <f t="shared" si="0"/>
        <v>0.45489391210792079</v>
      </c>
      <c r="F54" s="256">
        <f t="shared" si="0"/>
        <v>0.45086046244643041</v>
      </c>
      <c r="G54" s="256">
        <f t="shared" si="0"/>
        <v>2.0997227577261933E-2</v>
      </c>
      <c r="H54" s="256">
        <f t="shared" si="0"/>
        <v>-0.18702531308394865</v>
      </c>
      <c r="I54" s="51"/>
      <c r="J54"/>
      <c r="K54"/>
      <c r="L54"/>
      <c r="M54"/>
      <c r="N54"/>
      <c r="O54"/>
      <c r="P54"/>
      <c r="Q54"/>
      <c r="R54"/>
      <c r="S54"/>
      <c r="T54"/>
      <c r="U54"/>
      <c r="V54"/>
      <c r="W54"/>
      <c r="X54"/>
    </row>
    <row r="55" spans="1:24" ht="14.5" x14ac:dyDescent="0.35">
      <c r="A55" s="12" t="s">
        <v>949</v>
      </c>
      <c r="B55" s="256">
        <f t="shared" si="0"/>
        <v>1.8934676728106878</v>
      </c>
      <c r="C55" s="256">
        <f t="shared" si="0"/>
        <v>2.9946289922265312</v>
      </c>
      <c r="D55" s="256">
        <f t="shared" si="0"/>
        <v>0.63644211912166948</v>
      </c>
      <c r="E55" s="256">
        <f t="shared" si="0"/>
        <v>0.12952122534825633</v>
      </c>
      <c r="F55" s="256">
        <f t="shared" si="0"/>
        <v>0</v>
      </c>
      <c r="G55" s="256">
        <f t="shared" si="0"/>
        <v>0</v>
      </c>
      <c r="H55" s="256">
        <f t="shared" si="0"/>
        <v>0</v>
      </c>
      <c r="J55"/>
      <c r="K55"/>
      <c r="L55"/>
      <c r="M55"/>
      <c r="N55"/>
      <c r="O55"/>
      <c r="P55"/>
      <c r="Q55"/>
      <c r="R55"/>
      <c r="S55"/>
      <c r="T55"/>
      <c r="U55"/>
      <c r="V55"/>
      <c r="W55"/>
      <c r="X55"/>
    </row>
    <row r="56" spans="1:24" ht="14.5" x14ac:dyDescent="0.35">
      <c r="A56" s="12" t="s">
        <v>951</v>
      </c>
      <c r="B56" s="256">
        <f t="shared" ref="B56:H56" si="1">B23</f>
        <v>0</v>
      </c>
      <c r="C56" s="256">
        <f t="shared" si="1"/>
        <v>0</v>
      </c>
      <c r="D56" s="256">
        <f t="shared" si="1"/>
        <v>0.17660612031787604</v>
      </c>
      <c r="E56" s="256">
        <f t="shared" si="1"/>
        <v>8.3562080869842792E-2</v>
      </c>
      <c r="F56" s="256">
        <f t="shared" si="1"/>
        <v>0</v>
      </c>
      <c r="G56" s="256">
        <f t="shared" si="1"/>
        <v>0</v>
      </c>
      <c r="H56" s="256">
        <f t="shared" si="1"/>
        <v>0</v>
      </c>
      <c r="J56"/>
      <c r="K56"/>
      <c r="L56"/>
      <c r="M56"/>
      <c r="N56"/>
      <c r="O56"/>
      <c r="P56"/>
      <c r="Q56"/>
      <c r="R56"/>
      <c r="S56"/>
      <c r="T56"/>
      <c r="U56"/>
      <c r="V56"/>
      <c r="W56"/>
      <c r="X56"/>
    </row>
    <row r="57" spans="1:24" ht="14.5" x14ac:dyDescent="0.35">
      <c r="A57" s="12" t="s">
        <v>952</v>
      </c>
      <c r="B57" s="256">
        <f t="shared" ref="B57:H57" si="2">B24</f>
        <v>0</v>
      </c>
      <c r="C57" s="256">
        <f t="shared" si="2"/>
        <v>0</v>
      </c>
      <c r="D57" s="256">
        <f t="shared" si="2"/>
        <v>5.1631563329046719E-2</v>
      </c>
      <c r="E57" s="256">
        <f t="shared" si="2"/>
        <v>1.3081643760173889</v>
      </c>
      <c r="F57" s="256">
        <f t="shared" si="2"/>
        <v>0</v>
      </c>
      <c r="G57" s="256">
        <f t="shared" si="2"/>
        <v>0</v>
      </c>
      <c r="H57" s="256">
        <f t="shared" si="2"/>
        <v>0</v>
      </c>
      <c r="J57"/>
      <c r="K57"/>
      <c r="L57"/>
      <c r="M57"/>
      <c r="N57"/>
      <c r="O57"/>
      <c r="P57"/>
      <c r="Q57"/>
      <c r="R57"/>
      <c r="S57"/>
      <c r="T57"/>
      <c r="U57"/>
      <c r="V57"/>
      <c r="W57"/>
      <c r="X57"/>
    </row>
    <row r="58" spans="1:24" ht="14.5" x14ac:dyDescent="0.35">
      <c r="A58" s="12" t="s">
        <v>950</v>
      </c>
      <c r="B58" s="256">
        <f t="shared" ref="B58:G58" si="3">B25</f>
        <v>-7.5983084667095246E-2</v>
      </c>
      <c r="C58" s="256">
        <f t="shared" si="3"/>
        <v>0.38840269981536579</v>
      </c>
      <c r="D58" s="256">
        <f t="shared" si="3"/>
        <v>0</v>
      </c>
      <c r="E58" s="256">
        <f t="shared" si="3"/>
        <v>0</v>
      </c>
      <c r="F58" s="256">
        <f t="shared" si="3"/>
        <v>0</v>
      </c>
      <c r="G58" s="256">
        <f t="shared" si="3"/>
        <v>0</v>
      </c>
      <c r="H58" s="256">
        <f t="shared" ref="H58" si="4">H25</f>
        <v>0</v>
      </c>
      <c r="J58"/>
      <c r="K58"/>
      <c r="L58"/>
      <c r="M58"/>
      <c r="N58"/>
      <c r="O58"/>
      <c r="P58"/>
      <c r="Q58"/>
      <c r="R58"/>
      <c r="S58"/>
      <c r="T58"/>
      <c r="U58"/>
      <c r="V58"/>
      <c r="W58"/>
      <c r="X58"/>
    </row>
    <row r="59" spans="1:24" ht="12" thickBot="1" x14ac:dyDescent="0.3">
      <c r="A59" s="1" t="s">
        <v>149</v>
      </c>
      <c r="B59" s="46">
        <f t="shared" ref="B59:G59" si="5">B26</f>
        <v>2.4595601456661234</v>
      </c>
      <c r="C59" s="46">
        <f t="shared" si="5"/>
        <v>1.5173644790221656</v>
      </c>
      <c r="D59" s="46">
        <f t="shared" si="5"/>
        <v>0.80735901814662725</v>
      </c>
      <c r="E59" s="46">
        <f t="shared" si="5"/>
        <v>4.320978161853116</v>
      </c>
      <c r="F59" s="46">
        <f t="shared" si="5"/>
        <v>3.4491395375535694</v>
      </c>
      <c r="G59" s="46">
        <f t="shared" si="5"/>
        <v>3.1790027724227383</v>
      </c>
      <c r="H59" s="46">
        <f t="shared" ref="H59" si="6">H26</f>
        <v>2.3870253130839489</v>
      </c>
    </row>
    <row r="60" spans="1:24" ht="12" thickBot="1" x14ac:dyDescent="0.3">
      <c r="A60" s="299" t="s">
        <v>448</v>
      </c>
      <c r="B60" s="113">
        <f t="shared" ref="B60:G60" si="7">B27</f>
        <v>0.51083653562937759</v>
      </c>
      <c r="C60" s="113">
        <f t="shared" si="7"/>
        <v>-0.94219566664395771</v>
      </c>
      <c r="D60" s="113">
        <f t="shared" si="7"/>
        <v>-0.7100054608755384</v>
      </c>
      <c r="E60" s="113">
        <f t="shared" si="7"/>
        <v>3.5136191437064888</v>
      </c>
      <c r="F60" s="113">
        <f t="shared" si="7"/>
        <v>-0.87183862429954662</v>
      </c>
      <c r="G60" s="113">
        <f t="shared" si="7"/>
        <v>-0.27013676513083107</v>
      </c>
      <c r="H60" s="113">
        <f t="shared" ref="H60:H61" si="8">H27</f>
        <v>-0.79197745933878938</v>
      </c>
    </row>
    <row r="61" spans="1:24" x14ac:dyDescent="0.25">
      <c r="A61" s="56" t="s">
        <v>1047</v>
      </c>
      <c r="B61" s="117"/>
      <c r="C61" s="117"/>
      <c r="D61" s="118"/>
      <c r="E61" s="117"/>
      <c r="F61" s="117">
        <f>F28</f>
        <v>4.74</v>
      </c>
      <c r="G61" s="117">
        <f t="shared" ref="G61" si="9">G28</f>
        <v>5.15</v>
      </c>
      <c r="H61" s="117">
        <f t="shared" si="8"/>
        <v>4.93</v>
      </c>
    </row>
    <row r="62" spans="1:24" x14ac:dyDescent="0.25">
      <c r="A62" s="54"/>
      <c r="B62" s="115"/>
      <c r="C62" s="115"/>
      <c r="D62" s="116"/>
      <c r="E62" s="115"/>
      <c r="F62" s="912" t="s">
        <v>177</v>
      </c>
      <c r="G62" s="912"/>
    </row>
  </sheetData>
  <mergeCells count="4">
    <mergeCell ref="F62:G62"/>
    <mergeCell ref="A18:D18"/>
    <mergeCell ref="E18:G18"/>
    <mergeCell ref="F31:G3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H34"/>
  <sheetViews>
    <sheetView showGridLines="0" zoomScale="80" zoomScaleNormal="80" workbookViewId="0">
      <selection activeCell="A3" sqref="A3:H3"/>
    </sheetView>
  </sheetViews>
  <sheetFormatPr defaultColWidth="9.26953125" defaultRowHeight="11.5" x14ac:dyDescent="0.25"/>
  <cols>
    <col min="1" max="1" width="32.453125" style="12" customWidth="1"/>
    <col min="2" max="2" width="11.453125" style="12" customWidth="1"/>
    <col min="3" max="8" width="14.453125" style="12" customWidth="1"/>
    <col min="9" max="16384" width="9.26953125" style="12"/>
  </cols>
  <sheetData>
    <row r="3" spans="1:8" ht="14.25" customHeight="1" thickBot="1" x14ac:dyDescent="0.3">
      <c r="A3" s="919" t="s">
        <v>1344</v>
      </c>
      <c r="B3" s="919"/>
      <c r="C3" s="919"/>
      <c r="D3" s="919"/>
      <c r="E3" s="919"/>
      <c r="F3" s="919"/>
      <c r="G3" s="919"/>
      <c r="H3" s="919"/>
    </row>
    <row r="4" spans="1:8" ht="13.5" customHeight="1" x14ac:dyDescent="0.25">
      <c r="A4" s="992" t="s">
        <v>681</v>
      </c>
      <c r="B4" s="606" t="s">
        <v>682</v>
      </c>
      <c r="C4" s="990" t="s">
        <v>977</v>
      </c>
      <c r="D4" s="990" t="s">
        <v>978</v>
      </c>
      <c r="E4" s="930" t="s">
        <v>982</v>
      </c>
      <c r="F4" s="986" t="s">
        <v>979</v>
      </c>
      <c r="G4" s="986" t="s">
        <v>980</v>
      </c>
      <c r="H4" s="986" t="s">
        <v>981</v>
      </c>
    </row>
    <row r="5" spans="1:8" ht="15.75" customHeight="1" thickBot="1" x14ac:dyDescent="0.3">
      <c r="A5" s="993"/>
      <c r="B5" s="610" t="s">
        <v>683</v>
      </c>
      <c r="C5" s="991"/>
      <c r="D5" s="991"/>
      <c r="E5" s="988"/>
      <c r="F5" s="987"/>
      <c r="G5" s="987"/>
      <c r="H5" s="987"/>
    </row>
    <row r="6" spans="1:8" x14ac:dyDescent="0.25">
      <c r="A6" s="617" t="s">
        <v>684</v>
      </c>
      <c r="B6" s="607">
        <v>1</v>
      </c>
      <c r="C6" s="614">
        <v>5.1163223825161994</v>
      </c>
      <c r="D6" s="614">
        <v>5.6651515041067464</v>
      </c>
      <c r="E6" s="611">
        <v>5.7456242280093033</v>
      </c>
      <c r="F6" s="611">
        <v>5.5120808542122788</v>
      </c>
      <c r="G6" s="611">
        <v>6.2274069654150184</v>
      </c>
      <c r="H6" s="611">
        <v>6.4026075273794421</v>
      </c>
    </row>
    <row r="7" spans="1:8" x14ac:dyDescent="0.25">
      <c r="A7" s="617" t="s">
        <v>987</v>
      </c>
      <c r="B7" s="607">
        <v>2</v>
      </c>
      <c r="C7" s="614">
        <v>1.02534996106016</v>
      </c>
      <c r="D7" s="614">
        <v>1.3087968246540824</v>
      </c>
      <c r="E7" s="611">
        <v>1.7209652336184558</v>
      </c>
      <c r="F7" s="611">
        <v>1.8675728081042848</v>
      </c>
      <c r="G7" s="611">
        <v>2.2269645296587517</v>
      </c>
      <c r="H7" s="611">
        <v>1.5214299501999604</v>
      </c>
    </row>
    <row r="8" spans="1:8" x14ac:dyDescent="0.25">
      <c r="A8" s="617" t="s">
        <v>685</v>
      </c>
      <c r="B8" s="607">
        <v>3</v>
      </c>
      <c r="C8" s="614">
        <v>2.2085992644456973</v>
      </c>
      <c r="D8" s="614">
        <v>2.3103016776417924</v>
      </c>
      <c r="E8" s="611">
        <v>2.4461804785884125</v>
      </c>
      <c r="F8" s="611">
        <v>2.1393126514521543</v>
      </c>
      <c r="G8" s="611">
        <v>1.9432500970986846</v>
      </c>
      <c r="H8" s="611">
        <v>1.8774918912657357</v>
      </c>
    </row>
    <row r="9" spans="1:8" x14ac:dyDescent="0.25">
      <c r="A9" s="617" t="s">
        <v>686</v>
      </c>
      <c r="B9" s="607">
        <v>4</v>
      </c>
      <c r="C9" s="614">
        <v>5.2861418315335422</v>
      </c>
      <c r="D9" s="614">
        <v>6.6702836713492077</v>
      </c>
      <c r="E9" s="611">
        <v>8.6543166461082528</v>
      </c>
      <c r="F9" s="611">
        <v>4.4124344480314415</v>
      </c>
      <c r="G9" s="611">
        <v>4.0882273687915234</v>
      </c>
      <c r="H9" s="611">
        <v>4.1271527710812261</v>
      </c>
    </row>
    <row r="10" spans="1:8" x14ac:dyDescent="0.25">
      <c r="A10" s="617" t="s">
        <v>687</v>
      </c>
      <c r="B10" s="607">
        <v>5</v>
      </c>
      <c r="C10" s="614">
        <v>0.7959027872998421</v>
      </c>
      <c r="D10" s="614">
        <v>0.92520031847295092</v>
      </c>
      <c r="E10" s="611">
        <v>0.94345015347368166</v>
      </c>
      <c r="F10" s="611">
        <v>0.76257687051346201</v>
      </c>
      <c r="G10" s="611">
        <v>0.69691974832742221</v>
      </c>
      <c r="H10" s="611">
        <v>0.6838955681745249</v>
      </c>
    </row>
    <row r="11" spans="1:8" x14ac:dyDescent="0.25">
      <c r="A11" s="617" t="s">
        <v>688</v>
      </c>
      <c r="B11" s="607">
        <v>6</v>
      </c>
      <c r="C11" s="614">
        <v>0.49456564591374746</v>
      </c>
      <c r="D11" s="614">
        <v>0.47144850255622084</v>
      </c>
      <c r="E11" s="611">
        <v>0.62999207571472748</v>
      </c>
      <c r="F11" s="611">
        <v>0.58308179272908178</v>
      </c>
      <c r="G11" s="611">
        <v>0.55855235933586111</v>
      </c>
      <c r="H11" s="611">
        <v>0.5421073727336152</v>
      </c>
    </row>
    <row r="12" spans="1:8" x14ac:dyDescent="0.25">
      <c r="A12" s="617" t="s">
        <v>693</v>
      </c>
      <c r="B12" s="607">
        <v>7</v>
      </c>
      <c r="C12" s="614">
        <v>5.5816179220015529</v>
      </c>
      <c r="D12" s="614">
        <v>6.4939406204845227</v>
      </c>
      <c r="E12" s="611">
        <v>6.8759726740397102</v>
      </c>
      <c r="F12" s="611">
        <v>6.7880889299687937</v>
      </c>
      <c r="G12" s="611">
        <v>6.7134679822988712</v>
      </c>
      <c r="H12" s="611">
        <v>6.6604842105633582</v>
      </c>
    </row>
    <row r="13" spans="1:8" x14ac:dyDescent="0.25">
      <c r="A13" s="617" t="s">
        <v>689</v>
      </c>
      <c r="B13" s="607">
        <v>8</v>
      </c>
      <c r="C13" s="614">
        <v>1.0062179298528853</v>
      </c>
      <c r="D13" s="614">
        <v>1.0249259301186568</v>
      </c>
      <c r="E13" s="611">
        <v>1.037019629148497</v>
      </c>
      <c r="F13" s="611">
        <v>0.9920234898435758</v>
      </c>
      <c r="G13" s="611">
        <v>0.9155160003700733</v>
      </c>
      <c r="H13" s="611">
        <v>0.88929512653633624</v>
      </c>
    </row>
    <row r="14" spans="1:8" x14ac:dyDescent="0.25">
      <c r="A14" s="617" t="s">
        <v>690</v>
      </c>
      <c r="B14" s="607">
        <v>9</v>
      </c>
      <c r="C14" s="614">
        <v>4.0145571819346246</v>
      </c>
      <c r="D14" s="614">
        <v>4.3521735369321366</v>
      </c>
      <c r="E14" s="611">
        <v>4.537761924522413</v>
      </c>
      <c r="F14" s="611">
        <v>4.2901894791735522</v>
      </c>
      <c r="G14" s="611">
        <v>4.1511688706472842</v>
      </c>
      <c r="H14" s="611">
        <v>4.02773425089147</v>
      </c>
    </row>
    <row r="15" spans="1:8" ht="12" thickBot="1" x14ac:dyDescent="0.3">
      <c r="A15" s="618" t="s">
        <v>691</v>
      </c>
      <c r="B15" s="608">
        <v>10</v>
      </c>
      <c r="C15" s="615">
        <v>14.370130465935711</v>
      </c>
      <c r="D15" s="615">
        <v>15.908264378867084</v>
      </c>
      <c r="E15" s="612">
        <v>16.124729908556613</v>
      </c>
      <c r="F15" s="612">
        <v>16.802592383216158</v>
      </c>
      <c r="G15" s="612">
        <v>16.525552812443436</v>
      </c>
      <c r="H15" s="612">
        <v>16.796872197865007</v>
      </c>
    </row>
    <row r="16" spans="1:8" ht="12" thickBot="1" x14ac:dyDescent="0.3">
      <c r="A16" s="619" t="s">
        <v>692</v>
      </c>
      <c r="B16" s="610" t="s">
        <v>255</v>
      </c>
      <c r="C16" s="616">
        <v>39.899297683499618</v>
      </c>
      <c r="D16" s="616">
        <v>45.130440796808116</v>
      </c>
      <c r="E16" s="613">
        <v>48.716012951780066</v>
      </c>
      <c r="F16" s="613">
        <v>44.149953707244784</v>
      </c>
      <c r="G16" s="613">
        <v>44.047026734386932</v>
      </c>
      <c r="H16" s="613">
        <v>43.529070866690681</v>
      </c>
    </row>
    <row r="17" spans="1:8" ht="64.5" customHeight="1" x14ac:dyDescent="0.25">
      <c r="A17" s="989" t="s">
        <v>986</v>
      </c>
      <c r="B17" s="989"/>
      <c r="C17" s="989"/>
      <c r="D17" s="989"/>
      <c r="E17" s="989"/>
      <c r="F17" s="989"/>
      <c r="G17" s="989"/>
      <c r="H17" s="989"/>
    </row>
    <row r="19" spans="1:8" ht="14.25" customHeight="1" thickBot="1" x14ac:dyDescent="0.3">
      <c r="A19" s="919" t="s">
        <v>1345</v>
      </c>
      <c r="B19" s="919"/>
      <c r="C19" s="919"/>
      <c r="D19" s="919"/>
      <c r="E19" s="919"/>
      <c r="F19" s="919"/>
      <c r="G19" s="919"/>
      <c r="H19" s="919"/>
    </row>
    <row r="20" spans="1:8" ht="13.5" customHeight="1" x14ac:dyDescent="0.25">
      <c r="A20" s="992" t="s">
        <v>681</v>
      </c>
      <c r="B20" s="606" t="s">
        <v>682</v>
      </c>
      <c r="C20" s="990" t="s">
        <v>977</v>
      </c>
      <c r="D20" s="990" t="s">
        <v>978</v>
      </c>
      <c r="E20" s="930" t="s">
        <v>982</v>
      </c>
      <c r="F20" s="986" t="s">
        <v>983</v>
      </c>
      <c r="G20" s="986" t="s">
        <v>984</v>
      </c>
      <c r="H20" s="986" t="s">
        <v>985</v>
      </c>
    </row>
    <row r="21" spans="1:8" ht="12" thickBot="1" x14ac:dyDescent="0.3">
      <c r="A21" s="993"/>
      <c r="B21" s="610" t="s">
        <v>703</v>
      </c>
      <c r="C21" s="991"/>
      <c r="D21" s="991"/>
      <c r="E21" s="988"/>
      <c r="F21" s="987"/>
      <c r="G21" s="987"/>
      <c r="H21" s="987"/>
    </row>
    <row r="22" spans="1:8" x14ac:dyDescent="0.25">
      <c r="A22" s="617" t="s">
        <v>694</v>
      </c>
      <c r="B22" s="607">
        <v>1</v>
      </c>
      <c r="C22" s="614">
        <f>C6</f>
        <v>5.1163223825161994</v>
      </c>
      <c r="D22" s="614">
        <f t="shared" ref="D22:H22" si="0">D6</f>
        <v>5.6651515041067464</v>
      </c>
      <c r="E22" s="611">
        <f t="shared" si="0"/>
        <v>5.7456242280093033</v>
      </c>
      <c r="F22" s="611">
        <f t="shared" si="0"/>
        <v>5.5120808542122788</v>
      </c>
      <c r="G22" s="611">
        <f t="shared" si="0"/>
        <v>6.2274069654150184</v>
      </c>
      <c r="H22" s="611">
        <f t="shared" si="0"/>
        <v>6.4026075273794421</v>
      </c>
    </row>
    <row r="23" spans="1:8" x14ac:dyDescent="0.25">
      <c r="A23" s="617" t="s">
        <v>988</v>
      </c>
      <c r="B23" s="607">
        <v>2</v>
      </c>
      <c r="C23" s="614">
        <f t="shared" ref="C23:H23" si="1">C7</f>
        <v>1.02534996106016</v>
      </c>
      <c r="D23" s="614">
        <f t="shared" si="1"/>
        <v>1.3087968246540824</v>
      </c>
      <c r="E23" s="611">
        <f t="shared" si="1"/>
        <v>1.7209652336184558</v>
      </c>
      <c r="F23" s="611">
        <f t="shared" si="1"/>
        <v>1.8675728081042848</v>
      </c>
      <c r="G23" s="611">
        <f t="shared" si="1"/>
        <v>2.2269645296587517</v>
      </c>
      <c r="H23" s="611">
        <f t="shared" si="1"/>
        <v>1.5214299501999604</v>
      </c>
    </row>
    <row r="24" spans="1:8" x14ac:dyDescent="0.25">
      <c r="A24" s="617" t="s">
        <v>695</v>
      </c>
      <c r="B24" s="607">
        <v>3</v>
      </c>
      <c r="C24" s="614">
        <f t="shared" ref="C24:H24" si="2">C8</f>
        <v>2.2085992644456973</v>
      </c>
      <c r="D24" s="614">
        <f t="shared" si="2"/>
        <v>2.3103016776417924</v>
      </c>
      <c r="E24" s="611">
        <f t="shared" si="2"/>
        <v>2.4461804785884125</v>
      </c>
      <c r="F24" s="611">
        <f t="shared" si="2"/>
        <v>2.1393126514521543</v>
      </c>
      <c r="G24" s="611">
        <f t="shared" si="2"/>
        <v>1.9432500970986846</v>
      </c>
      <c r="H24" s="611">
        <f t="shared" si="2"/>
        <v>1.8774918912657357</v>
      </c>
    </row>
    <row r="25" spans="1:8" x14ac:dyDescent="0.25">
      <c r="A25" s="617" t="s">
        <v>696</v>
      </c>
      <c r="B25" s="607">
        <v>4</v>
      </c>
      <c r="C25" s="614">
        <f t="shared" ref="C25:H25" si="3">C9</f>
        <v>5.2861418315335422</v>
      </c>
      <c r="D25" s="614">
        <f t="shared" si="3"/>
        <v>6.6702836713492077</v>
      </c>
      <c r="E25" s="611">
        <f t="shared" si="3"/>
        <v>8.6543166461082528</v>
      </c>
      <c r="F25" s="611">
        <f t="shared" si="3"/>
        <v>4.4124344480314415</v>
      </c>
      <c r="G25" s="611">
        <f t="shared" si="3"/>
        <v>4.0882273687915234</v>
      </c>
      <c r="H25" s="611">
        <f t="shared" si="3"/>
        <v>4.1271527710812261</v>
      </c>
    </row>
    <row r="26" spans="1:8" x14ac:dyDescent="0.25">
      <c r="A26" s="617" t="s">
        <v>697</v>
      </c>
      <c r="B26" s="607">
        <v>5</v>
      </c>
      <c r="C26" s="614">
        <f t="shared" ref="C26:H26" si="4">C10</f>
        <v>0.7959027872998421</v>
      </c>
      <c r="D26" s="614">
        <f t="shared" si="4"/>
        <v>0.92520031847295092</v>
      </c>
      <c r="E26" s="611">
        <f t="shared" si="4"/>
        <v>0.94345015347368166</v>
      </c>
      <c r="F26" s="611">
        <f t="shared" si="4"/>
        <v>0.76257687051346201</v>
      </c>
      <c r="G26" s="611">
        <f t="shared" si="4"/>
        <v>0.69691974832742221</v>
      </c>
      <c r="H26" s="611">
        <f t="shared" si="4"/>
        <v>0.6838955681745249</v>
      </c>
    </row>
    <row r="27" spans="1:8" x14ac:dyDescent="0.25">
      <c r="A27" s="617" t="s">
        <v>698</v>
      </c>
      <c r="B27" s="607">
        <v>6</v>
      </c>
      <c r="C27" s="614">
        <f t="shared" ref="C27:H27" si="5">C11</f>
        <v>0.49456564591374746</v>
      </c>
      <c r="D27" s="614">
        <f t="shared" si="5"/>
        <v>0.47144850255622084</v>
      </c>
      <c r="E27" s="611">
        <f t="shared" si="5"/>
        <v>0.62999207571472748</v>
      </c>
      <c r="F27" s="611">
        <f t="shared" si="5"/>
        <v>0.58308179272908178</v>
      </c>
      <c r="G27" s="611">
        <f t="shared" si="5"/>
        <v>0.55855235933586111</v>
      </c>
      <c r="H27" s="611">
        <f t="shared" si="5"/>
        <v>0.5421073727336152</v>
      </c>
    </row>
    <row r="28" spans="1:8" x14ac:dyDescent="0.25">
      <c r="A28" s="617" t="s">
        <v>699</v>
      </c>
      <c r="B28" s="607">
        <v>7</v>
      </c>
      <c r="C28" s="614">
        <f t="shared" ref="C28:H28" si="6">C12</f>
        <v>5.5816179220015529</v>
      </c>
      <c r="D28" s="614">
        <f t="shared" si="6"/>
        <v>6.4939406204845227</v>
      </c>
      <c r="E28" s="611">
        <f t="shared" si="6"/>
        <v>6.8759726740397102</v>
      </c>
      <c r="F28" s="611">
        <f t="shared" si="6"/>
        <v>6.7880889299687937</v>
      </c>
      <c r="G28" s="611">
        <f t="shared" si="6"/>
        <v>6.7134679822988712</v>
      </c>
      <c r="H28" s="611">
        <f t="shared" si="6"/>
        <v>6.6604842105633582</v>
      </c>
    </row>
    <row r="29" spans="1:8" x14ac:dyDescent="0.25">
      <c r="A29" s="617" t="s">
        <v>700</v>
      </c>
      <c r="B29" s="607">
        <v>8</v>
      </c>
      <c r="C29" s="614">
        <f t="shared" ref="C29:H29" si="7">C13</f>
        <v>1.0062179298528853</v>
      </c>
      <c r="D29" s="614">
        <f t="shared" si="7"/>
        <v>1.0249259301186568</v>
      </c>
      <c r="E29" s="611">
        <f t="shared" si="7"/>
        <v>1.037019629148497</v>
      </c>
      <c r="F29" s="611">
        <f t="shared" si="7"/>
        <v>0.9920234898435758</v>
      </c>
      <c r="G29" s="611">
        <f t="shared" si="7"/>
        <v>0.9155160003700733</v>
      </c>
      <c r="H29" s="611">
        <f t="shared" si="7"/>
        <v>0.88929512653633624</v>
      </c>
    </row>
    <row r="30" spans="1:8" x14ac:dyDescent="0.25">
      <c r="A30" s="617" t="s">
        <v>701</v>
      </c>
      <c r="B30" s="607">
        <v>9</v>
      </c>
      <c r="C30" s="614">
        <f t="shared" ref="C30:H30" si="8">C14</f>
        <v>4.0145571819346246</v>
      </c>
      <c r="D30" s="614">
        <f t="shared" si="8"/>
        <v>4.3521735369321366</v>
      </c>
      <c r="E30" s="611">
        <f t="shared" si="8"/>
        <v>4.537761924522413</v>
      </c>
      <c r="F30" s="611">
        <f t="shared" si="8"/>
        <v>4.2901894791735522</v>
      </c>
      <c r="G30" s="611">
        <f t="shared" si="8"/>
        <v>4.1511688706472842</v>
      </c>
      <c r="H30" s="611">
        <f t="shared" si="8"/>
        <v>4.02773425089147</v>
      </c>
    </row>
    <row r="31" spans="1:8" ht="12" thickBot="1" x14ac:dyDescent="0.3">
      <c r="A31" s="618" t="s">
        <v>714</v>
      </c>
      <c r="B31" s="608">
        <v>10</v>
      </c>
      <c r="C31" s="615">
        <f t="shared" ref="C31:H31" si="9">C15</f>
        <v>14.370130465935711</v>
      </c>
      <c r="D31" s="615">
        <f t="shared" si="9"/>
        <v>15.908264378867084</v>
      </c>
      <c r="E31" s="612">
        <f t="shared" si="9"/>
        <v>16.124729908556613</v>
      </c>
      <c r="F31" s="612">
        <f t="shared" si="9"/>
        <v>16.802592383216158</v>
      </c>
      <c r="G31" s="612">
        <f t="shared" si="9"/>
        <v>16.525552812443436</v>
      </c>
      <c r="H31" s="612">
        <f t="shared" si="9"/>
        <v>16.796872197865007</v>
      </c>
    </row>
    <row r="32" spans="1:8" ht="12" thickBot="1" x14ac:dyDescent="0.3">
      <c r="A32" s="619" t="s">
        <v>702</v>
      </c>
      <c r="B32" s="610" t="s">
        <v>255</v>
      </c>
      <c r="C32" s="616">
        <f t="shared" ref="C32:H32" si="10">C16</f>
        <v>39.899297683499618</v>
      </c>
      <c r="D32" s="616">
        <f t="shared" si="10"/>
        <v>45.130440796808116</v>
      </c>
      <c r="E32" s="613">
        <f t="shared" si="10"/>
        <v>48.716012951780066</v>
      </c>
      <c r="F32" s="613">
        <f t="shared" si="10"/>
        <v>44.149953707244784</v>
      </c>
      <c r="G32" s="613">
        <f t="shared" si="10"/>
        <v>44.047026734386932</v>
      </c>
      <c r="H32" s="613">
        <f t="shared" si="10"/>
        <v>43.529070866690681</v>
      </c>
    </row>
    <row r="33" spans="1:8" ht="66" customHeight="1" x14ac:dyDescent="0.25">
      <c r="A33" s="989" t="s">
        <v>989</v>
      </c>
      <c r="B33" s="989"/>
      <c r="C33" s="989"/>
      <c r="D33" s="989"/>
      <c r="E33" s="989"/>
      <c r="F33" s="989"/>
      <c r="G33" s="989"/>
      <c r="H33" s="989"/>
    </row>
    <row r="34" spans="1:8" x14ac:dyDescent="0.25">
      <c r="A34" s="609"/>
      <c r="B34" s="609"/>
      <c r="C34" s="609"/>
      <c r="D34" s="609"/>
      <c r="E34" s="609"/>
      <c r="F34" s="609"/>
      <c r="G34" s="609"/>
      <c r="H34" s="609"/>
    </row>
  </sheetData>
  <mergeCells count="18">
    <mergeCell ref="H4:H5"/>
    <mergeCell ref="A3:H3"/>
    <mergeCell ref="A19:H19"/>
    <mergeCell ref="A17:H17"/>
    <mergeCell ref="A4:A5"/>
    <mergeCell ref="C4:C5"/>
    <mergeCell ref="D4:D5"/>
    <mergeCell ref="E4:E5"/>
    <mergeCell ref="F4:F5"/>
    <mergeCell ref="G4:G5"/>
    <mergeCell ref="G20:G21"/>
    <mergeCell ref="E20:E21"/>
    <mergeCell ref="A33:H33"/>
    <mergeCell ref="D20:D21"/>
    <mergeCell ref="H20:H21"/>
    <mergeCell ref="A20:A21"/>
    <mergeCell ref="C20:C21"/>
    <mergeCell ref="F20:F21"/>
  </mergeCells>
  <hyperlinks>
    <hyperlink ref="A12" location="_ftn1" display="_ftn1"/>
    <hyperlink ref="A28" location="_ftn1" display="_ftn1"/>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59"/>
  <sheetViews>
    <sheetView showGridLines="0" zoomScaleNormal="100" workbookViewId="0"/>
  </sheetViews>
  <sheetFormatPr defaultColWidth="9.26953125" defaultRowHeight="11.5" x14ac:dyDescent="0.25"/>
  <cols>
    <col min="1" max="1" width="26" style="12" customWidth="1"/>
    <col min="2" max="11" width="9.26953125" style="12"/>
    <col min="12" max="18" width="9.453125" style="12" bestFit="1" customWidth="1"/>
    <col min="19" max="19" width="12.26953125" style="12" bestFit="1" customWidth="1"/>
    <col min="20" max="20" width="18" style="12" bestFit="1" customWidth="1"/>
    <col min="21" max="22" width="12.26953125" style="12" bestFit="1" customWidth="1"/>
    <col min="23" max="16384" width="9.26953125" style="12"/>
  </cols>
  <sheetData>
    <row r="1" spans="1:22" x14ac:dyDescent="0.25">
      <c r="L1" s="12" t="s">
        <v>992</v>
      </c>
      <c r="M1" s="12" t="s">
        <v>430</v>
      </c>
      <c r="N1" s="12" t="s">
        <v>993</v>
      </c>
      <c r="O1" s="12" t="s">
        <v>12</v>
      </c>
      <c r="P1" s="12" t="s">
        <v>12</v>
      </c>
      <c r="Q1" s="12" t="s">
        <v>12</v>
      </c>
      <c r="R1" s="12" t="s">
        <v>993</v>
      </c>
      <c r="S1" s="12" t="s">
        <v>994</v>
      </c>
      <c r="T1" s="12" t="s">
        <v>995</v>
      </c>
      <c r="U1" s="12" t="s">
        <v>996</v>
      </c>
    </row>
    <row r="2" spans="1:22" x14ac:dyDescent="0.25">
      <c r="K2" s="12">
        <v>2008</v>
      </c>
      <c r="L2" s="101">
        <v>22.598307807313471</v>
      </c>
      <c r="M2" s="101">
        <v>6.0005364588647154</v>
      </c>
      <c r="N2" s="101">
        <v>28.598844266178187</v>
      </c>
      <c r="O2" s="101"/>
      <c r="P2" s="101"/>
      <c r="Q2" s="101"/>
      <c r="R2" s="101">
        <v>28.598844266178187</v>
      </c>
      <c r="S2" s="101" t="e">
        <v>#N/A</v>
      </c>
      <c r="T2" s="101" t="e">
        <v>#N/A</v>
      </c>
      <c r="U2" s="101" t="e">
        <v>#N/A</v>
      </c>
      <c r="V2" s="101" t="e">
        <v>#N/A</v>
      </c>
    </row>
    <row r="3" spans="1:22" x14ac:dyDescent="0.25">
      <c r="A3" s="417" t="s">
        <v>1005</v>
      </c>
      <c r="B3" s="51"/>
      <c r="C3" s="51"/>
      <c r="D3" s="51"/>
      <c r="E3" s="51"/>
      <c r="F3" s="51"/>
      <c r="G3" s="51"/>
      <c r="H3" s="51"/>
      <c r="I3" s="51"/>
      <c r="J3" s="51"/>
      <c r="K3" s="51">
        <v>2009</v>
      </c>
      <c r="L3" s="44">
        <v>31.683494130065476</v>
      </c>
      <c r="M3" s="44">
        <v>4.6773940624460764</v>
      </c>
      <c r="N3" s="101">
        <v>36.360888192511553</v>
      </c>
      <c r="O3" s="101"/>
      <c r="P3" s="101"/>
      <c r="Q3" s="101"/>
      <c r="R3" s="101">
        <v>36.360888192511553</v>
      </c>
      <c r="S3" s="101" t="e">
        <v>#N/A</v>
      </c>
      <c r="T3" s="101" t="e">
        <v>#N/A</v>
      </c>
      <c r="U3" s="101" t="e">
        <v>#N/A</v>
      </c>
      <c r="V3" s="101" t="e">
        <v>#N/A</v>
      </c>
    </row>
    <row r="4" spans="1:22" x14ac:dyDescent="0.25">
      <c r="K4" s="12">
        <v>2010</v>
      </c>
      <c r="L4" s="101">
        <v>36.706492335404548</v>
      </c>
      <c r="M4" s="101">
        <v>3.9083866377443712</v>
      </c>
      <c r="N4" s="101">
        <v>40.614878973148919</v>
      </c>
      <c r="O4" s="101"/>
      <c r="P4" s="101"/>
      <c r="Q4" s="101"/>
      <c r="R4" s="101">
        <v>40.614878973148919</v>
      </c>
      <c r="S4" s="101" t="e">
        <v>#N/A</v>
      </c>
      <c r="T4" s="101" t="e">
        <v>#N/A</v>
      </c>
      <c r="U4" s="101" t="e">
        <v>#N/A</v>
      </c>
      <c r="V4" s="101" t="e">
        <v>#N/A</v>
      </c>
    </row>
    <row r="5" spans="1:22" x14ac:dyDescent="0.25">
      <c r="K5" s="12">
        <v>2011</v>
      </c>
      <c r="L5" s="101">
        <v>40.601875751384192</v>
      </c>
      <c r="M5" s="101">
        <v>2.5541246668598134</v>
      </c>
      <c r="N5" s="101">
        <v>43.156000418244005</v>
      </c>
      <c r="O5" s="101"/>
      <c r="P5" s="101"/>
      <c r="Q5" s="101"/>
      <c r="R5" s="101">
        <v>43.156000418244005</v>
      </c>
      <c r="S5" s="101" t="e">
        <v>#N/A</v>
      </c>
      <c r="T5" s="101" t="e">
        <v>#N/A</v>
      </c>
      <c r="U5" s="101" t="e">
        <v>#N/A</v>
      </c>
      <c r="V5" s="101" t="e">
        <v>#N/A</v>
      </c>
    </row>
    <row r="6" spans="1:22" x14ac:dyDescent="0.25">
      <c r="K6" s="12">
        <v>2012</v>
      </c>
      <c r="L6" s="101">
        <v>45.035349100670494</v>
      </c>
      <c r="M6" s="101">
        <v>6.6937538826766456</v>
      </c>
      <c r="N6" s="101">
        <v>51.72910298334714</v>
      </c>
      <c r="O6" s="101"/>
      <c r="P6" s="101"/>
      <c r="Q6" s="101"/>
      <c r="R6" s="101">
        <v>51.72910298334714</v>
      </c>
      <c r="S6" s="101" t="e">
        <v>#N/A</v>
      </c>
      <c r="T6" s="101" t="e">
        <v>#N/A</v>
      </c>
      <c r="U6" s="101">
        <v>60</v>
      </c>
      <c r="V6" s="101">
        <v>50</v>
      </c>
    </row>
    <row r="7" spans="1:22" x14ac:dyDescent="0.25">
      <c r="K7" s="12">
        <v>2013</v>
      </c>
      <c r="L7" s="101">
        <v>47.792677071458442</v>
      </c>
      <c r="M7" s="101">
        <v>6.8998621114931211</v>
      </c>
      <c r="N7" s="101">
        <v>54.692539182951563</v>
      </c>
      <c r="O7" s="101"/>
      <c r="P7" s="101"/>
      <c r="Q7" s="101"/>
      <c r="R7" s="101">
        <v>54.692539182951563</v>
      </c>
      <c r="S7" s="101" t="e">
        <v>#N/A</v>
      </c>
      <c r="T7" s="101" t="e">
        <v>#N/A</v>
      </c>
      <c r="U7" s="101">
        <v>60</v>
      </c>
      <c r="V7" s="101">
        <v>50</v>
      </c>
    </row>
    <row r="8" spans="1:22" x14ac:dyDescent="0.25">
      <c r="K8" s="12">
        <v>2014</v>
      </c>
      <c r="L8" s="101">
        <v>49.479844835389187</v>
      </c>
      <c r="M8" s="101">
        <v>4.0127288331991977</v>
      </c>
      <c r="N8" s="101">
        <v>53.492573668588385</v>
      </c>
      <c r="O8" s="101"/>
      <c r="P8" s="101"/>
      <c r="Q8" s="101"/>
      <c r="R8" s="101">
        <v>53.492573668588385</v>
      </c>
      <c r="S8" s="101" t="e">
        <v>#N/A</v>
      </c>
      <c r="T8" s="101" t="e">
        <v>#N/A</v>
      </c>
      <c r="U8" s="101">
        <v>60</v>
      </c>
      <c r="V8" s="101">
        <v>50</v>
      </c>
    </row>
    <row r="9" spans="1:22" x14ac:dyDescent="0.25">
      <c r="K9" s="12">
        <v>2015</v>
      </c>
      <c r="L9" s="101">
        <v>47.266027646839639</v>
      </c>
      <c r="M9" s="101">
        <v>4.4192869714477894</v>
      </c>
      <c r="N9" s="101">
        <v>51.685314618287428</v>
      </c>
      <c r="O9" s="101"/>
      <c r="P9" s="101"/>
      <c r="Q9" s="101"/>
      <c r="R9" s="101">
        <v>51.685314618287428</v>
      </c>
      <c r="S9" s="101" t="e">
        <v>#N/A</v>
      </c>
      <c r="T9" s="101" t="e">
        <v>#N/A</v>
      </c>
      <c r="U9" s="101">
        <v>60</v>
      </c>
      <c r="V9" s="101">
        <v>50</v>
      </c>
    </row>
    <row r="10" spans="1:22" x14ac:dyDescent="0.25">
      <c r="K10" s="12">
        <v>2016</v>
      </c>
      <c r="L10" s="101">
        <v>46.928453271330902</v>
      </c>
      <c r="M10" s="101">
        <v>5.3464461545574054</v>
      </c>
      <c r="N10" s="101">
        <v>52.274899425888307</v>
      </c>
      <c r="O10" s="101"/>
      <c r="P10" s="101"/>
      <c r="Q10" s="101"/>
      <c r="R10" s="101">
        <v>52.274899425888307</v>
      </c>
      <c r="S10" s="101" t="e">
        <v>#N/A</v>
      </c>
      <c r="T10" s="101" t="e">
        <v>#N/A</v>
      </c>
      <c r="U10" s="101">
        <v>60</v>
      </c>
      <c r="V10" s="101">
        <v>50</v>
      </c>
    </row>
    <row r="11" spans="1:22" x14ac:dyDescent="0.25">
      <c r="K11" s="12">
        <v>2017</v>
      </c>
      <c r="L11" s="101">
        <v>45.741709297628958</v>
      </c>
      <c r="M11" s="101">
        <v>5.7198618583088319</v>
      </c>
      <c r="N11" s="101">
        <v>51.46157115593779</v>
      </c>
      <c r="O11" s="101"/>
      <c r="P11" s="101"/>
      <c r="Q11" s="101"/>
      <c r="R11" s="101">
        <v>51.46157115593779</v>
      </c>
      <c r="S11" s="101" t="e">
        <v>#N/A</v>
      </c>
      <c r="T11" s="101" t="e">
        <v>#N/A</v>
      </c>
      <c r="U11" s="101">
        <v>60</v>
      </c>
      <c r="V11" s="101">
        <v>50</v>
      </c>
    </row>
    <row r="12" spans="1:22" x14ac:dyDescent="0.25">
      <c r="K12" s="12">
        <v>2018</v>
      </c>
      <c r="L12" s="101">
        <v>43.330589179314366</v>
      </c>
      <c r="M12" s="101">
        <v>6.0774616498550884</v>
      </c>
      <c r="N12" s="101">
        <v>49.408050829169454</v>
      </c>
      <c r="O12" s="101"/>
      <c r="P12" s="101"/>
      <c r="Q12" s="101"/>
      <c r="R12" s="101">
        <v>49.408050829169454</v>
      </c>
      <c r="S12" s="101" t="e">
        <v>#N/A</v>
      </c>
      <c r="T12" s="101" t="e">
        <v>#N/A</v>
      </c>
      <c r="U12" s="101">
        <v>59</v>
      </c>
      <c r="V12" s="101">
        <v>49</v>
      </c>
    </row>
    <row r="13" spans="1:22" x14ac:dyDescent="0.25">
      <c r="K13" s="12">
        <v>2019</v>
      </c>
      <c r="L13" s="101">
        <v>43.085527979541723</v>
      </c>
      <c r="M13" s="101">
        <v>4.8937669943792272</v>
      </c>
      <c r="N13" s="101">
        <v>47.97929497392095</v>
      </c>
      <c r="O13" s="101"/>
      <c r="P13" s="101"/>
      <c r="Q13" s="101"/>
      <c r="R13" s="101">
        <v>47.97929497392095</v>
      </c>
      <c r="S13" s="101" t="e">
        <v>#N/A</v>
      </c>
      <c r="T13" s="101" t="e">
        <v>#N/A</v>
      </c>
      <c r="U13" s="101">
        <v>58</v>
      </c>
      <c r="V13" s="101">
        <v>48</v>
      </c>
    </row>
    <row r="14" spans="1:22" x14ac:dyDescent="0.25">
      <c r="K14" s="12">
        <v>2020</v>
      </c>
      <c r="L14" s="101">
        <v>48.883775310527348</v>
      </c>
      <c r="M14" s="101">
        <v>9.9687666714646639</v>
      </c>
      <c r="N14" s="101">
        <v>58.852541981992012</v>
      </c>
      <c r="O14" s="101"/>
      <c r="P14" s="101"/>
      <c r="Q14" s="101"/>
      <c r="R14" s="101">
        <v>58.852541981992012</v>
      </c>
      <c r="S14" s="101" t="e">
        <v>#N/A</v>
      </c>
      <c r="T14" s="101" t="e">
        <v>#N/A</v>
      </c>
      <c r="U14" s="101">
        <v>57</v>
      </c>
      <c r="V14" s="101">
        <v>47</v>
      </c>
    </row>
    <row r="15" spans="1:22" x14ac:dyDescent="0.25">
      <c r="K15" s="12">
        <v>2021</v>
      </c>
      <c r="L15" s="101">
        <v>49.607107323150053</v>
      </c>
      <c r="M15" s="101">
        <v>11.432820200078247</v>
      </c>
      <c r="N15" s="101">
        <v>61.0399275232283</v>
      </c>
      <c r="O15" s="101"/>
      <c r="P15" s="101"/>
      <c r="Q15" s="101"/>
      <c r="R15" s="101">
        <v>61.0399275232283</v>
      </c>
      <c r="S15" s="101" t="e">
        <v>#N/A</v>
      </c>
      <c r="T15" s="101" t="e">
        <v>#N/A</v>
      </c>
      <c r="U15" s="101">
        <v>56</v>
      </c>
      <c r="V15" s="101">
        <v>46</v>
      </c>
    </row>
    <row r="16" spans="1:22" x14ac:dyDescent="0.25">
      <c r="K16" s="12">
        <v>2022</v>
      </c>
      <c r="L16" s="101">
        <v>47.680681265596462</v>
      </c>
      <c r="M16" s="101">
        <v>10.119293945051695</v>
      </c>
      <c r="N16" s="101">
        <v>57.799975210648157</v>
      </c>
      <c r="O16" s="101"/>
      <c r="P16" s="101"/>
      <c r="Q16" s="101"/>
      <c r="R16" s="101">
        <v>57.799975210648157</v>
      </c>
      <c r="S16" s="101">
        <v>57.799975210648157</v>
      </c>
      <c r="T16" s="101">
        <v>47.680681265596462</v>
      </c>
      <c r="U16" s="101">
        <v>55</v>
      </c>
      <c r="V16" s="101">
        <v>45</v>
      </c>
    </row>
    <row r="17" spans="1:22" x14ac:dyDescent="0.25">
      <c r="K17" s="12">
        <v>2022</v>
      </c>
      <c r="L17" s="101"/>
      <c r="M17" s="101"/>
      <c r="N17" s="101"/>
      <c r="O17" s="101">
        <v>47.680681265596462</v>
      </c>
      <c r="P17" s="101">
        <v>10.119293945051695</v>
      </c>
      <c r="Q17" s="101">
        <v>57.799975210648157</v>
      </c>
      <c r="R17" s="101">
        <v>57.799975210648157</v>
      </c>
      <c r="S17" s="101">
        <v>57.799975210648157</v>
      </c>
      <c r="T17" s="101">
        <v>47.680681265596462</v>
      </c>
      <c r="U17" s="101">
        <v>55</v>
      </c>
      <c r="V17" s="101">
        <v>45</v>
      </c>
    </row>
    <row r="18" spans="1:22" x14ac:dyDescent="0.25">
      <c r="K18" s="12">
        <v>2023</v>
      </c>
      <c r="L18" s="101"/>
      <c r="M18" s="101"/>
      <c r="N18" s="101"/>
      <c r="O18" s="101">
        <v>50.168681120345518</v>
      </c>
      <c r="P18" s="101">
        <v>8.5134064190810932</v>
      </c>
      <c r="Q18" s="101">
        <v>58.682087539426611</v>
      </c>
      <c r="R18" s="101">
        <v>58.682087539426611</v>
      </c>
      <c r="S18" s="101">
        <v>58.682776090972986</v>
      </c>
      <c r="T18" s="101">
        <v>50.169369671891893</v>
      </c>
      <c r="U18" s="101">
        <v>54</v>
      </c>
      <c r="V18" s="101">
        <v>44</v>
      </c>
    </row>
    <row r="19" spans="1:22" x14ac:dyDescent="0.25">
      <c r="K19" s="12">
        <v>2024</v>
      </c>
      <c r="L19" s="101"/>
      <c r="M19" s="101"/>
      <c r="N19" s="101"/>
      <c r="O19" s="101">
        <v>50.975883075091552</v>
      </c>
      <c r="P19" s="101">
        <v>7.5038107970446575</v>
      </c>
      <c r="Q19" s="101">
        <v>58.47969387213621</v>
      </c>
      <c r="R19" s="101">
        <v>58.47969387213621</v>
      </c>
      <c r="S19" s="101">
        <v>59.315642795902157</v>
      </c>
      <c r="T19" s="101">
        <v>51.811831998857507</v>
      </c>
      <c r="U19" s="101">
        <v>53</v>
      </c>
      <c r="V19" s="101">
        <v>43</v>
      </c>
    </row>
    <row r="20" spans="1:22" x14ac:dyDescent="0.25">
      <c r="K20" s="12">
        <v>2025</v>
      </c>
      <c r="L20" s="101"/>
      <c r="M20" s="101"/>
      <c r="N20" s="101"/>
      <c r="O20" s="101">
        <v>50.424269015687287</v>
      </c>
      <c r="P20" s="101">
        <v>6.65562074074289</v>
      </c>
      <c r="Q20" s="101">
        <v>57.079889756430177</v>
      </c>
      <c r="R20" s="101">
        <v>57.079889756430177</v>
      </c>
      <c r="S20" s="101">
        <v>59.81314553881969</v>
      </c>
      <c r="T20" s="101">
        <v>53.157524798076807</v>
      </c>
      <c r="U20" s="101">
        <v>52</v>
      </c>
      <c r="V20" s="101">
        <v>42</v>
      </c>
    </row>
    <row r="21" spans="1:22" x14ac:dyDescent="0.25">
      <c r="K21" s="12">
        <v>2026</v>
      </c>
      <c r="L21" s="101"/>
      <c r="M21" s="101"/>
      <c r="N21" s="101"/>
      <c r="O21" s="101">
        <v>50.925191304995664</v>
      </c>
      <c r="P21" s="101">
        <v>6.7926357999999283</v>
      </c>
      <c r="Q21" s="101">
        <v>57.717827104995592</v>
      </c>
      <c r="R21" s="101">
        <v>57.717827104995592</v>
      </c>
      <c r="S21" s="101">
        <v>63.068300765132378</v>
      </c>
      <c r="T21" s="101">
        <v>56.275664965132457</v>
      </c>
      <c r="U21" s="101">
        <v>51</v>
      </c>
      <c r="V21" s="101">
        <v>41</v>
      </c>
    </row>
    <row r="23" spans="1:22" x14ac:dyDescent="0.25">
      <c r="B23" s="29"/>
      <c r="C23" s="29"/>
      <c r="D23" s="29"/>
      <c r="E23" s="29"/>
      <c r="F23" s="29"/>
      <c r="G23" s="29"/>
      <c r="H23" s="29"/>
      <c r="I23" s="29"/>
      <c r="J23" s="29"/>
      <c r="K23" s="29"/>
      <c r="L23" s="12" t="s">
        <v>1008</v>
      </c>
      <c r="M23" s="12" t="s">
        <v>1009</v>
      </c>
      <c r="N23" s="12" t="s">
        <v>997</v>
      </c>
      <c r="O23" s="12" t="s">
        <v>998</v>
      </c>
      <c r="P23" s="12" t="s">
        <v>998</v>
      </c>
      <c r="Q23" s="12" t="s">
        <v>998</v>
      </c>
      <c r="R23" s="12" t="s">
        <v>997</v>
      </c>
      <c r="S23" s="12" t="s">
        <v>999</v>
      </c>
      <c r="T23" s="12" t="s">
        <v>1012</v>
      </c>
      <c r="U23" s="12" t="s">
        <v>1000</v>
      </c>
    </row>
    <row r="24" spans="1:22" ht="13.5" customHeight="1" x14ac:dyDescent="0.25">
      <c r="A24" s="994" t="s">
        <v>1007</v>
      </c>
      <c r="B24" s="994"/>
      <c r="C24" s="994"/>
      <c r="D24" s="994"/>
      <c r="E24" s="994"/>
      <c r="F24" s="994"/>
      <c r="G24" s="275" t="s">
        <v>8</v>
      </c>
      <c r="H24" s="29"/>
      <c r="I24" s="29"/>
      <c r="J24" s="29"/>
      <c r="K24" s="29"/>
      <c r="L24" s="29"/>
      <c r="M24" s="29"/>
    </row>
    <row r="25" spans="1:22" x14ac:dyDescent="0.25">
      <c r="A25" s="994"/>
      <c r="B25" s="994"/>
      <c r="C25" s="994"/>
      <c r="D25" s="994"/>
      <c r="E25" s="994"/>
      <c r="F25" s="994"/>
      <c r="G25" s="29"/>
      <c r="H25" s="29"/>
      <c r="I25" s="29"/>
      <c r="J25" s="29"/>
      <c r="K25" s="29"/>
      <c r="L25" s="29"/>
      <c r="M25" s="29"/>
    </row>
    <row r="26" spans="1:22" x14ac:dyDescent="0.25">
      <c r="A26" s="995"/>
      <c r="B26" s="995"/>
      <c r="C26" s="995"/>
      <c r="D26" s="995"/>
      <c r="E26" s="995"/>
      <c r="F26" s="995"/>
      <c r="G26" s="49"/>
      <c r="H26" s="49"/>
      <c r="I26" s="49"/>
      <c r="J26" s="49"/>
      <c r="K26" s="49"/>
      <c r="L26" s="49"/>
      <c r="M26" s="49"/>
      <c r="N26" s="49"/>
      <c r="O26" s="49"/>
      <c r="P26" s="49"/>
      <c r="Q26" s="49"/>
      <c r="R26" s="49"/>
      <c r="S26" s="49"/>
    </row>
    <row r="27" spans="1:22" x14ac:dyDescent="0.25">
      <c r="B27" s="101"/>
      <c r="C27" s="101"/>
      <c r="D27" s="101"/>
      <c r="E27" s="101"/>
      <c r="F27" s="101"/>
      <c r="G27" s="101"/>
      <c r="H27" s="101"/>
      <c r="I27" s="101"/>
      <c r="J27" s="101"/>
      <c r="K27" s="101"/>
      <c r="L27" s="101"/>
      <c r="M27" s="101"/>
      <c r="N27" s="101"/>
      <c r="O27" s="101"/>
      <c r="P27" s="101"/>
      <c r="Q27" s="101"/>
      <c r="R27" s="101"/>
      <c r="S27" s="101"/>
      <c r="T27" s="12" t="s">
        <v>148</v>
      </c>
    </row>
    <row r="28" spans="1:22" x14ac:dyDescent="0.25">
      <c r="A28" s="417" t="s">
        <v>1006</v>
      </c>
      <c r="B28" s="101"/>
      <c r="C28" s="101"/>
      <c r="D28" s="101"/>
      <c r="E28" s="101"/>
      <c r="F28" s="101"/>
      <c r="G28" s="101"/>
      <c r="H28" s="101"/>
      <c r="I28" s="101"/>
      <c r="J28" s="101"/>
      <c r="K28" s="101"/>
      <c r="L28" s="101"/>
      <c r="M28" s="101"/>
      <c r="N28" s="101"/>
      <c r="O28" s="101"/>
      <c r="P28" s="101"/>
      <c r="Q28" s="101"/>
      <c r="R28" s="101"/>
      <c r="S28" s="101"/>
      <c r="T28" s="12" t="s">
        <v>150</v>
      </c>
    </row>
    <row r="29" spans="1:22" x14ac:dyDescent="0.25">
      <c r="B29" s="101"/>
      <c r="C29" s="101"/>
      <c r="D29" s="101"/>
      <c r="E29" s="101"/>
      <c r="F29" s="101"/>
      <c r="G29" s="101"/>
      <c r="H29" s="101"/>
      <c r="I29" s="101"/>
      <c r="J29" s="101"/>
      <c r="K29" s="101"/>
      <c r="L29" s="101"/>
      <c r="M29" s="101"/>
      <c r="N29" s="101"/>
      <c r="O29" s="101"/>
      <c r="P29" s="101"/>
      <c r="Q29" s="101"/>
      <c r="R29" s="101"/>
      <c r="S29" s="101"/>
      <c r="T29" s="12" t="s">
        <v>651</v>
      </c>
    </row>
    <row r="30" spans="1:22" x14ac:dyDescent="0.25">
      <c r="B30" s="101"/>
      <c r="C30" s="101"/>
      <c r="D30" s="101"/>
      <c r="E30" s="101"/>
      <c r="F30" s="101"/>
      <c r="G30" s="101"/>
      <c r="H30" s="101"/>
      <c r="I30" s="101"/>
      <c r="J30" s="101"/>
      <c r="K30" s="101"/>
      <c r="L30" s="101"/>
      <c r="M30" s="101"/>
      <c r="N30" s="101"/>
      <c r="O30" s="101"/>
      <c r="P30" s="101"/>
      <c r="Q30" s="101"/>
      <c r="R30" s="101"/>
      <c r="S30" s="101"/>
      <c r="T30" s="12" t="s">
        <v>782</v>
      </c>
    </row>
    <row r="31" spans="1:22" x14ac:dyDescent="0.25">
      <c r="A31" s="315"/>
      <c r="B31" s="101"/>
      <c r="C31" s="101"/>
      <c r="D31" s="101"/>
      <c r="E31" s="101"/>
      <c r="F31" s="101"/>
      <c r="G31" s="101"/>
      <c r="H31" s="101"/>
      <c r="I31" s="101"/>
      <c r="J31" s="101"/>
      <c r="K31" s="101"/>
      <c r="L31" s="101"/>
      <c r="M31" s="101"/>
      <c r="N31" s="101"/>
      <c r="O31" s="101"/>
      <c r="P31" s="101"/>
      <c r="Q31" s="101"/>
      <c r="R31" s="101"/>
      <c r="S31" s="101"/>
      <c r="T31" s="12" t="s">
        <v>783</v>
      </c>
    </row>
    <row r="32" spans="1:22" x14ac:dyDescent="0.25">
      <c r="A32" s="315"/>
      <c r="B32" s="101"/>
      <c r="C32" s="101"/>
      <c r="D32" s="101"/>
      <c r="E32" s="101"/>
      <c r="F32" s="101"/>
      <c r="G32" s="101"/>
      <c r="H32" s="101"/>
      <c r="I32" s="101"/>
      <c r="J32" s="101"/>
      <c r="K32" s="101"/>
      <c r="L32" s="101"/>
      <c r="M32" s="101"/>
      <c r="N32" s="101"/>
      <c r="O32" s="101"/>
      <c r="P32" s="101"/>
      <c r="Q32" s="101"/>
      <c r="R32" s="101"/>
      <c r="S32" s="101"/>
      <c r="T32" s="12" t="s">
        <v>784</v>
      </c>
    </row>
    <row r="35" spans="2:13" ht="14.5" x14ac:dyDescent="0.35">
      <c r="B35"/>
      <c r="C35"/>
      <c r="D35"/>
      <c r="E35"/>
      <c r="F35"/>
      <c r="G35"/>
      <c r="H35" s="51"/>
      <c r="I35" s="51"/>
      <c r="J35" s="51"/>
      <c r="K35" s="51"/>
      <c r="L35" s="51"/>
      <c r="M35" s="51"/>
    </row>
    <row r="58" spans="1:7" x14ac:dyDescent="0.25">
      <c r="A58" s="994" t="s">
        <v>785</v>
      </c>
      <c r="B58" s="994"/>
      <c r="C58" s="994"/>
      <c r="D58" s="994"/>
      <c r="E58" s="994"/>
      <c r="F58" s="994"/>
      <c r="G58" s="275" t="s">
        <v>97</v>
      </c>
    </row>
    <row r="59" spans="1:7" x14ac:dyDescent="0.25">
      <c r="A59" s="994"/>
      <c r="B59" s="994"/>
      <c r="C59" s="994"/>
      <c r="D59" s="994"/>
      <c r="E59" s="994"/>
      <c r="F59" s="994"/>
    </row>
  </sheetData>
  <mergeCells count="2">
    <mergeCell ref="A58:F59"/>
    <mergeCell ref="A24:F26"/>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5">
    <tabColor rgb="FF92D050"/>
  </sheetPr>
  <dimension ref="A2:AH58"/>
  <sheetViews>
    <sheetView showGridLines="0" zoomScaleNormal="100" workbookViewId="0">
      <selection activeCell="A2" sqref="A2"/>
    </sheetView>
  </sheetViews>
  <sheetFormatPr defaultColWidth="9.26953125" defaultRowHeight="11.5" x14ac:dyDescent="0.25"/>
  <cols>
    <col min="1" max="1" width="41.7265625" style="12" bestFit="1" customWidth="1"/>
    <col min="2" max="9" width="9.26953125" style="12"/>
    <col min="10" max="10" width="13.453125" style="12" customWidth="1"/>
    <col min="11" max="11" width="9.26953125" style="12"/>
    <col min="12" max="12" width="24" style="12" customWidth="1"/>
    <col min="13" max="17" width="9.26953125" style="12"/>
    <col min="18" max="18" width="10.453125" style="12" customWidth="1"/>
    <col min="19" max="16384" width="9.26953125" style="12"/>
  </cols>
  <sheetData>
    <row r="2" spans="1:17" x14ac:dyDescent="0.25">
      <c r="A2" s="417" t="s">
        <v>1032</v>
      </c>
      <c r="B2" s="51"/>
      <c r="C2" s="51"/>
      <c r="D2" s="51"/>
      <c r="E2" s="51"/>
      <c r="K2" s="51"/>
      <c r="L2" s="417" t="s">
        <v>1035</v>
      </c>
      <c r="M2" s="51"/>
      <c r="N2" s="51"/>
      <c r="O2" s="51"/>
      <c r="P2" s="417"/>
      <c r="Q2" s="51"/>
    </row>
    <row r="3" spans="1:17" x14ac:dyDescent="0.25">
      <c r="A3" s="51"/>
      <c r="B3" s="51"/>
      <c r="C3" s="51"/>
      <c r="D3" s="51"/>
      <c r="E3" s="51"/>
      <c r="K3" s="51"/>
      <c r="L3" s="51"/>
      <c r="M3" s="51"/>
      <c r="N3" s="51"/>
      <c r="O3" s="51"/>
      <c r="P3" s="51"/>
      <c r="Q3" s="51"/>
    </row>
    <row r="4" spans="1:17" x14ac:dyDescent="0.25">
      <c r="A4" s="51"/>
      <c r="B4" s="51"/>
      <c r="C4" s="51"/>
      <c r="D4" s="51"/>
      <c r="E4" s="51"/>
      <c r="K4" s="51"/>
      <c r="L4" s="51"/>
      <c r="M4" s="51"/>
      <c r="N4" s="51"/>
      <c r="O4" s="51"/>
      <c r="P4" s="51"/>
      <c r="Q4" s="51"/>
    </row>
    <row r="5" spans="1:17" x14ac:dyDescent="0.25">
      <c r="A5" s="51"/>
      <c r="B5" s="51"/>
      <c r="C5" s="51"/>
      <c r="D5" s="51"/>
      <c r="E5" s="51"/>
      <c r="K5" s="51"/>
      <c r="L5" s="51"/>
      <c r="M5" s="51"/>
      <c r="N5" s="51"/>
      <c r="O5" s="51"/>
      <c r="P5" s="51"/>
      <c r="Q5" s="51"/>
    </row>
    <row r="6" spans="1:17" x14ac:dyDescent="0.25">
      <c r="A6" s="51"/>
      <c r="B6" s="51"/>
      <c r="C6" s="51"/>
      <c r="D6" s="51"/>
      <c r="E6" s="51"/>
      <c r="K6" s="51"/>
      <c r="L6" s="51"/>
      <c r="M6" s="51"/>
      <c r="N6" s="51"/>
      <c r="O6" s="51"/>
      <c r="P6" s="51"/>
      <c r="Q6" s="51"/>
    </row>
    <row r="7" spans="1:17" x14ac:dyDescent="0.25">
      <c r="A7" s="51"/>
      <c r="B7" s="51"/>
      <c r="C7" s="51"/>
      <c r="D7" s="51"/>
      <c r="E7" s="51"/>
      <c r="K7" s="51"/>
      <c r="L7" s="51"/>
      <c r="M7" s="51"/>
      <c r="N7" s="51"/>
      <c r="O7" s="51"/>
      <c r="P7" s="51"/>
      <c r="Q7" s="51"/>
    </row>
    <row r="8" spans="1:17" x14ac:dyDescent="0.25">
      <c r="A8" s="51"/>
      <c r="B8" s="51"/>
      <c r="C8" s="51"/>
      <c r="D8" s="51"/>
      <c r="E8" s="51"/>
      <c r="K8" s="51"/>
      <c r="L8" s="51"/>
      <c r="M8" s="51"/>
      <c r="N8" s="51"/>
      <c r="O8" s="51"/>
      <c r="P8" s="51"/>
      <c r="Q8" s="51"/>
    </row>
    <row r="9" spans="1:17" x14ac:dyDescent="0.25">
      <c r="A9" s="51"/>
      <c r="B9" s="51"/>
      <c r="C9" s="51"/>
      <c r="D9" s="51"/>
      <c r="E9" s="51"/>
      <c r="K9" s="51"/>
      <c r="L9" s="51"/>
      <c r="M9" s="51"/>
      <c r="N9" s="51"/>
      <c r="O9" s="51"/>
      <c r="P9" s="51"/>
      <c r="Q9" s="51"/>
    </row>
    <row r="10" spans="1:17" x14ac:dyDescent="0.25">
      <c r="A10" s="51"/>
      <c r="B10" s="51"/>
      <c r="C10" s="51"/>
      <c r="D10" s="51"/>
      <c r="E10" s="51"/>
      <c r="K10" s="51"/>
      <c r="L10" s="51"/>
      <c r="M10" s="51"/>
      <c r="N10" s="51"/>
      <c r="O10" s="51"/>
      <c r="P10" s="51"/>
      <c r="Q10" s="51"/>
    </row>
    <row r="11" spans="1:17" x14ac:dyDescent="0.25">
      <c r="A11" s="51"/>
      <c r="B11" s="51"/>
      <c r="C11" s="51"/>
      <c r="D11" s="51"/>
      <c r="E11" s="51"/>
      <c r="K11" s="51"/>
      <c r="L11" s="51"/>
      <c r="M11" s="51"/>
      <c r="N11" s="51"/>
      <c r="O11" s="51"/>
      <c r="P11" s="51"/>
      <c r="Q11" s="51"/>
    </row>
    <row r="12" spans="1:17" x14ac:dyDescent="0.25">
      <c r="A12" s="51"/>
      <c r="B12" s="51"/>
      <c r="C12" s="51"/>
      <c r="D12" s="51"/>
      <c r="E12" s="51"/>
      <c r="K12" s="51"/>
      <c r="L12" s="51"/>
      <c r="M12" s="51"/>
      <c r="N12" s="51"/>
      <c r="O12" s="51"/>
      <c r="P12" s="51"/>
      <c r="Q12" s="51"/>
    </row>
    <row r="13" spans="1:17" x14ac:dyDescent="0.25">
      <c r="A13" s="51"/>
      <c r="B13" s="51"/>
      <c r="C13" s="51"/>
      <c r="D13" s="51"/>
      <c r="E13" s="51"/>
      <c r="K13" s="51"/>
      <c r="L13" s="51"/>
      <c r="M13" s="51"/>
      <c r="N13" s="51"/>
      <c r="O13" s="51"/>
      <c r="P13" s="51"/>
      <c r="Q13" s="51"/>
    </row>
    <row r="14" spans="1:17" x14ac:dyDescent="0.25">
      <c r="A14" s="51"/>
      <c r="B14" s="51"/>
      <c r="C14" s="51"/>
      <c r="D14" s="51"/>
      <c r="E14" s="51"/>
      <c r="K14" s="51"/>
      <c r="L14" s="51"/>
      <c r="M14" s="51"/>
      <c r="N14" s="51"/>
      <c r="O14" s="51"/>
      <c r="P14" s="51"/>
      <c r="Q14" s="51"/>
    </row>
    <row r="15" spans="1:17" x14ac:dyDescent="0.25">
      <c r="A15" s="51"/>
      <c r="B15" s="51"/>
      <c r="C15" s="51"/>
      <c r="D15" s="51"/>
      <c r="E15" s="51"/>
      <c r="K15" s="51"/>
      <c r="L15" s="51"/>
      <c r="M15" s="51"/>
      <c r="N15" s="51"/>
      <c r="O15" s="51"/>
      <c r="P15" s="51"/>
      <c r="Q15" s="51"/>
    </row>
    <row r="16" spans="1:17" x14ac:dyDescent="0.25">
      <c r="A16" s="51"/>
      <c r="B16" s="51"/>
      <c r="C16" s="51"/>
      <c r="D16" s="51"/>
      <c r="E16" s="51"/>
      <c r="K16" s="51"/>
      <c r="L16" s="51"/>
      <c r="M16" s="51"/>
      <c r="N16" s="51"/>
      <c r="O16" s="51"/>
      <c r="P16" s="51"/>
      <c r="Q16" s="51"/>
    </row>
    <row r="17" spans="1:34" x14ac:dyDescent="0.25">
      <c r="A17" s="51"/>
      <c r="B17" s="51"/>
      <c r="C17" s="51"/>
      <c r="D17" s="51"/>
      <c r="E17" s="51"/>
      <c r="K17" s="51"/>
      <c r="L17" s="51"/>
      <c r="M17" s="51"/>
      <c r="N17" s="51"/>
      <c r="O17" s="51"/>
      <c r="P17" s="51"/>
      <c r="Q17" s="51"/>
    </row>
    <row r="18" spans="1:34" x14ac:dyDescent="0.25">
      <c r="A18" s="51"/>
      <c r="B18" s="51"/>
      <c r="C18" s="51"/>
      <c r="D18" s="51"/>
      <c r="E18" s="51"/>
      <c r="K18" s="51"/>
      <c r="L18" s="51"/>
      <c r="M18" s="51"/>
      <c r="N18" s="51"/>
      <c r="O18" s="51"/>
      <c r="P18" s="275" t="s">
        <v>8</v>
      </c>
      <c r="Q18" s="51"/>
    </row>
    <row r="19" spans="1:34" ht="15" customHeight="1" x14ac:dyDescent="0.25">
      <c r="A19" s="635"/>
      <c r="B19" s="635"/>
      <c r="C19" s="635"/>
      <c r="D19" s="635"/>
      <c r="E19" s="635"/>
      <c r="F19" s="635"/>
      <c r="G19" s="635"/>
      <c r="L19" s="997" t="s">
        <v>1038</v>
      </c>
      <c r="M19" s="997"/>
      <c r="N19" s="997"/>
      <c r="O19" s="997"/>
      <c r="P19" s="997"/>
      <c r="Q19" s="997"/>
      <c r="R19" s="997"/>
    </row>
    <row r="20" spans="1:34" ht="15" customHeight="1" x14ac:dyDescent="0.25">
      <c r="A20" s="635"/>
      <c r="B20" s="635"/>
      <c r="C20" s="635"/>
      <c r="D20" s="635"/>
      <c r="E20" s="635"/>
      <c r="F20" s="635"/>
      <c r="G20" s="635"/>
      <c r="L20" s="997"/>
      <c r="M20" s="997"/>
      <c r="N20" s="997"/>
      <c r="O20" s="997"/>
      <c r="P20" s="997"/>
      <c r="Q20" s="997"/>
      <c r="R20" s="997"/>
    </row>
    <row r="21" spans="1:34" ht="21.75" customHeight="1" thickBot="1" x14ac:dyDescent="0.3">
      <c r="A21" s="636"/>
      <c r="B21" s="636"/>
      <c r="C21" s="636"/>
      <c r="D21" s="636"/>
      <c r="E21" s="636"/>
      <c r="F21" s="636"/>
      <c r="G21" s="636"/>
      <c r="H21" s="119"/>
      <c r="L21" s="997"/>
      <c r="M21" s="997"/>
      <c r="N21" s="997"/>
      <c r="O21" s="997"/>
      <c r="P21" s="997"/>
      <c r="Q21" s="997"/>
      <c r="R21" s="997"/>
    </row>
    <row r="22" spans="1:34" ht="15.75" customHeight="1" thickBot="1" x14ac:dyDescent="0.3">
      <c r="A22" s="634"/>
      <c r="B22" s="634"/>
      <c r="C22" s="634"/>
      <c r="D22" s="634"/>
      <c r="E22" s="634"/>
      <c r="F22" s="634"/>
      <c r="G22" s="634"/>
      <c r="H22" s="119"/>
      <c r="L22" s="621"/>
      <c r="M22" s="621"/>
      <c r="N22" s="621"/>
      <c r="O22" s="621"/>
      <c r="P22" s="621"/>
      <c r="Q22" s="621"/>
      <c r="R22" s="119"/>
    </row>
    <row r="23" spans="1:34" ht="12" thickBot="1" x14ac:dyDescent="0.3">
      <c r="A23" s="315"/>
      <c r="B23" s="316">
        <v>2021</v>
      </c>
      <c r="C23" s="316">
        <v>2022</v>
      </c>
      <c r="D23" s="316">
        <v>2023</v>
      </c>
      <c r="E23" s="316">
        <v>2024</v>
      </c>
      <c r="F23" s="316">
        <v>2025</v>
      </c>
      <c r="G23" s="316">
        <v>2026</v>
      </c>
      <c r="H23" s="316"/>
      <c r="L23" s="8"/>
      <c r="M23" s="5">
        <v>2020</v>
      </c>
      <c r="N23" s="5">
        <v>2021</v>
      </c>
      <c r="O23" s="5">
        <v>2022</v>
      </c>
      <c r="P23" s="5">
        <v>2023</v>
      </c>
      <c r="Q23" s="5">
        <v>2024</v>
      </c>
      <c r="R23" s="5">
        <v>2025</v>
      </c>
      <c r="S23" s="5">
        <v>2026</v>
      </c>
      <c r="T23" s="5">
        <v>2027</v>
      </c>
      <c r="U23" s="5">
        <v>2028</v>
      </c>
      <c r="V23" s="5">
        <v>2029</v>
      </c>
      <c r="W23" s="5">
        <v>2030</v>
      </c>
      <c r="X23" s="5">
        <v>2031</v>
      </c>
      <c r="Y23" s="5">
        <v>2032</v>
      </c>
      <c r="Z23" s="5">
        <v>2033</v>
      </c>
      <c r="AA23" s="5">
        <v>2034</v>
      </c>
      <c r="AB23" s="5">
        <v>2035</v>
      </c>
      <c r="AC23" s="5">
        <v>2036</v>
      </c>
      <c r="AD23" s="5">
        <v>2037</v>
      </c>
      <c r="AE23" s="5">
        <v>2038</v>
      </c>
      <c r="AF23" s="5">
        <v>2039</v>
      </c>
      <c r="AG23" s="5">
        <v>2040</v>
      </c>
    </row>
    <row r="24" spans="1:34" x14ac:dyDescent="0.25">
      <c r="A24" s="315" t="s">
        <v>649</v>
      </c>
      <c r="B24" s="317">
        <v>2.1873855412362886</v>
      </c>
      <c r="C24" s="317">
        <v>-3.2399523125801437</v>
      </c>
      <c r="D24" s="317">
        <v>0.88280088032482951</v>
      </c>
      <c r="E24" s="317">
        <v>0.63286670492917096</v>
      </c>
      <c r="F24" s="317">
        <v>0.49750274291753271</v>
      </c>
      <c r="G24" s="317">
        <v>3.2551552263126879</v>
      </c>
      <c r="H24" s="317"/>
      <c r="I24" s="12" t="s">
        <v>170</v>
      </c>
      <c r="L24" s="277" t="s">
        <v>789</v>
      </c>
      <c r="M24" s="280">
        <v>58.852541981992012</v>
      </c>
      <c r="N24" s="280">
        <v>61.039927523228307</v>
      </c>
      <c r="O24" s="280">
        <v>57.799975013988856</v>
      </c>
      <c r="P24" s="280">
        <v>58.682776090972986</v>
      </c>
      <c r="Q24" s="280">
        <v>59.315642795902157</v>
      </c>
      <c r="R24" s="280">
        <v>59.81314553881969</v>
      </c>
      <c r="S24" s="280">
        <v>60.275664965132449</v>
      </c>
      <c r="T24" s="280">
        <v>62.089245841725457</v>
      </c>
      <c r="U24" s="280">
        <v>64.612233388072738</v>
      </c>
      <c r="V24" s="280">
        <v>67.973635372738457</v>
      </c>
      <c r="W24" s="280">
        <v>71.309931344742097</v>
      </c>
      <c r="X24" s="280">
        <v>74.744139270292337</v>
      </c>
      <c r="Y24" s="280">
        <v>78.1305487770627</v>
      </c>
      <c r="Z24" s="280">
        <v>81.488990365061525</v>
      </c>
      <c r="AA24" s="280">
        <v>84.89198122233708</v>
      </c>
      <c r="AB24" s="280">
        <v>88.393747462768943</v>
      </c>
      <c r="AC24" s="280">
        <v>92.097480909900611</v>
      </c>
      <c r="AD24" s="280">
        <v>96.031419412846574</v>
      </c>
      <c r="AE24" s="280">
        <v>100.0907988343384</v>
      </c>
      <c r="AF24" s="280">
        <v>104.23454355591113</v>
      </c>
      <c r="AG24" s="280">
        <v>108.46405635920571</v>
      </c>
      <c r="AH24" s="12" t="s">
        <v>790</v>
      </c>
    </row>
    <row r="25" spans="1:34" x14ac:dyDescent="0.25">
      <c r="A25" s="315" t="s">
        <v>65</v>
      </c>
      <c r="B25" s="317">
        <v>4.3350391857026622</v>
      </c>
      <c r="C25" s="317">
        <v>1.0049609802086548</v>
      </c>
      <c r="D25" s="317">
        <v>5.5357134790276863</v>
      </c>
      <c r="E25" s="317">
        <v>3.5240721517252869</v>
      </c>
      <c r="F25" s="317">
        <v>3.7978923337994108</v>
      </c>
      <c r="G25" s="317">
        <v>3.4142169084881178</v>
      </c>
      <c r="H25" s="317"/>
      <c r="I25" s="12" t="s">
        <v>171</v>
      </c>
      <c r="L25" s="277" t="s">
        <v>1036</v>
      </c>
      <c r="M25" s="280">
        <v>58.852541981992012</v>
      </c>
      <c r="N25" s="280">
        <v>61.039927523228307</v>
      </c>
      <c r="O25" s="280">
        <v>57.79922354515228</v>
      </c>
      <c r="P25" s="280">
        <v>58.682087539426611</v>
      </c>
      <c r="Q25" s="280">
        <v>58.47969387213621</v>
      </c>
      <c r="R25" s="280">
        <v>57.079889756430177</v>
      </c>
      <c r="S25" s="280">
        <v>57.717827104995592</v>
      </c>
      <c r="T25" s="280">
        <v>57.374049194059232</v>
      </c>
      <c r="U25" s="280">
        <v>56.265586287755283</v>
      </c>
      <c r="V25" s="280">
        <v>55.409253090481783</v>
      </c>
      <c r="W25" s="280">
        <v>54.209760829605877</v>
      </c>
      <c r="X25" s="280">
        <v>53.756923349055455</v>
      </c>
      <c r="Y25" s="280">
        <v>53.093215424806239</v>
      </c>
      <c r="Z25" s="280">
        <v>52.222869268341931</v>
      </c>
      <c r="AA25" s="280">
        <v>51.176675138792824</v>
      </c>
      <c r="AB25" s="280">
        <v>50.0298168388845</v>
      </c>
      <c r="AC25" s="280">
        <v>48.820878013046155</v>
      </c>
      <c r="AD25" s="280">
        <v>47.486764399634154</v>
      </c>
      <c r="AE25" s="280">
        <v>46.084819594403058</v>
      </c>
      <c r="AF25" s="280">
        <v>44.636307856685967</v>
      </c>
      <c r="AG25" s="280">
        <v>43.187309224439666</v>
      </c>
      <c r="AH25" s="12" t="s">
        <v>1037</v>
      </c>
    </row>
    <row r="26" spans="1:34" x14ac:dyDescent="0.25">
      <c r="A26" s="315" t="s">
        <v>275</v>
      </c>
      <c r="B26" s="317">
        <v>1.0954886092287912</v>
      </c>
      <c r="C26" s="317">
        <v>1.0321953416975767</v>
      </c>
      <c r="D26" s="317">
        <v>0.95307984767312237</v>
      </c>
      <c r="E26" s="317">
        <v>1.2112351396172334</v>
      </c>
      <c r="F26" s="317">
        <v>1.3530517303173242</v>
      </c>
      <c r="G26" s="317">
        <v>1.5199155766307029</v>
      </c>
      <c r="H26" s="317"/>
      <c r="I26" s="12" t="s">
        <v>172</v>
      </c>
      <c r="L26" s="277"/>
      <c r="M26" s="280"/>
      <c r="N26" s="280"/>
      <c r="O26" s="280"/>
      <c r="P26" s="280"/>
      <c r="Q26" s="280"/>
      <c r="R26" s="276"/>
    </row>
    <row r="27" spans="1:34" x14ac:dyDescent="0.25">
      <c r="A27" s="315" t="s">
        <v>1033</v>
      </c>
      <c r="B27" s="317">
        <v>-1.3467469067277853</v>
      </c>
      <c r="C27" s="317">
        <v>0.23785356642959216</v>
      </c>
      <c r="D27" s="317">
        <v>-8.0042306525138773E-3</v>
      </c>
      <c r="E27" s="317">
        <v>0.32657269500026398</v>
      </c>
      <c r="F27" s="317">
        <v>-0.48083536086778722</v>
      </c>
      <c r="G27" s="317">
        <v>0.45851039975944968</v>
      </c>
      <c r="H27" s="317"/>
      <c r="I27" s="12" t="s">
        <v>788</v>
      </c>
      <c r="L27" s="278"/>
      <c r="M27" s="279"/>
      <c r="N27" s="279"/>
      <c r="O27" s="279"/>
      <c r="P27" s="279"/>
      <c r="Q27" s="279"/>
      <c r="R27" s="11"/>
    </row>
    <row r="28" spans="1:34" x14ac:dyDescent="0.25">
      <c r="A28" s="315" t="s">
        <v>780</v>
      </c>
      <c r="B28" s="317">
        <v>-1.681997718516719</v>
      </c>
      <c r="C28" s="317">
        <v>-0.96182684095186466</v>
      </c>
      <c r="D28" s="317">
        <v>-0.6700665148221977</v>
      </c>
      <c r="E28" s="317">
        <v>-0.96062360226795462</v>
      </c>
      <c r="F28" s="317">
        <v>-1.4733106319604792</v>
      </c>
      <c r="G28" s="317">
        <v>-1.0924165808449251</v>
      </c>
      <c r="H28" s="317"/>
      <c r="I28" s="12" t="s">
        <v>787</v>
      </c>
      <c r="L28" s="9"/>
      <c r="M28" s="11"/>
      <c r="N28" s="11"/>
      <c r="O28" s="11"/>
      <c r="P28" s="11"/>
      <c r="Q28" s="11"/>
      <c r="R28" s="11"/>
    </row>
    <row r="29" spans="1:34" ht="13.5" customHeight="1" x14ac:dyDescent="0.25">
      <c r="A29" s="315" t="s">
        <v>781</v>
      </c>
      <c r="B29" s="317">
        <v>-2.3549429703260047</v>
      </c>
      <c r="C29" s="317">
        <v>-4.2310497975582129</v>
      </c>
      <c r="D29" s="317">
        <v>-4.1692796266646033</v>
      </c>
      <c r="E29" s="317">
        <v>-3.0381355425311773</v>
      </c>
      <c r="F29" s="317">
        <v>-2.3325742144349779</v>
      </c>
      <c r="G29" s="317">
        <v>-1.4660817719774943</v>
      </c>
      <c r="H29" s="317"/>
      <c r="I29" s="12" t="s">
        <v>786</v>
      </c>
      <c r="Q29" s="998"/>
      <c r="R29" s="998"/>
    </row>
    <row r="30" spans="1:34" x14ac:dyDescent="0.25">
      <c r="A30" s="12" t="s">
        <v>650</v>
      </c>
      <c r="B30" s="317">
        <v>2.140545341875344</v>
      </c>
      <c r="C30" s="317">
        <v>-0.32208556240588909</v>
      </c>
      <c r="D30" s="317">
        <v>-0.75864207423666463</v>
      </c>
      <c r="E30" s="317">
        <v>-0.43025413661448109</v>
      </c>
      <c r="F30" s="317">
        <v>-0.36672111393595797</v>
      </c>
      <c r="G30" s="317">
        <v>0.42101069425683707</v>
      </c>
      <c r="H30" s="317"/>
      <c r="I30" s="12" t="s">
        <v>652</v>
      </c>
      <c r="L30" s="51"/>
      <c r="M30" s="51"/>
      <c r="N30" s="51"/>
      <c r="O30" s="51"/>
      <c r="P30" s="51"/>
      <c r="Q30" s="51"/>
      <c r="R30" s="51"/>
    </row>
    <row r="31" spans="1:34" x14ac:dyDescent="0.25">
      <c r="L31" s="51"/>
      <c r="M31" s="51"/>
      <c r="N31" s="51"/>
      <c r="O31" s="51"/>
      <c r="P31" s="51"/>
      <c r="Q31" s="51"/>
      <c r="R31" s="51"/>
    </row>
    <row r="32" spans="1:34" x14ac:dyDescent="0.25">
      <c r="L32" s="417" t="s">
        <v>1040</v>
      </c>
      <c r="M32" s="51"/>
      <c r="N32" s="51"/>
      <c r="O32" s="51"/>
      <c r="P32" s="51"/>
      <c r="Q32" s="51"/>
      <c r="R32" s="51"/>
    </row>
    <row r="33" spans="1:18" x14ac:dyDescent="0.25">
      <c r="A33" s="29"/>
      <c r="B33" s="101"/>
      <c r="C33" s="101"/>
      <c r="D33" s="101"/>
      <c r="E33" s="101"/>
      <c r="F33" s="101"/>
      <c r="G33" s="101"/>
      <c r="H33" s="101"/>
      <c r="L33" s="51"/>
      <c r="M33" s="51"/>
      <c r="N33" s="51"/>
      <c r="O33" s="51"/>
      <c r="P33" s="51"/>
      <c r="Q33" s="51"/>
      <c r="R33" s="51"/>
    </row>
    <row r="34" spans="1:18" x14ac:dyDescent="0.25">
      <c r="A34" s="417" t="s">
        <v>1034</v>
      </c>
      <c r="B34" s="51"/>
      <c r="C34" s="51"/>
      <c r="D34" s="51"/>
    </row>
    <row r="35" spans="1:18" x14ac:dyDescent="0.25">
      <c r="A35" s="51"/>
      <c r="B35" s="51"/>
      <c r="C35" s="51"/>
      <c r="D35" s="51"/>
    </row>
    <row r="36" spans="1:18" x14ac:dyDescent="0.25">
      <c r="A36" s="51"/>
      <c r="B36" s="51"/>
      <c r="C36" s="51"/>
      <c r="D36" s="51"/>
    </row>
    <row r="37" spans="1:18" x14ac:dyDescent="0.25">
      <c r="A37" s="51"/>
      <c r="B37" s="51"/>
      <c r="C37" s="51"/>
      <c r="D37" s="51"/>
    </row>
    <row r="49" spans="2:18" x14ac:dyDescent="0.25">
      <c r="B49" s="29"/>
      <c r="C49" s="29"/>
      <c r="D49" s="29"/>
      <c r="E49" s="29"/>
      <c r="F49" s="29"/>
      <c r="P49" s="275" t="s">
        <v>97</v>
      </c>
    </row>
    <row r="50" spans="2:18" x14ac:dyDescent="0.25">
      <c r="B50" s="29"/>
      <c r="C50" s="29"/>
      <c r="D50" s="29"/>
      <c r="E50" s="29"/>
      <c r="F50" s="29"/>
    </row>
    <row r="51" spans="2:18" x14ac:dyDescent="0.25">
      <c r="B51" s="29"/>
      <c r="C51" s="29"/>
      <c r="D51" s="29"/>
      <c r="E51" s="29"/>
      <c r="F51" s="29"/>
      <c r="L51" s="996" t="s">
        <v>1039</v>
      </c>
      <c r="M51" s="996"/>
      <c r="N51" s="996"/>
      <c r="O51" s="996"/>
      <c r="P51" s="996"/>
      <c r="Q51" s="996"/>
      <c r="R51" s="996"/>
    </row>
    <row r="52" spans="2:18" x14ac:dyDescent="0.25">
      <c r="B52" s="29"/>
      <c r="C52" s="29"/>
      <c r="D52" s="29"/>
      <c r="E52" s="29"/>
      <c r="F52" s="29"/>
      <c r="G52" s="29"/>
      <c r="H52" s="29"/>
      <c r="I52" s="29"/>
      <c r="J52" s="29"/>
      <c r="K52" s="29"/>
      <c r="L52" s="996"/>
      <c r="M52" s="996"/>
      <c r="N52" s="996"/>
      <c r="O52" s="996"/>
      <c r="P52" s="996"/>
      <c r="Q52" s="996"/>
      <c r="R52" s="996"/>
    </row>
    <row r="53" spans="2:18" x14ac:dyDescent="0.25">
      <c r="B53" s="418" t="s">
        <v>97</v>
      </c>
      <c r="C53" s="101"/>
      <c r="D53" s="101"/>
      <c r="E53" s="101"/>
      <c r="F53" s="101"/>
      <c r="G53" s="101"/>
      <c r="H53" s="101"/>
      <c r="I53" s="101"/>
      <c r="J53" s="101"/>
      <c r="K53" s="101"/>
      <c r="L53" s="996"/>
      <c r="M53" s="996"/>
      <c r="N53" s="996"/>
      <c r="O53" s="996"/>
      <c r="P53" s="996"/>
      <c r="Q53" s="996"/>
      <c r="R53" s="996"/>
    </row>
    <row r="54" spans="2:18" x14ac:dyDescent="0.25">
      <c r="B54" s="101"/>
      <c r="C54" s="101"/>
      <c r="D54" s="101"/>
      <c r="E54" s="101"/>
      <c r="F54" s="101"/>
      <c r="G54" s="101"/>
      <c r="H54" s="101"/>
      <c r="I54" s="101"/>
      <c r="J54" s="101"/>
      <c r="K54" s="101"/>
      <c r="L54" s="996"/>
      <c r="M54" s="996"/>
      <c r="N54" s="996"/>
      <c r="O54" s="996"/>
      <c r="P54" s="996"/>
      <c r="Q54" s="996"/>
      <c r="R54" s="996"/>
    </row>
    <row r="55" spans="2:18" ht="13.5" customHeight="1" x14ac:dyDescent="0.25">
      <c r="H55" s="101"/>
      <c r="I55" s="101"/>
      <c r="J55" s="101"/>
      <c r="K55" s="101"/>
      <c r="L55" s="101"/>
      <c r="M55" s="101"/>
    </row>
    <row r="56" spans="2:18" ht="15" customHeight="1" x14ac:dyDescent="0.25">
      <c r="H56" s="101"/>
      <c r="I56" s="101"/>
      <c r="J56" s="101"/>
      <c r="K56" s="101"/>
      <c r="L56" s="101"/>
      <c r="M56" s="101"/>
    </row>
    <row r="57" spans="2:18" ht="15" customHeight="1" x14ac:dyDescent="0.25">
      <c r="H57" s="101"/>
      <c r="I57" s="101"/>
      <c r="J57" s="101"/>
      <c r="K57" s="101"/>
      <c r="L57" s="101"/>
      <c r="M57" s="101"/>
    </row>
    <row r="58" spans="2:18" ht="15" customHeight="1" x14ac:dyDescent="0.25">
      <c r="I58" s="101"/>
      <c r="J58" s="101"/>
    </row>
  </sheetData>
  <mergeCells count="3">
    <mergeCell ref="L51:R54"/>
    <mergeCell ref="L19:R21"/>
    <mergeCell ref="Q29:R29"/>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D51"/>
  <sheetViews>
    <sheetView showGridLines="0" zoomScaleNormal="100" workbookViewId="0">
      <selection activeCell="A2" sqref="A2"/>
    </sheetView>
  </sheetViews>
  <sheetFormatPr defaultColWidth="9.26953125" defaultRowHeight="11.5" x14ac:dyDescent="0.25"/>
  <cols>
    <col min="1" max="1" width="32.453125" style="12" customWidth="1"/>
    <col min="2" max="2" width="11.453125" style="461" customWidth="1"/>
    <col min="3" max="8" width="14.453125" style="12" customWidth="1"/>
    <col min="9" max="16384" width="9.26953125" style="12"/>
  </cols>
  <sheetData>
    <row r="3" spans="1:4" x14ac:dyDescent="0.25">
      <c r="A3" s="417" t="s">
        <v>1359</v>
      </c>
    </row>
    <row r="4" spans="1:4" ht="35" thickBot="1" x14ac:dyDescent="0.3">
      <c r="A4" s="872"/>
      <c r="B4" s="873">
        <v>2023</v>
      </c>
      <c r="C4" s="873" t="s">
        <v>1356</v>
      </c>
      <c r="D4" s="873" t="s">
        <v>1355</v>
      </c>
    </row>
    <row r="5" spans="1:4" ht="12" thickBot="1" x14ac:dyDescent="0.3">
      <c r="A5" s="874" t="s">
        <v>1347</v>
      </c>
      <c r="B5" s="876">
        <v>3.5</v>
      </c>
      <c r="C5" s="875">
        <v>0.7</v>
      </c>
      <c r="D5" s="876">
        <v>4.2</v>
      </c>
    </row>
    <row r="6" spans="1:4" x14ac:dyDescent="0.25">
      <c r="A6" s="743" t="s">
        <v>660</v>
      </c>
      <c r="B6" s="882"/>
      <c r="C6" s="877"/>
      <c r="D6" s="877"/>
    </row>
    <row r="7" spans="1:4" ht="21" x14ac:dyDescent="0.25">
      <c r="A7" s="878" t="s">
        <v>1348</v>
      </c>
      <c r="B7" s="730">
        <v>1.4</v>
      </c>
      <c r="C7" s="730">
        <v>-0.6</v>
      </c>
      <c r="D7" s="730">
        <v>2</v>
      </c>
    </row>
    <row r="8" spans="1:4" x14ac:dyDescent="0.25">
      <c r="A8" s="879" t="s">
        <v>1349</v>
      </c>
      <c r="B8" s="880">
        <v>-3.4</v>
      </c>
      <c r="C8" s="880">
        <v>-0.9</v>
      </c>
      <c r="D8" s="880">
        <v>-3.6</v>
      </c>
    </row>
    <row r="9" spans="1:4" x14ac:dyDescent="0.25">
      <c r="A9" s="878" t="s">
        <v>1350</v>
      </c>
      <c r="B9" s="730">
        <v>0.9</v>
      </c>
      <c r="C9" s="730">
        <v>0.6</v>
      </c>
      <c r="D9" s="730">
        <v>0.6</v>
      </c>
    </row>
    <row r="10" spans="1:4" x14ac:dyDescent="0.25">
      <c r="A10" s="878" t="s">
        <v>1351</v>
      </c>
      <c r="B10" s="730">
        <v>0.5</v>
      </c>
      <c r="C10" s="730">
        <v>0.4</v>
      </c>
      <c r="D10" s="730">
        <v>0.4</v>
      </c>
    </row>
    <row r="11" spans="1:4" x14ac:dyDescent="0.25">
      <c r="A11" s="878" t="s">
        <v>1352</v>
      </c>
      <c r="B11" s="730">
        <v>0.3</v>
      </c>
      <c r="C11" s="730">
        <v>0.3</v>
      </c>
      <c r="D11" s="730">
        <v>0.3</v>
      </c>
    </row>
    <row r="12" spans="1:4" x14ac:dyDescent="0.25">
      <c r="A12" s="878" t="s">
        <v>1353</v>
      </c>
      <c r="B12" s="730">
        <v>0.2</v>
      </c>
      <c r="C12" s="730">
        <v>0.1</v>
      </c>
      <c r="D12" s="730">
        <v>0.1</v>
      </c>
    </row>
    <row r="13" spans="1:4" ht="12" thickBot="1" x14ac:dyDescent="0.3">
      <c r="A13" s="881" t="s">
        <v>305</v>
      </c>
      <c r="B13" s="733">
        <v>0.03</v>
      </c>
      <c r="C13" s="733">
        <v>-0.04</v>
      </c>
      <c r="D13" s="733">
        <v>-0.04</v>
      </c>
    </row>
    <row r="14" spans="1:4" ht="12" thickBot="1" x14ac:dyDescent="0.3">
      <c r="A14" s="874" t="s">
        <v>1354</v>
      </c>
      <c r="B14" s="876">
        <v>9.1999999999999993</v>
      </c>
      <c r="C14" s="876">
        <v>6.1</v>
      </c>
      <c r="D14" s="876">
        <v>8.9</v>
      </c>
    </row>
    <row r="15" spans="1:4" x14ac:dyDescent="0.25">
      <c r="A15" s="743" t="s">
        <v>660</v>
      </c>
      <c r="B15" s="882"/>
      <c r="C15" s="877"/>
      <c r="D15" s="877"/>
    </row>
    <row r="16" spans="1:4" ht="21" x14ac:dyDescent="0.25">
      <c r="A16" s="878" t="s">
        <v>1348</v>
      </c>
      <c r="B16" s="730">
        <v>3.4</v>
      </c>
      <c r="C16" s="730">
        <v>1.2</v>
      </c>
      <c r="D16" s="730">
        <v>4</v>
      </c>
    </row>
    <row r="17" spans="1:4" x14ac:dyDescent="0.25">
      <c r="A17" s="879" t="s">
        <v>1349</v>
      </c>
      <c r="B17" s="880">
        <v>-3.4</v>
      </c>
      <c r="C17" s="880">
        <v>-0.9</v>
      </c>
      <c r="D17" s="880">
        <v>-3.6</v>
      </c>
    </row>
    <row r="18" spans="1:4" x14ac:dyDescent="0.25">
      <c r="A18" s="878" t="s">
        <v>1350</v>
      </c>
      <c r="B18" s="730">
        <v>3</v>
      </c>
      <c r="C18" s="730">
        <v>2.5</v>
      </c>
      <c r="D18" s="730">
        <v>2.5</v>
      </c>
    </row>
    <row r="19" spans="1:4" x14ac:dyDescent="0.25">
      <c r="A19" s="878" t="s">
        <v>1351</v>
      </c>
      <c r="B19" s="730">
        <v>1.4</v>
      </c>
      <c r="C19" s="730">
        <v>1.3</v>
      </c>
      <c r="D19" s="730">
        <v>1.3</v>
      </c>
    </row>
    <row r="20" spans="1:4" x14ac:dyDescent="0.25">
      <c r="A20" s="878" t="s">
        <v>1352</v>
      </c>
      <c r="B20" s="730">
        <v>1.6</v>
      </c>
      <c r="C20" s="730">
        <v>1.5</v>
      </c>
      <c r="D20" s="730">
        <v>1.5</v>
      </c>
    </row>
    <row r="21" spans="1:4" x14ac:dyDescent="0.25">
      <c r="A21" s="878" t="s">
        <v>1353</v>
      </c>
      <c r="B21" s="730">
        <v>0.1</v>
      </c>
      <c r="C21" s="730">
        <v>0</v>
      </c>
      <c r="D21" s="730">
        <v>0</v>
      </c>
    </row>
    <row r="22" spans="1:4" ht="12" thickBot="1" x14ac:dyDescent="0.3">
      <c r="A22" s="881" t="s">
        <v>305</v>
      </c>
      <c r="B22" s="733">
        <v>-0.3</v>
      </c>
      <c r="C22" s="733">
        <v>-0.4</v>
      </c>
      <c r="D22" s="733">
        <v>-0.4</v>
      </c>
    </row>
    <row r="23" spans="1:4" ht="11.65" customHeight="1" x14ac:dyDescent="0.25">
      <c r="A23" s="999" t="s">
        <v>1357</v>
      </c>
      <c r="B23" s="999"/>
      <c r="C23" s="999"/>
      <c r="D23" s="457" t="s">
        <v>8</v>
      </c>
    </row>
    <row r="24" spans="1:4" x14ac:dyDescent="0.25">
      <c r="A24" s="1000"/>
      <c r="B24" s="1000"/>
      <c r="C24" s="1000"/>
    </row>
    <row r="25" spans="1:4" x14ac:dyDescent="0.25">
      <c r="A25" s="1000" t="s">
        <v>1358</v>
      </c>
      <c r="B25" s="1000"/>
      <c r="C25" s="1000"/>
    </row>
    <row r="29" spans="1:4" x14ac:dyDescent="0.25">
      <c r="A29" s="417" t="s">
        <v>1360</v>
      </c>
    </row>
    <row r="30" spans="1:4" ht="35" thickBot="1" x14ac:dyDescent="0.3">
      <c r="A30" s="872"/>
      <c r="B30" s="873">
        <v>2023</v>
      </c>
      <c r="C30" s="873" t="s">
        <v>1362</v>
      </c>
      <c r="D30" s="873" t="s">
        <v>1363</v>
      </c>
    </row>
    <row r="31" spans="1:4" ht="12" thickBot="1" x14ac:dyDescent="0.3">
      <c r="A31" s="874" t="s">
        <v>1361</v>
      </c>
      <c r="B31" s="876">
        <v>3.5</v>
      </c>
      <c r="C31" s="875">
        <v>0.7</v>
      </c>
      <c r="D31" s="876">
        <v>4.2</v>
      </c>
    </row>
    <row r="32" spans="1:4" x14ac:dyDescent="0.25">
      <c r="A32" s="743" t="s">
        <v>792</v>
      </c>
      <c r="B32" s="882"/>
      <c r="C32" s="877"/>
      <c r="D32" s="877"/>
    </row>
    <row r="33" spans="1:4" x14ac:dyDescent="0.25">
      <c r="A33" s="878" t="s">
        <v>1364</v>
      </c>
      <c r="B33" s="730">
        <v>1.4</v>
      </c>
      <c r="C33" s="730">
        <v>-0.6</v>
      </c>
      <c r="D33" s="730">
        <v>2</v>
      </c>
    </row>
    <row r="34" spans="1:4" x14ac:dyDescent="0.25">
      <c r="A34" s="879" t="s">
        <v>1365</v>
      </c>
      <c r="B34" s="880">
        <v>-3.4</v>
      </c>
      <c r="C34" s="880">
        <v>-0.9</v>
      </c>
      <c r="D34" s="880">
        <v>-3.6</v>
      </c>
    </row>
    <row r="35" spans="1:4" x14ac:dyDescent="0.25">
      <c r="A35" s="878" t="s">
        <v>663</v>
      </c>
      <c r="B35" s="730">
        <v>0.9</v>
      </c>
      <c r="C35" s="730">
        <v>0.6</v>
      </c>
      <c r="D35" s="730">
        <v>0.6</v>
      </c>
    </row>
    <row r="36" spans="1:4" x14ac:dyDescent="0.25">
      <c r="A36" s="878" t="s">
        <v>1366</v>
      </c>
      <c r="B36" s="730">
        <v>0.5</v>
      </c>
      <c r="C36" s="730">
        <v>0.4</v>
      </c>
      <c r="D36" s="730">
        <v>0.4</v>
      </c>
    </row>
    <row r="37" spans="1:4" x14ac:dyDescent="0.25">
      <c r="A37" s="878" t="s">
        <v>1367</v>
      </c>
      <c r="B37" s="730">
        <v>0.3</v>
      </c>
      <c r="C37" s="730">
        <v>0.3</v>
      </c>
      <c r="D37" s="730">
        <v>0.3</v>
      </c>
    </row>
    <row r="38" spans="1:4" x14ac:dyDescent="0.25">
      <c r="A38" s="878" t="s">
        <v>1368</v>
      </c>
      <c r="B38" s="730">
        <v>0.2</v>
      </c>
      <c r="C38" s="730">
        <v>0.1</v>
      </c>
      <c r="D38" s="730">
        <v>0.1</v>
      </c>
    </row>
    <row r="39" spans="1:4" ht="12" thickBot="1" x14ac:dyDescent="0.3">
      <c r="A39" s="881" t="s">
        <v>152</v>
      </c>
      <c r="B39" s="733">
        <v>0.03</v>
      </c>
      <c r="C39" s="733">
        <v>-0.04</v>
      </c>
      <c r="D39" s="733">
        <v>-0.04</v>
      </c>
    </row>
    <row r="40" spans="1:4" ht="12" thickBot="1" x14ac:dyDescent="0.3">
      <c r="A40" s="874" t="s">
        <v>1369</v>
      </c>
      <c r="B40" s="876">
        <v>9.1999999999999993</v>
      </c>
      <c r="C40" s="876">
        <v>6.1</v>
      </c>
      <c r="D40" s="876">
        <v>8.9</v>
      </c>
    </row>
    <row r="41" spans="1:4" x14ac:dyDescent="0.25">
      <c r="A41" s="743" t="s">
        <v>792</v>
      </c>
      <c r="B41" s="882"/>
      <c r="C41" s="877"/>
      <c r="D41" s="877"/>
    </row>
    <row r="42" spans="1:4" x14ac:dyDescent="0.25">
      <c r="A42" s="878" t="s">
        <v>1364</v>
      </c>
      <c r="B42" s="730">
        <v>3.4</v>
      </c>
      <c r="C42" s="730">
        <v>1.2</v>
      </c>
      <c r="D42" s="730">
        <v>4</v>
      </c>
    </row>
    <row r="43" spans="1:4" x14ac:dyDescent="0.25">
      <c r="A43" s="879" t="s">
        <v>1365</v>
      </c>
      <c r="B43" s="880">
        <v>-3.4</v>
      </c>
      <c r="C43" s="880">
        <v>-0.9</v>
      </c>
      <c r="D43" s="880">
        <v>-3.6</v>
      </c>
    </row>
    <row r="44" spans="1:4" x14ac:dyDescent="0.25">
      <c r="A44" s="878" t="s">
        <v>663</v>
      </c>
      <c r="B44" s="730">
        <v>3</v>
      </c>
      <c r="C44" s="730">
        <v>2.5</v>
      </c>
      <c r="D44" s="730">
        <v>2.5</v>
      </c>
    </row>
    <row r="45" spans="1:4" x14ac:dyDescent="0.25">
      <c r="A45" s="878" t="s">
        <v>1366</v>
      </c>
      <c r="B45" s="730">
        <v>1.4</v>
      </c>
      <c r="C45" s="730">
        <v>1.3</v>
      </c>
      <c r="D45" s="730">
        <v>1.3</v>
      </c>
    </row>
    <row r="46" spans="1:4" x14ac:dyDescent="0.25">
      <c r="A46" s="878" t="s">
        <v>1367</v>
      </c>
      <c r="B46" s="730">
        <v>1.6</v>
      </c>
      <c r="C46" s="730">
        <v>1.5</v>
      </c>
      <c r="D46" s="730">
        <v>1.5</v>
      </c>
    </row>
    <row r="47" spans="1:4" x14ac:dyDescent="0.25">
      <c r="A47" s="878" t="s">
        <v>1368</v>
      </c>
      <c r="B47" s="730">
        <v>0.1</v>
      </c>
      <c r="C47" s="730">
        <v>0</v>
      </c>
      <c r="D47" s="730">
        <v>0</v>
      </c>
    </row>
    <row r="48" spans="1:4" ht="12" thickBot="1" x14ac:dyDescent="0.3">
      <c r="A48" s="881" t="s">
        <v>152</v>
      </c>
      <c r="B48" s="733">
        <v>-0.3</v>
      </c>
      <c r="C48" s="733">
        <v>-0.4</v>
      </c>
      <c r="D48" s="733">
        <v>-0.4</v>
      </c>
    </row>
    <row r="49" spans="1:4" x14ac:dyDescent="0.25">
      <c r="A49" s="999" t="s">
        <v>1370</v>
      </c>
      <c r="B49" s="999"/>
      <c r="C49" s="999"/>
      <c r="D49" s="457" t="s">
        <v>97</v>
      </c>
    </row>
    <row r="50" spans="1:4" x14ac:dyDescent="0.25">
      <c r="A50" s="1000"/>
      <c r="B50" s="1000"/>
      <c r="C50" s="1000"/>
    </row>
    <row r="51" spans="1:4" x14ac:dyDescent="0.25">
      <c r="A51" s="1000" t="s">
        <v>1371</v>
      </c>
      <c r="B51" s="1000"/>
      <c r="C51" s="1000"/>
    </row>
  </sheetData>
  <mergeCells count="4">
    <mergeCell ref="A49:C50"/>
    <mergeCell ref="A51:C51"/>
    <mergeCell ref="A23:C24"/>
    <mergeCell ref="A25:C2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Q30"/>
  <sheetViews>
    <sheetView showGridLines="0" zoomScale="80" zoomScaleNormal="80" workbookViewId="0"/>
  </sheetViews>
  <sheetFormatPr defaultColWidth="9.26953125" defaultRowHeight="11.5" x14ac:dyDescent="0.25"/>
  <cols>
    <col min="1" max="1" width="9.26953125" style="832"/>
    <col min="2" max="2" width="45.54296875" style="832" customWidth="1"/>
    <col min="3" max="3" width="7" style="844" customWidth="1"/>
    <col min="4" max="8" width="7" style="832" customWidth="1"/>
    <col min="9" max="12" width="7" style="855" customWidth="1"/>
    <col min="13" max="17" width="6.453125" style="844" customWidth="1"/>
    <col min="18" max="16384" width="9.26953125" style="832"/>
  </cols>
  <sheetData>
    <row r="2" spans="1:17" x14ac:dyDescent="0.25">
      <c r="B2" s="833"/>
      <c r="C2" s="834"/>
      <c r="D2" s="835">
        <v>2006</v>
      </c>
      <c r="E2" s="835">
        <v>2009</v>
      </c>
      <c r="F2" s="835">
        <v>2012</v>
      </c>
      <c r="G2" s="835">
        <v>2015</v>
      </c>
      <c r="H2" s="835">
        <v>2016</v>
      </c>
      <c r="I2" s="836">
        <v>2017</v>
      </c>
      <c r="J2" s="837">
        <v>2018</v>
      </c>
      <c r="K2" s="837">
        <v>2019</v>
      </c>
      <c r="L2" s="837">
        <v>2020</v>
      </c>
      <c r="M2" s="837">
        <v>2021</v>
      </c>
      <c r="N2" s="837">
        <v>2022</v>
      </c>
      <c r="O2" s="837"/>
      <c r="P2" s="838"/>
      <c r="Q2" s="839"/>
    </row>
    <row r="3" spans="1:17" ht="14" x14ac:dyDescent="0.3">
      <c r="A3" s="832" t="s">
        <v>142</v>
      </c>
      <c r="B3" s="840" t="s">
        <v>3</v>
      </c>
      <c r="C3" s="841"/>
      <c r="D3" s="842">
        <v>3</v>
      </c>
      <c r="E3" s="842">
        <v>7.4</v>
      </c>
      <c r="F3" s="842">
        <v>6.9</v>
      </c>
      <c r="G3" s="842">
        <v>3.5</v>
      </c>
      <c r="H3" s="842">
        <v>2.4</v>
      </c>
      <c r="I3" s="842">
        <v>2.4</v>
      </c>
      <c r="J3" s="842">
        <v>2.5</v>
      </c>
      <c r="K3" s="843">
        <v>3.8</v>
      </c>
      <c r="L3" s="843">
        <v>7.7</v>
      </c>
      <c r="M3" s="419">
        <v>10.6</v>
      </c>
      <c r="N3" s="419">
        <v>11.3</v>
      </c>
      <c r="O3" s="419"/>
      <c r="P3" s="420"/>
    </row>
    <row r="4" spans="1:17" ht="14.5" x14ac:dyDescent="0.35">
      <c r="A4" s="845"/>
      <c r="B4" s="846"/>
      <c r="C4" s="847"/>
      <c r="D4" s="848"/>
      <c r="E4" s="848"/>
      <c r="F4" s="848"/>
      <c r="G4" s="848"/>
      <c r="H4" s="848"/>
      <c r="I4" s="848"/>
      <c r="J4" s="843"/>
      <c r="K4" s="843"/>
      <c r="L4" s="843"/>
      <c r="M4" s="419"/>
      <c r="N4" s="419"/>
      <c r="O4" s="85"/>
      <c r="P4" s="421"/>
    </row>
    <row r="5" spans="1:17" x14ac:dyDescent="0.25">
      <c r="A5" s="832" t="s">
        <v>653</v>
      </c>
      <c r="B5" s="832" t="s">
        <v>791</v>
      </c>
      <c r="C5" s="849">
        <v>2</v>
      </c>
      <c r="D5" s="842">
        <v>2</v>
      </c>
      <c r="E5" s="842">
        <v>2</v>
      </c>
      <c r="F5" s="842">
        <v>2</v>
      </c>
      <c r="G5" s="842">
        <v>2</v>
      </c>
      <c r="H5" s="842">
        <v>2</v>
      </c>
      <c r="I5" s="842">
        <v>2</v>
      </c>
      <c r="J5" s="842">
        <v>2</v>
      </c>
      <c r="K5" s="842">
        <v>2</v>
      </c>
      <c r="L5" s="842">
        <v>2</v>
      </c>
      <c r="M5" s="842">
        <v>2</v>
      </c>
      <c r="N5" s="842">
        <v>2</v>
      </c>
      <c r="O5" s="842">
        <v>2</v>
      </c>
      <c r="P5" s="849">
        <v>2</v>
      </c>
    </row>
    <row r="6" spans="1:17" x14ac:dyDescent="0.25">
      <c r="A6" s="832" t="s">
        <v>654</v>
      </c>
      <c r="B6" s="832" t="s">
        <v>657</v>
      </c>
      <c r="C6" s="849">
        <v>6</v>
      </c>
      <c r="D6" s="842">
        <v>6</v>
      </c>
      <c r="E6" s="842">
        <v>6</v>
      </c>
      <c r="F6" s="842">
        <v>6</v>
      </c>
      <c r="G6" s="842">
        <v>6</v>
      </c>
      <c r="H6" s="842">
        <v>6</v>
      </c>
      <c r="I6" s="842">
        <v>6</v>
      </c>
      <c r="J6" s="842">
        <v>6</v>
      </c>
      <c r="K6" s="842">
        <f t="shared" ref="K6:K8" si="0">J6</f>
        <v>6</v>
      </c>
      <c r="L6" s="842">
        <v>6</v>
      </c>
      <c r="M6" s="850">
        <v>6</v>
      </c>
      <c r="N6" s="850">
        <v>6</v>
      </c>
      <c r="O6" s="850">
        <v>6</v>
      </c>
      <c r="P6" s="849">
        <v>6</v>
      </c>
    </row>
    <row r="7" spans="1:17" x14ac:dyDescent="0.25">
      <c r="A7" s="832" t="s">
        <v>655</v>
      </c>
      <c r="B7" s="832" t="s">
        <v>658</v>
      </c>
      <c r="C7" s="849">
        <v>14</v>
      </c>
      <c r="D7" s="842">
        <v>14</v>
      </c>
      <c r="E7" s="842">
        <v>14</v>
      </c>
      <c r="F7" s="842">
        <v>14</v>
      </c>
      <c r="G7" s="842">
        <v>14</v>
      </c>
      <c r="H7" s="842">
        <v>14</v>
      </c>
      <c r="I7" s="842">
        <v>14</v>
      </c>
      <c r="J7" s="842">
        <v>14</v>
      </c>
      <c r="K7" s="842">
        <v>14</v>
      </c>
      <c r="L7" s="842">
        <v>14</v>
      </c>
      <c r="M7" s="850">
        <v>14</v>
      </c>
      <c r="N7" s="850">
        <v>14</v>
      </c>
      <c r="O7" s="850">
        <v>14</v>
      </c>
      <c r="P7" s="849">
        <v>14</v>
      </c>
    </row>
    <row r="8" spans="1:17" x14ac:dyDescent="0.25">
      <c r="A8" s="832" t="s">
        <v>656</v>
      </c>
      <c r="B8" s="833" t="s">
        <v>659</v>
      </c>
      <c r="C8" s="851">
        <v>6</v>
      </c>
      <c r="D8" s="852">
        <v>6</v>
      </c>
      <c r="E8" s="852">
        <v>6</v>
      </c>
      <c r="F8" s="852">
        <v>6</v>
      </c>
      <c r="G8" s="852">
        <v>6</v>
      </c>
      <c r="H8" s="852">
        <v>6</v>
      </c>
      <c r="I8" s="852">
        <v>6</v>
      </c>
      <c r="J8" s="852">
        <v>6</v>
      </c>
      <c r="K8" s="852">
        <f t="shared" si="0"/>
        <v>6</v>
      </c>
      <c r="L8" s="852">
        <v>6</v>
      </c>
      <c r="M8" s="853">
        <v>6</v>
      </c>
      <c r="N8" s="853">
        <v>6</v>
      </c>
      <c r="O8" s="853">
        <v>6</v>
      </c>
      <c r="P8" s="851">
        <v>6</v>
      </c>
    </row>
    <row r="9" spans="1:17" x14ac:dyDescent="0.25">
      <c r="B9" s="854"/>
      <c r="C9" s="855"/>
      <c r="D9" s="854"/>
      <c r="E9" s="854"/>
      <c r="F9" s="854"/>
      <c r="G9" s="854"/>
      <c r="H9" s="854"/>
    </row>
    <row r="10" spans="1:17" x14ac:dyDescent="0.25">
      <c r="B10" s="854"/>
      <c r="C10" s="855"/>
      <c r="D10" s="854"/>
      <c r="E10" s="854"/>
      <c r="F10" s="854"/>
      <c r="G10" s="854"/>
      <c r="H10" s="854"/>
    </row>
    <row r="11" spans="1:17" x14ac:dyDescent="0.25">
      <c r="B11" s="61" t="s">
        <v>1277</v>
      </c>
      <c r="C11" s="855"/>
      <c r="D11" s="854"/>
      <c r="E11" s="61" t="s">
        <v>1278</v>
      </c>
      <c r="F11" s="854"/>
      <c r="G11" s="854"/>
      <c r="H11" s="854"/>
    </row>
    <row r="19" spans="2:15" x14ac:dyDescent="0.25">
      <c r="K19" s="838"/>
      <c r="L19" s="838"/>
      <c r="M19" s="839"/>
      <c r="N19" s="839"/>
      <c r="O19" s="839"/>
    </row>
    <row r="20" spans="2:15" x14ac:dyDescent="0.25">
      <c r="K20" s="838"/>
      <c r="L20" s="838"/>
      <c r="M20" s="839"/>
      <c r="N20" s="839"/>
      <c r="O20" s="839"/>
    </row>
    <row r="30" spans="2:15" x14ac:dyDescent="0.25">
      <c r="B30" s="856" t="s">
        <v>1279</v>
      </c>
      <c r="C30" s="839"/>
      <c r="D30" s="838"/>
      <c r="E30" s="838"/>
      <c r="F30" s="838"/>
      <c r="G30" s="838"/>
      <c r="H30" s="838"/>
      <c r="I30" s="838"/>
      <c r="J30" s="857" t="s">
        <v>1280</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BA26"/>
  <sheetViews>
    <sheetView showGridLines="0" zoomScale="80" zoomScaleNormal="80" workbookViewId="0"/>
  </sheetViews>
  <sheetFormatPr defaultColWidth="9.26953125" defaultRowHeight="11.5" x14ac:dyDescent="0.25"/>
  <cols>
    <col min="1" max="2" width="10.26953125" style="12" customWidth="1"/>
    <col min="3" max="16384" width="9.26953125" style="12"/>
  </cols>
  <sheetData>
    <row r="2" spans="1:53" x14ac:dyDescent="0.25">
      <c r="D2" s="103"/>
      <c r="E2" s="103"/>
      <c r="F2" s="103"/>
    </row>
    <row r="3" spans="1:53" x14ac:dyDescent="0.25">
      <c r="D3" s="103"/>
      <c r="E3" s="103"/>
      <c r="F3" s="103"/>
    </row>
    <row r="4" spans="1:53" x14ac:dyDescent="0.25">
      <c r="C4" s="12">
        <v>2023</v>
      </c>
      <c r="D4" s="12">
        <v>2024</v>
      </c>
      <c r="E4" s="12">
        <v>2025</v>
      </c>
      <c r="F4" s="12">
        <v>2026</v>
      </c>
      <c r="G4" s="12">
        <v>2027</v>
      </c>
      <c r="H4" s="12">
        <v>2028</v>
      </c>
      <c r="I4" s="12">
        <v>2029</v>
      </c>
      <c r="J4" s="12">
        <v>2030</v>
      </c>
      <c r="K4" s="12">
        <v>2031</v>
      </c>
      <c r="L4" s="12">
        <v>2032</v>
      </c>
      <c r="M4" s="12">
        <v>2033</v>
      </c>
      <c r="N4" s="12">
        <v>2034</v>
      </c>
      <c r="O4" s="12">
        <v>2035</v>
      </c>
      <c r="P4" s="12">
        <v>2036</v>
      </c>
      <c r="Q4" s="12">
        <v>2037</v>
      </c>
      <c r="R4" s="12">
        <v>2038</v>
      </c>
      <c r="S4" s="12">
        <v>2039</v>
      </c>
      <c r="T4" s="12">
        <v>2040</v>
      </c>
      <c r="U4" s="12">
        <v>2041</v>
      </c>
      <c r="V4" s="12">
        <v>2042</v>
      </c>
      <c r="W4" s="12">
        <v>2043</v>
      </c>
      <c r="X4" s="12">
        <v>2044</v>
      </c>
      <c r="Y4" s="12">
        <v>2045</v>
      </c>
      <c r="Z4" s="12">
        <v>2046</v>
      </c>
      <c r="AA4" s="12">
        <v>2047</v>
      </c>
      <c r="AB4" s="12">
        <v>2048</v>
      </c>
      <c r="AC4" s="12">
        <v>2049</v>
      </c>
      <c r="AD4" s="12">
        <v>2050</v>
      </c>
      <c r="AE4" s="12">
        <v>2051</v>
      </c>
      <c r="AF4" s="12">
        <v>2052</v>
      </c>
      <c r="AG4" s="12">
        <v>2053</v>
      </c>
      <c r="AH4" s="12">
        <v>2054</v>
      </c>
      <c r="AI4" s="12">
        <v>2055</v>
      </c>
      <c r="AJ4" s="12">
        <v>2056</v>
      </c>
      <c r="AK4" s="12">
        <v>2057</v>
      </c>
      <c r="AL4" s="12">
        <v>2058</v>
      </c>
      <c r="AM4" s="12">
        <v>2059</v>
      </c>
      <c r="AN4" s="12">
        <v>2060</v>
      </c>
      <c r="AO4" s="12">
        <v>2061</v>
      </c>
      <c r="AP4" s="12">
        <v>2062</v>
      </c>
      <c r="AQ4" s="12">
        <v>2063</v>
      </c>
      <c r="AR4" s="12">
        <v>2064</v>
      </c>
      <c r="AS4" s="12">
        <v>2065</v>
      </c>
      <c r="AT4" s="12">
        <v>2066</v>
      </c>
      <c r="AU4" s="12">
        <v>2067</v>
      </c>
      <c r="AV4" s="12">
        <v>2068</v>
      </c>
      <c r="AW4" s="12">
        <v>2069</v>
      </c>
      <c r="AX4" s="12">
        <v>2070</v>
      </c>
    </row>
    <row r="5" spans="1:53" x14ac:dyDescent="0.25">
      <c r="A5" s="12" t="s">
        <v>1281</v>
      </c>
      <c r="B5" s="12" t="s">
        <v>1282</v>
      </c>
      <c r="C5" s="293">
        <f>C6</f>
        <v>-0.27743303474889558</v>
      </c>
      <c r="D5" s="293">
        <f t="shared" ref="D5:S5" si="0">D6</f>
        <v>-0.41626246464241845</v>
      </c>
      <c r="E5" s="293">
        <f t="shared" si="0"/>
        <v>-0.58911676017526915</v>
      </c>
      <c r="F5" s="293">
        <f t="shared" si="0"/>
        <v>-0.59376074791297029</v>
      </c>
      <c r="G5" s="293">
        <f t="shared" si="0"/>
        <v>-0.75786861761715585</v>
      </c>
      <c r="H5" s="293">
        <f t="shared" si="0"/>
        <v>-0.82131530035243472</v>
      </c>
      <c r="I5" s="293">
        <f t="shared" si="0"/>
        <v>-0.72315240936577396</v>
      </c>
      <c r="J5" s="293">
        <f t="shared" si="0"/>
        <v>-0.58789620156905542</v>
      </c>
      <c r="K5" s="293">
        <f t="shared" si="0"/>
        <v>-0.50000778163717641</v>
      </c>
      <c r="L5" s="293">
        <f t="shared" si="0"/>
        <v>-0.41653594080710832</v>
      </c>
      <c r="M5" s="293">
        <f t="shared" si="0"/>
        <v>-0.31622481960710402</v>
      </c>
      <c r="N5" s="293">
        <f t="shared" si="0"/>
        <v>-0.27044418239698942</v>
      </c>
      <c r="O5" s="293">
        <f t="shared" si="0"/>
        <v>-0.22732475005978259</v>
      </c>
      <c r="P5" s="293">
        <f t="shared" si="0"/>
        <v>-0.17745591679139494</v>
      </c>
      <c r="Q5" s="293">
        <f t="shared" si="0"/>
        <v>-0.14427113657466251</v>
      </c>
      <c r="R5" s="293">
        <f t="shared" si="0"/>
        <v>-9.8715119808826302E-2</v>
      </c>
      <c r="S5" s="293">
        <f t="shared" si="0"/>
        <v>-2.1940146369654911E-2</v>
      </c>
      <c r="T5" s="293">
        <v>6.6465045548937951E-2</v>
      </c>
      <c r="U5" s="293">
        <v>0.17892190209624559</v>
      </c>
      <c r="V5" s="293">
        <v>0.29578521715722417</v>
      </c>
      <c r="W5" s="293">
        <v>0.40689962619728348</v>
      </c>
      <c r="X5" s="293">
        <v>0.56850523068369085</v>
      </c>
      <c r="Y5" s="293">
        <v>0.61462819884545183</v>
      </c>
      <c r="Z5" s="293">
        <v>0.66136265932449945</v>
      </c>
      <c r="AA5" s="293">
        <v>0.70382760082324225</v>
      </c>
      <c r="AB5" s="293">
        <v>0.76879272133511734</v>
      </c>
      <c r="AC5" s="293">
        <v>0.86897639853409103</v>
      </c>
      <c r="AD5" s="293">
        <v>0.94296265646107003</v>
      </c>
      <c r="AE5" s="293">
        <v>0.99784635174366798</v>
      </c>
      <c r="AF5" s="293">
        <v>1.0890065466124383</v>
      </c>
      <c r="AG5" s="293">
        <v>1.2054241114950486</v>
      </c>
      <c r="AH5" s="293">
        <v>1.3098012153842546</v>
      </c>
      <c r="AI5" s="293">
        <v>1.4053290106967893</v>
      </c>
      <c r="AJ5" s="293">
        <v>1.4571876565371511</v>
      </c>
      <c r="AK5" s="293">
        <v>1.4967332587142366</v>
      </c>
      <c r="AL5" s="293">
        <v>1.473876076089546</v>
      </c>
      <c r="AM5" s="293">
        <v>1.4376059170183666</v>
      </c>
      <c r="AN5" s="293">
        <v>1.4132548883921103</v>
      </c>
      <c r="AO5" s="293">
        <v>1.4442749507031252</v>
      </c>
      <c r="AP5" s="293">
        <v>1.4299261785565527</v>
      </c>
      <c r="AQ5" s="293">
        <v>1.4530132296651104</v>
      </c>
      <c r="AR5" s="293">
        <v>1.4660960687217148</v>
      </c>
      <c r="AS5" s="293">
        <v>1.53576727595118</v>
      </c>
      <c r="AT5" s="293">
        <v>1.6047047935091001</v>
      </c>
      <c r="AU5" s="293">
        <v>1.7069556170191724</v>
      </c>
      <c r="AV5" s="293">
        <v>1.798451482943431</v>
      </c>
      <c r="AW5" s="293">
        <v>1.9059449082131366</v>
      </c>
      <c r="AX5" s="293">
        <v>2.0280495286538347</v>
      </c>
    </row>
    <row r="6" spans="1:53" x14ac:dyDescent="0.25">
      <c r="C6" s="422">
        <v>-0.27743303474889558</v>
      </c>
      <c r="D6" s="422">
        <v>-0.41626246464241845</v>
      </c>
      <c r="E6" s="422">
        <v>-0.58911676017526915</v>
      </c>
      <c r="F6" s="422">
        <v>-0.59376074791297029</v>
      </c>
      <c r="G6" s="422">
        <v>-0.75786861761715585</v>
      </c>
      <c r="H6" s="422">
        <v>-0.82131530035243472</v>
      </c>
      <c r="I6" s="422">
        <v>-0.72315240936577396</v>
      </c>
      <c r="J6" s="422">
        <v>-0.58789620156905542</v>
      </c>
      <c r="K6" s="422">
        <v>-0.50000778163717641</v>
      </c>
      <c r="L6" s="422">
        <v>-0.41653594080710832</v>
      </c>
      <c r="M6" s="422">
        <v>-0.31622481960710402</v>
      </c>
      <c r="N6" s="422">
        <v>-0.27044418239698942</v>
      </c>
      <c r="O6" s="422">
        <v>-0.22732475005978259</v>
      </c>
      <c r="P6" s="422">
        <v>-0.17745591679139494</v>
      </c>
      <c r="Q6" s="422">
        <v>-0.14427113657466251</v>
      </c>
      <c r="R6" s="422">
        <v>-9.8715119808826302E-2</v>
      </c>
      <c r="S6" s="422">
        <v>-2.1940146369654911E-2</v>
      </c>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row>
    <row r="7" spans="1:53" x14ac:dyDescent="0.25">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row>
    <row r="8" spans="1:53" x14ac:dyDescent="0.25">
      <c r="A8" s="257" t="s">
        <v>1283</v>
      </c>
      <c r="B8" s="257"/>
      <c r="C8" s="103"/>
      <c r="D8" s="103"/>
      <c r="E8" s="103"/>
      <c r="F8" s="103"/>
      <c r="G8" s="103"/>
      <c r="H8" s="257"/>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row>
    <row r="9" spans="1:53" x14ac:dyDescent="0.25">
      <c r="A9" s="257" t="s">
        <v>1284</v>
      </c>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row>
    <row r="12" spans="1:53" x14ac:dyDescent="0.25">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row>
    <row r="13" spans="1:53" x14ac:dyDescent="0.25">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row>
    <row r="14" spans="1:53" x14ac:dyDescent="0.25">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row>
    <row r="16" spans="1:53" ht="31.4" customHeight="1" x14ac:dyDescent="0.25">
      <c r="A16" s="1001"/>
      <c r="B16" s="1001"/>
      <c r="C16" s="1001"/>
      <c r="E16" s="1001"/>
      <c r="F16" s="1001"/>
      <c r="G16" s="1001"/>
      <c r="H16" s="1001"/>
      <c r="I16" s="1001"/>
      <c r="J16" s="1001"/>
    </row>
    <row r="26" spans="2:8" x14ac:dyDescent="0.25">
      <c r="B26" s="257"/>
      <c r="H26" s="257"/>
    </row>
  </sheetData>
  <mergeCells count="2">
    <mergeCell ref="A16:C16"/>
    <mergeCell ref="E16:J16"/>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BE29"/>
  <sheetViews>
    <sheetView showGridLines="0" zoomScale="80" zoomScaleNormal="80" workbookViewId="0"/>
  </sheetViews>
  <sheetFormatPr defaultColWidth="9.26953125" defaultRowHeight="11.5" x14ac:dyDescent="0.25"/>
  <cols>
    <col min="1" max="1" width="20.453125" style="12" bestFit="1" customWidth="1"/>
    <col min="2" max="16384" width="9.26953125" style="12"/>
  </cols>
  <sheetData>
    <row r="3" spans="1:57" x14ac:dyDescent="0.25">
      <c r="A3" s="12" t="s">
        <v>705</v>
      </c>
      <c r="B3" s="12" t="s">
        <v>709</v>
      </c>
      <c r="C3" s="101">
        <v>-2.6843516812945181</v>
      </c>
      <c r="J3" s="257"/>
      <c r="S3" s="257"/>
    </row>
    <row r="4" spans="1:57" x14ac:dyDescent="0.25">
      <c r="A4" s="103" t="s">
        <v>795</v>
      </c>
      <c r="B4" s="12" t="s">
        <v>798</v>
      </c>
      <c r="C4" s="101">
        <v>0.39412608552476414</v>
      </c>
    </row>
    <row r="5" spans="1:57" x14ac:dyDescent="0.25">
      <c r="A5" s="12" t="s">
        <v>793</v>
      </c>
      <c r="B5" s="12" t="s">
        <v>796</v>
      </c>
      <c r="C5" s="101">
        <v>-0.48667872622989883</v>
      </c>
    </row>
    <row r="6" spans="1:57" x14ac:dyDescent="0.25">
      <c r="A6" s="12" t="s">
        <v>794</v>
      </c>
      <c r="B6" s="12" t="s">
        <v>797</v>
      </c>
      <c r="C6" s="293">
        <v>0.27636561727681208</v>
      </c>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row>
    <row r="7" spans="1:57" x14ac:dyDescent="0.25">
      <c r="A7" s="12" t="s">
        <v>1285</v>
      </c>
      <c r="B7" s="12" t="s">
        <v>1286</v>
      </c>
      <c r="C7" s="293">
        <v>2.5404431408890815E-3</v>
      </c>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row>
    <row r="8" spans="1:57" x14ac:dyDescent="0.25">
      <c r="A8" s="12" t="s">
        <v>1287</v>
      </c>
      <c r="B8" s="12" t="s">
        <v>1288</v>
      </c>
      <c r="C8" s="293">
        <v>0.88696296140872111</v>
      </c>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row>
    <row r="9" spans="1:57" x14ac:dyDescent="0.25">
      <c r="A9" s="12" t="s">
        <v>706</v>
      </c>
      <c r="B9" s="12" t="s">
        <v>710</v>
      </c>
      <c r="C9" s="101">
        <v>3.3953172065507964E-2</v>
      </c>
    </row>
    <row r="10" spans="1:57" x14ac:dyDescent="0.25">
      <c r="A10" s="12" t="s">
        <v>707</v>
      </c>
      <c r="B10" s="12" t="s">
        <v>708</v>
      </c>
      <c r="C10" s="101">
        <v>-1.5770821281077225</v>
      </c>
    </row>
    <row r="11" spans="1:57" x14ac:dyDescent="0.25">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row>
    <row r="12" spans="1:57" x14ac:dyDescent="0.25">
      <c r="A12" s="257" t="s">
        <v>1289</v>
      </c>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row>
    <row r="14" spans="1:57" ht="14.65" customHeight="1" x14ac:dyDescent="0.25">
      <c r="A14" s="1001"/>
      <c r="B14" s="1001"/>
      <c r="C14" s="1001"/>
      <c r="D14" s="1001"/>
      <c r="E14" s="1001"/>
      <c r="H14" s="1001"/>
      <c r="I14" s="1001"/>
      <c r="J14" s="1001"/>
      <c r="K14" s="1001"/>
      <c r="L14" s="1001"/>
      <c r="M14" s="1001"/>
    </row>
    <row r="29" spans="1:1" x14ac:dyDescent="0.25">
      <c r="A29" s="257" t="s">
        <v>1290</v>
      </c>
    </row>
  </sheetData>
  <mergeCells count="2">
    <mergeCell ref="A14:E14"/>
    <mergeCell ref="H14:M1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S691"/>
  <sheetViews>
    <sheetView showGridLines="0" zoomScale="80" zoomScaleNormal="80" workbookViewId="0">
      <selection activeCell="F13" sqref="F13"/>
    </sheetView>
  </sheetViews>
  <sheetFormatPr defaultColWidth="9.26953125" defaultRowHeight="11.5" x14ac:dyDescent="0.25"/>
  <cols>
    <col min="1" max="1" width="9.26953125" style="12"/>
    <col min="2" max="2" width="19.7265625" style="12" customWidth="1"/>
    <col min="3" max="3" width="11.453125" style="12" customWidth="1"/>
    <col min="4" max="4" width="12.54296875" style="12" customWidth="1"/>
    <col min="5" max="11" width="9.26953125" style="12"/>
    <col min="12" max="12" width="13.7265625" style="12" customWidth="1"/>
    <col min="13" max="13" width="11.453125" style="302" customWidth="1"/>
    <col min="14" max="14" width="9.7265625" style="302" bestFit="1" customWidth="1"/>
    <col min="15" max="15" width="10.453125" style="302" bestFit="1" customWidth="1"/>
    <col min="16" max="16" width="19.54296875" style="302" bestFit="1" customWidth="1"/>
    <col min="17" max="17" width="6" style="302" bestFit="1" customWidth="1"/>
    <col min="18" max="19" width="11.453125" style="302" customWidth="1"/>
    <col min="20" max="16384" width="9.26953125" style="12"/>
  </cols>
  <sheetData>
    <row r="1" spans="2:19" x14ac:dyDescent="0.25">
      <c r="L1" s="271"/>
      <c r="O1" s="272"/>
      <c r="P1" s="272"/>
      <c r="Q1" s="272"/>
      <c r="R1" s="272"/>
      <c r="S1" s="272"/>
    </row>
    <row r="2" spans="2:19" x14ac:dyDescent="0.25">
      <c r="O2" s="272"/>
      <c r="P2" s="272"/>
      <c r="Q2" s="272"/>
      <c r="R2" s="272"/>
      <c r="S2" s="272"/>
    </row>
    <row r="3" spans="2:19" x14ac:dyDescent="0.25">
      <c r="B3" s="257" t="s">
        <v>1231</v>
      </c>
      <c r="L3" s="869" t="s">
        <v>1328</v>
      </c>
      <c r="M3" s="272"/>
      <c r="N3" s="272"/>
      <c r="O3" s="272"/>
      <c r="P3" s="272"/>
      <c r="Q3" s="272"/>
      <c r="R3" s="272"/>
    </row>
    <row r="4" spans="2:19" x14ac:dyDescent="0.25">
      <c r="L4" s="273"/>
      <c r="M4" s="272"/>
      <c r="N4" s="272"/>
      <c r="O4" s="272"/>
      <c r="P4" s="272"/>
      <c r="Q4" s="272"/>
      <c r="R4" s="272"/>
    </row>
    <row r="5" spans="2:19" ht="14" x14ac:dyDescent="0.3">
      <c r="B5" s="862" t="s">
        <v>1311</v>
      </c>
      <c r="C5" s="862" t="s">
        <v>1312</v>
      </c>
      <c r="D5" s="862" t="s">
        <v>1313</v>
      </c>
      <c r="L5" s="273"/>
      <c r="M5" s="272"/>
      <c r="N5" s="272"/>
      <c r="O5" s="387"/>
      <c r="P5" s="387"/>
      <c r="Q5" s="387"/>
      <c r="R5" s="272"/>
    </row>
    <row r="6" spans="2:19" ht="14" x14ac:dyDescent="0.3">
      <c r="B6" s="863" t="s">
        <v>1314</v>
      </c>
      <c r="C6" s="864">
        <v>105</v>
      </c>
      <c r="D6" s="864">
        <v>18.379933300000001</v>
      </c>
      <c r="L6" s="273"/>
      <c r="M6" s="272"/>
      <c r="N6" s="272"/>
      <c r="O6" s="387"/>
      <c r="P6" s="387"/>
      <c r="Q6" s="387"/>
      <c r="R6" s="272"/>
    </row>
    <row r="7" spans="2:19" ht="14" x14ac:dyDescent="0.3">
      <c r="B7" s="863" t="s">
        <v>1315</v>
      </c>
      <c r="C7" s="864">
        <v>42</v>
      </c>
      <c r="D7" s="864">
        <v>13.949769629999999</v>
      </c>
      <c r="L7" s="273"/>
      <c r="M7" s="272"/>
      <c r="N7" s="272"/>
      <c r="O7" s="387"/>
      <c r="P7" s="387"/>
      <c r="Q7" s="387"/>
      <c r="R7" s="272"/>
    </row>
    <row r="8" spans="2:19" ht="14" x14ac:dyDescent="0.3">
      <c r="B8" s="863" t="s">
        <v>1316</v>
      </c>
      <c r="C8" s="864">
        <v>35</v>
      </c>
      <c r="D8" s="864">
        <v>28.940593860000007</v>
      </c>
      <c r="L8" s="273"/>
      <c r="M8" s="272"/>
      <c r="N8" s="272"/>
      <c r="O8" s="387"/>
      <c r="P8" s="387"/>
      <c r="Q8" s="387"/>
      <c r="R8" s="272"/>
    </row>
    <row r="9" spans="2:19" ht="14" x14ac:dyDescent="0.3">
      <c r="B9" s="863" t="s">
        <v>1317</v>
      </c>
      <c r="C9" s="864">
        <v>14</v>
      </c>
      <c r="D9" s="864">
        <v>25.714610950000001</v>
      </c>
      <c r="L9" s="273"/>
      <c r="M9" s="272"/>
      <c r="N9" s="272"/>
      <c r="O9" s="387"/>
      <c r="P9" s="387"/>
      <c r="Q9" s="387"/>
      <c r="R9" s="272"/>
    </row>
    <row r="10" spans="2:19" ht="14" x14ac:dyDescent="0.3">
      <c r="B10" s="863" t="s">
        <v>1318</v>
      </c>
      <c r="C10" s="864">
        <v>8</v>
      </c>
      <c r="D10" s="864">
        <v>12.731999999999999</v>
      </c>
      <c r="L10" s="273"/>
      <c r="M10" s="272"/>
      <c r="N10" s="272"/>
      <c r="O10" s="387"/>
      <c r="P10" s="387"/>
      <c r="Q10" s="387"/>
      <c r="R10" s="272"/>
    </row>
    <row r="11" spans="2:19" ht="14" x14ac:dyDescent="0.3">
      <c r="B11" s="863" t="s">
        <v>1319</v>
      </c>
      <c r="C11" s="864">
        <v>4</v>
      </c>
      <c r="D11" s="864">
        <v>3.2</v>
      </c>
      <c r="L11" s="273"/>
      <c r="M11" s="272"/>
      <c r="N11" s="272"/>
      <c r="O11" s="387"/>
      <c r="P11" s="387"/>
      <c r="Q11" s="387"/>
      <c r="R11" s="272"/>
    </row>
    <row r="12" spans="2:19" ht="14" x14ac:dyDescent="0.3">
      <c r="B12" s="863" t="s">
        <v>1320</v>
      </c>
      <c r="C12" s="864">
        <v>3</v>
      </c>
      <c r="D12" s="864">
        <v>12.16453739</v>
      </c>
      <c r="L12" s="273"/>
      <c r="M12" s="272"/>
      <c r="N12" s="272"/>
      <c r="O12" s="387"/>
      <c r="P12" s="387"/>
      <c r="Q12" s="387"/>
      <c r="R12" s="272"/>
    </row>
    <row r="13" spans="2:19" ht="14" x14ac:dyDescent="0.3">
      <c r="B13" s="863" t="s">
        <v>1321</v>
      </c>
      <c r="C13" s="864">
        <v>3</v>
      </c>
      <c r="D13" s="864">
        <v>17.7</v>
      </c>
      <c r="L13" s="274"/>
      <c r="M13" s="272"/>
      <c r="N13" s="272"/>
      <c r="O13" s="387"/>
      <c r="P13" s="387"/>
      <c r="Q13" s="387"/>
      <c r="R13" s="272"/>
    </row>
    <row r="14" spans="2:19" ht="14" x14ac:dyDescent="0.3">
      <c r="B14" s="863" t="s">
        <v>1322</v>
      </c>
      <c r="C14" s="864">
        <v>3</v>
      </c>
      <c r="D14" s="864">
        <v>0</v>
      </c>
      <c r="L14" s="273"/>
      <c r="M14" s="272"/>
      <c r="N14" s="272"/>
      <c r="O14" s="387"/>
      <c r="P14" s="387"/>
      <c r="Q14" s="387"/>
      <c r="R14" s="272"/>
    </row>
    <row r="15" spans="2:19" ht="14" x14ac:dyDescent="0.3">
      <c r="B15" s="863" t="s">
        <v>1323</v>
      </c>
      <c r="C15" s="864">
        <v>30</v>
      </c>
      <c r="D15" s="864">
        <v>523.86671183500005</v>
      </c>
      <c r="L15" s="273"/>
      <c r="M15" s="272"/>
      <c r="N15" s="272"/>
      <c r="O15" s="272"/>
      <c r="P15" s="272"/>
      <c r="Q15" s="272"/>
      <c r="R15" s="272"/>
    </row>
    <row r="16" spans="2:19" ht="14" x14ac:dyDescent="0.3">
      <c r="B16" s="865"/>
      <c r="C16" s="866"/>
      <c r="D16" s="866"/>
      <c r="L16" s="273"/>
      <c r="M16" s="272"/>
      <c r="N16" s="272"/>
      <c r="O16" s="272"/>
      <c r="P16" s="272"/>
      <c r="Q16" s="272"/>
      <c r="R16" s="272"/>
    </row>
    <row r="17" spans="2:19" ht="14" x14ac:dyDescent="0.3">
      <c r="B17" s="862" t="s">
        <v>1324</v>
      </c>
      <c r="C17" s="862" t="s">
        <v>1325</v>
      </c>
      <c r="D17" s="862" t="s">
        <v>1326</v>
      </c>
      <c r="L17" s="273"/>
      <c r="M17" s="272"/>
      <c r="N17" s="272"/>
      <c r="O17" s="272"/>
      <c r="P17" s="272"/>
      <c r="Q17" s="272"/>
      <c r="R17" s="272"/>
    </row>
    <row r="18" spans="2:19" ht="14" x14ac:dyDescent="0.3">
      <c r="B18" s="863" t="s">
        <v>1327</v>
      </c>
      <c r="C18" s="864">
        <v>105</v>
      </c>
      <c r="D18" s="864">
        <v>18.379933300000001</v>
      </c>
      <c r="L18" s="273"/>
      <c r="M18" s="272"/>
      <c r="N18" s="272"/>
      <c r="O18" s="272"/>
      <c r="P18" s="272"/>
      <c r="Q18" s="272"/>
      <c r="R18" s="272"/>
    </row>
    <row r="19" spans="2:19" ht="14" x14ac:dyDescent="0.3">
      <c r="B19" s="863" t="s">
        <v>1315</v>
      </c>
      <c r="C19" s="864">
        <v>42</v>
      </c>
      <c r="D19" s="864">
        <v>13.949769629999999</v>
      </c>
      <c r="L19" s="273"/>
      <c r="M19" s="272"/>
      <c r="N19" s="272"/>
      <c r="O19" s="272"/>
      <c r="P19" s="272"/>
      <c r="Q19" s="272"/>
      <c r="R19" s="272"/>
    </row>
    <row r="20" spans="2:19" ht="14" x14ac:dyDescent="0.3">
      <c r="B20" s="863" t="s">
        <v>1316</v>
      </c>
      <c r="C20" s="864">
        <v>35</v>
      </c>
      <c r="D20" s="864">
        <v>28.940593860000007</v>
      </c>
      <c r="L20" s="273"/>
      <c r="M20" s="272"/>
      <c r="N20" s="272"/>
      <c r="O20" s="272"/>
      <c r="P20" s="272"/>
      <c r="Q20" s="272"/>
      <c r="R20" s="272"/>
    </row>
    <row r="21" spans="2:19" ht="14" x14ac:dyDescent="0.3">
      <c r="B21" s="863" t="s">
        <v>1317</v>
      </c>
      <c r="C21" s="864">
        <v>14</v>
      </c>
      <c r="D21" s="864">
        <v>25.714610950000001</v>
      </c>
      <c r="L21" s="273"/>
      <c r="M21" s="272"/>
      <c r="N21" s="272"/>
      <c r="O21" s="272"/>
      <c r="P21" s="272"/>
      <c r="Q21" s="272"/>
      <c r="R21" s="272"/>
      <c r="S21" s="102"/>
    </row>
    <row r="22" spans="2:19" ht="14" x14ac:dyDescent="0.3">
      <c r="B22" s="863" t="s">
        <v>1318</v>
      </c>
      <c r="C22" s="864">
        <v>8</v>
      </c>
      <c r="D22" s="864">
        <v>12.731999999999999</v>
      </c>
      <c r="L22" s="273"/>
      <c r="M22" s="272"/>
      <c r="N22" s="272"/>
      <c r="O22" s="272"/>
      <c r="P22" s="272"/>
      <c r="Q22" s="272"/>
      <c r="R22" s="272"/>
      <c r="S22" s="102"/>
    </row>
    <row r="23" spans="2:19" ht="14" x14ac:dyDescent="0.3">
      <c r="B23" s="863" t="s">
        <v>1319</v>
      </c>
      <c r="C23" s="864">
        <v>4</v>
      </c>
      <c r="D23" s="864">
        <v>3.2</v>
      </c>
      <c r="L23" s="273"/>
      <c r="M23" s="272"/>
      <c r="N23" s="272"/>
      <c r="O23" s="272"/>
      <c r="P23" s="272"/>
      <c r="Q23" s="272"/>
      <c r="R23" s="272"/>
    </row>
    <row r="24" spans="2:19" ht="14" x14ac:dyDescent="0.3">
      <c r="B24" s="863" t="s">
        <v>1320</v>
      </c>
      <c r="C24" s="864">
        <v>3</v>
      </c>
      <c r="D24" s="864">
        <v>12.16453739</v>
      </c>
      <c r="L24" s="273"/>
      <c r="M24" s="272"/>
      <c r="N24" s="272"/>
      <c r="O24" s="272"/>
      <c r="P24" s="272"/>
      <c r="Q24" s="272"/>
      <c r="R24" s="272"/>
    </row>
    <row r="25" spans="2:19" ht="14" x14ac:dyDescent="0.3">
      <c r="B25" s="863" t="s">
        <v>1321</v>
      </c>
      <c r="C25" s="864">
        <v>3</v>
      </c>
      <c r="D25" s="864">
        <v>17.7</v>
      </c>
      <c r="L25" s="273"/>
      <c r="M25" s="272"/>
      <c r="N25" s="272"/>
      <c r="O25" s="272"/>
      <c r="P25" s="272"/>
      <c r="Q25" s="272"/>
      <c r="R25" s="272"/>
    </row>
    <row r="26" spans="2:19" ht="14" x14ac:dyDescent="0.3">
      <c r="B26" s="863" t="s">
        <v>1322</v>
      </c>
      <c r="C26" s="864">
        <v>3</v>
      </c>
      <c r="D26" s="864">
        <v>0</v>
      </c>
      <c r="L26" s="273"/>
      <c r="M26" s="272"/>
      <c r="N26" s="272"/>
      <c r="O26" s="272"/>
      <c r="P26" s="272"/>
      <c r="Q26" s="272"/>
      <c r="R26" s="272"/>
    </row>
    <row r="27" spans="2:19" ht="14" x14ac:dyDescent="0.3">
      <c r="B27" s="863" t="s">
        <v>1323</v>
      </c>
      <c r="C27" s="864">
        <v>30</v>
      </c>
      <c r="D27" s="864">
        <v>523.86671183500005</v>
      </c>
      <c r="L27" s="273"/>
      <c r="M27" s="272"/>
      <c r="N27" s="272"/>
      <c r="O27" s="272"/>
      <c r="P27" s="272"/>
      <c r="Q27" s="272"/>
      <c r="R27" s="272"/>
    </row>
    <row r="28" spans="2:19" ht="14" x14ac:dyDescent="0.3">
      <c r="B28" s="867"/>
      <c r="C28" s="868"/>
      <c r="D28" s="868"/>
      <c r="L28" s="273"/>
      <c r="M28" s="272"/>
      <c r="N28" s="272"/>
      <c r="O28" s="272"/>
      <c r="P28" s="272"/>
      <c r="Q28" s="272"/>
      <c r="R28" s="272"/>
    </row>
    <row r="29" spans="2:19" x14ac:dyDescent="0.25">
      <c r="L29" s="273"/>
      <c r="M29" s="272"/>
      <c r="N29" s="272"/>
      <c r="O29" s="272"/>
      <c r="P29" s="272"/>
      <c r="Q29" s="272"/>
      <c r="R29" s="272"/>
    </row>
    <row r="30" spans="2:19" x14ac:dyDescent="0.25">
      <c r="B30" s="869"/>
      <c r="L30" s="273"/>
      <c r="M30" s="272"/>
      <c r="N30" s="272"/>
      <c r="O30" s="272"/>
      <c r="P30" s="272"/>
      <c r="Q30" s="272"/>
      <c r="R30" s="272"/>
    </row>
    <row r="31" spans="2:19" x14ac:dyDescent="0.25">
      <c r="L31" s="273"/>
      <c r="M31" s="272"/>
      <c r="N31" s="272"/>
      <c r="O31" s="272"/>
      <c r="P31" s="272"/>
      <c r="Q31" s="272"/>
      <c r="R31" s="272"/>
    </row>
    <row r="32" spans="2:19" x14ac:dyDescent="0.25">
      <c r="L32" s="273"/>
      <c r="M32" s="272"/>
      <c r="N32" s="272"/>
      <c r="O32" s="272"/>
      <c r="P32" s="272"/>
      <c r="Q32" s="272"/>
      <c r="R32" s="272"/>
    </row>
    <row r="33" spans="2:18" x14ac:dyDescent="0.25">
      <c r="I33" s="270"/>
      <c r="L33" s="273"/>
      <c r="M33" s="272"/>
      <c r="N33" s="272"/>
      <c r="O33" s="272"/>
      <c r="P33" s="272"/>
      <c r="Q33" s="272"/>
      <c r="R33" s="272"/>
    </row>
    <row r="34" spans="2:18" x14ac:dyDescent="0.25">
      <c r="L34" s="273"/>
      <c r="M34" s="272"/>
      <c r="N34" s="272"/>
      <c r="O34" s="272"/>
      <c r="P34" s="272"/>
      <c r="Q34" s="272"/>
      <c r="R34" s="272"/>
    </row>
    <row r="35" spans="2:18" x14ac:dyDescent="0.25">
      <c r="B35" s="257"/>
      <c r="L35" s="273"/>
      <c r="M35" s="272"/>
      <c r="N35" s="272"/>
      <c r="O35" s="272"/>
      <c r="P35" s="272"/>
      <c r="Q35" s="272"/>
      <c r="R35" s="272"/>
    </row>
    <row r="36" spans="2:18" x14ac:dyDescent="0.25">
      <c r="L36" s="273"/>
      <c r="M36" s="272"/>
      <c r="N36" s="272"/>
      <c r="O36" s="272"/>
      <c r="P36" s="272"/>
      <c r="Q36" s="272"/>
      <c r="R36" s="272"/>
    </row>
    <row r="37" spans="2:18" x14ac:dyDescent="0.25">
      <c r="L37" s="273"/>
      <c r="M37" s="272"/>
      <c r="N37" s="272"/>
      <c r="O37" s="272"/>
      <c r="P37" s="272"/>
      <c r="Q37" s="272"/>
      <c r="R37" s="272"/>
    </row>
    <row r="38" spans="2:18" x14ac:dyDescent="0.25">
      <c r="L38" s="273"/>
      <c r="M38" s="272"/>
      <c r="N38" s="272"/>
      <c r="O38" s="272"/>
      <c r="P38" s="272"/>
      <c r="Q38" s="272"/>
      <c r="R38" s="272"/>
    </row>
    <row r="39" spans="2:18" x14ac:dyDescent="0.25">
      <c r="L39" s="273"/>
      <c r="M39" s="272"/>
      <c r="N39" s="272"/>
      <c r="O39" s="272"/>
      <c r="P39" s="272"/>
      <c r="Q39" s="272"/>
      <c r="R39" s="272"/>
    </row>
    <row r="40" spans="2:18" x14ac:dyDescent="0.25">
      <c r="L40" s="273"/>
      <c r="M40" s="272"/>
      <c r="N40" s="272"/>
      <c r="O40" s="272"/>
      <c r="P40" s="272"/>
      <c r="Q40" s="272"/>
      <c r="R40" s="272"/>
    </row>
    <row r="41" spans="2:18" x14ac:dyDescent="0.25">
      <c r="L41" s="273"/>
      <c r="M41" s="272"/>
      <c r="N41" s="272"/>
      <c r="O41" s="272"/>
      <c r="P41" s="272"/>
      <c r="Q41" s="272"/>
      <c r="R41" s="272"/>
    </row>
    <row r="42" spans="2:18" x14ac:dyDescent="0.25">
      <c r="L42" s="273"/>
      <c r="M42" s="272"/>
      <c r="N42" s="272"/>
      <c r="O42" s="272"/>
      <c r="P42" s="272"/>
      <c r="Q42" s="272"/>
      <c r="R42" s="272"/>
    </row>
    <row r="43" spans="2:18" x14ac:dyDescent="0.25">
      <c r="L43" s="273"/>
      <c r="M43" s="272"/>
      <c r="N43" s="272"/>
      <c r="O43" s="272"/>
      <c r="P43" s="272"/>
      <c r="Q43" s="272"/>
      <c r="R43" s="272"/>
    </row>
    <row r="44" spans="2:18" x14ac:dyDescent="0.25">
      <c r="L44" s="273"/>
      <c r="M44" s="272"/>
      <c r="N44" s="272"/>
      <c r="O44" s="272"/>
      <c r="P44" s="272"/>
      <c r="Q44" s="272"/>
      <c r="R44" s="272"/>
    </row>
    <row r="45" spans="2:18" x14ac:dyDescent="0.25">
      <c r="L45" s="273"/>
      <c r="M45" s="272"/>
      <c r="N45" s="272"/>
      <c r="O45" s="272"/>
      <c r="P45" s="272"/>
      <c r="Q45" s="272"/>
      <c r="R45" s="272"/>
    </row>
    <row r="46" spans="2:18" x14ac:dyDescent="0.25">
      <c r="L46" s="273"/>
      <c r="M46" s="272"/>
      <c r="N46" s="272"/>
      <c r="O46" s="272"/>
      <c r="P46" s="272"/>
      <c r="Q46" s="272"/>
      <c r="R46" s="272"/>
    </row>
    <row r="47" spans="2:18" x14ac:dyDescent="0.25">
      <c r="L47" s="273"/>
      <c r="M47" s="272"/>
      <c r="N47" s="272"/>
      <c r="O47" s="272"/>
      <c r="P47" s="272"/>
      <c r="Q47" s="272"/>
      <c r="R47" s="272"/>
    </row>
    <row r="48" spans="2:18" x14ac:dyDescent="0.25">
      <c r="L48" s="273"/>
      <c r="M48" s="272"/>
      <c r="N48" s="272"/>
      <c r="O48" s="272"/>
      <c r="P48" s="272"/>
      <c r="Q48" s="272"/>
      <c r="R48" s="272"/>
    </row>
    <row r="49" spans="9:18" x14ac:dyDescent="0.25">
      <c r="L49" s="273"/>
      <c r="M49" s="272"/>
      <c r="N49" s="272"/>
      <c r="O49" s="272"/>
      <c r="P49" s="272"/>
      <c r="Q49" s="272"/>
      <c r="R49" s="272"/>
    </row>
    <row r="50" spans="9:18" x14ac:dyDescent="0.25">
      <c r="L50" s="273"/>
      <c r="M50" s="272"/>
      <c r="N50" s="272"/>
      <c r="O50" s="272"/>
      <c r="P50" s="272"/>
      <c r="Q50" s="272"/>
      <c r="R50" s="272"/>
    </row>
    <row r="51" spans="9:18" x14ac:dyDescent="0.25">
      <c r="L51" s="273"/>
      <c r="M51" s="272"/>
      <c r="N51" s="272"/>
      <c r="O51" s="272"/>
      <c r="P51" s="272"/>
      <c r="Q51" s="272"/>
      <c r="R51" s="272"/>
    </row>
    <row r="52" spans="9:18" x14ac:dyDescent="0.25">
      <c r="L52" s="273"/>
      <c r="M52" s="272"/>
      <c r="N52" s="272"/>
      <c r="O52" s="272"/>
      <c r="P52" s="272"/>
      <c r="Q52" s="272"/>
      <c r="R52" s="272"/>
    </row>
    <row r="53" spans="9:18" x14ac:dyDescent="0.25">
      <c r="L53" s="273"/>
      <c r="M53" s="272"/>
      <c r="N53" s="272"/>
      <c r="O53" s="272"/>
      <c r="P53" s="272"/>
      <c r="Q53" s="272"/>
      <c r="R53" s="272"/>
    </row>
    <row r="54" spans="9:18" x14ac:dyDescent="0.25">
      <c r="L54" s="273"/>
      <c r="M54" s="272"/>
      <c r="N54" s="272"/>
      <c r="O54" s="272"/>
      <c r="P54" s="272"/>
      <c r="Q54" s="272"/>
      <c r="R54" s="272"/>
    </row>
    <row r="55" spans="9:18" x14ac:dyDescent="0.25">
      <c r="I55" s="270"/>
      <c r="L55" s="273"/>
      <c r="M55" s="272"/>
      <c r="N55" s="272"/>
      <c r="O55" s="272"/>
      <c r="P55" s="272"/>
      <c r="Q55" s="272"/>
      <c r="R55" s="272"/>
    </row>
    <row r="56" spans="9:18" x14ac:dyDescent="0.25">
      <c r="L56" s="273"/>
      <c r="M56" s="272"/>
      <c r="N56" s="272"/>
      <c r="O56" s="272"/>
      <c r="P56" s="272"/>
      <c r="Q56" s="272"/>
      <c r="R56" s="272"/>
    </row>
    <row r="57" spans="9:18" x14ac:dyDescent="0.25">
      <c r="L57" s="273"/>
      <c r="M57" s="272"/>
      <c r="N57" s="272"/>
      <c r="O57" s="272"/>
      <c r="P57" s="272"/>
      <c r="Q57" s="272"/>
      <c r="R57" s="272"/>
    </row>
    <row r="58" spans="9:18" x14ac:dyDescent="0.25">
      <c r="L58" s="273"/>
      <c r="M58" s="272"/>
      <c r="N58" s="272"/>
      <c r="O58" s="272"/>
      <c r="P58" s="272"/>
      <c r="Q58" s="272"/>
      <c r="R58" s="272"/>
    </row>
    <row r="59" spans="9:18" x14ac:dyDescent="0.25">
      <c r="L59" s="273"/>
      <c r="M59" s="272"/>
      <c r="N59" s="272"/>
      <c r="O59" s="272"/>
      <c r="P59" s="272"/>
      <c r="Q59" s="272"/>
      <c r="R59" s="272"/>
    </row>
    <row r="60" spans="9:18" x14ac:dyDescent="0.25">
      <c r="L60" s="273"/>
      <c r="M60" s="272"/>
      <c r="N60" s="272"/>
      <c r="O60" s="272"/>
      <c r="P60" s="272"/>
      <c r="Q60" s="272"/>
      <c r="R60" s="272"/>
    </row>
    <row r="61" spans="9:18" x14ac:dyDescent="0.25">
      <c r="L61" s="273"/>
      <c r="M61" s="272"/>
      <c r="N61" s="272"/>
      <c r="O61" s="272"/>
      <c r="P61" s="272"/>
      <c r="Q61" s="272"/>
      <c r="R61" s="272"/>
    </row>
    <row r="62" spans="9:18" x14ac:dyDescent="0.25">
      <c r="L62" s="273"/>
      <c r="M62" s="272"/>
      <c r="N62" s="272"/>
      <c r="O62" s="272"/>
      <c r="P62" s="272"/>
      <c r="Q62" s="272"/>
      <c r="R62" s="272"/>
    </row>
    <row r="63" spans="9:18" x14ac:dyDescent="0.25">
      <c r="L63" s="273"/>
      <c r="M63" s="272"/>
      <c r="N63" s="272"/>
      <c r="O63" s="272"/>
      <c r="P63" s="272"/>
      <c r="Q63" s="272"/>
      <c r="R63" s="272"/>
    </row>
    <row r="64" spans="9:18" x14ac:dyDescent="0.25">
      <c r="L64" s="273"/>
      <c r="M64" s="272"/>
      <c r="N64" s="272"/>
      <c r="O64" s="272"/>
      <c r="P64" s="272"/>
      <c r="Q64" s="272"/>
      <c r="R64" s="272"/>
    </row>
    <row r="65" spans="12:18" x14ac:dyDescent="0.25">
      <c r="L65" s="273"/>
      <c r="M65" s="272"/>
      <c r="N65" s="272"/>
      <c r="O65" s="272"/>
      <c r="P65" s="272"/>
      <c r="Q65" s="272"/>
      <c r="R65" s="272"/>
    </row>
    <row r="66" spans="12:18" x14ac:dyDescent="0.25">
      <c r="L66" s="273"/>
      <c r="M66" s="272"/>
      <c r="N66" s="272"/>
      <c r="O66" s="272"/>
      <c r="P66" s="272"/>
      <c r="Q66" s="272"/>
      <c r="R66" s="272"/>
    </row>
    <row r="67" spans="12:18" x14ac:dyDescent="0.25">
      <c r="L67" s="273"/>
      <c r="M67" s="272"/>
      <c r="N67" s="272"/>
      <c r="O67" s="272"/>
      <c r="P67" s="272"/>
      <c r="Q67" s="272"/>
      <c r="R67" s="272"/>
    </row>
    <row r="68" spans="12:18" x14ac:dyDescent="0.25">
      <c r="L68" s="273"/>
      <c r="M68" s="272"/>
      <c r="N68" s="272"/>
      <c r="O68" s="272"/>
      <c r="P68" s="272"/>
      <c r="Q68" s="272"/>
      <c r="R68" s="272"/>
    </row>
    <row r="69" spans="12:18" x14ac:dyDescent="0.25">
      <c r="L69" s="273"/>
      <c r="M69" s="272"/>
      <c r="N69" s="272"/>
      <c r="O69" s="272"/>
      <c r="P69" s="272"/>
      <c r="Q69" s="272"/>
      <c r="R69" s="272"/>
    </row>
    <row r="70" spans="12:18" x14ac:dyDescent="0.25">
      <c r="L70" s="273"/>
      <c r="M70" s="272"/>
      <c r="N70" s="272"/>
      <c r="O70" s="272"/>
      <c r="P70" s="272"/>
      <c r="Q70" s="272"/>
      <c r="R70" s="272"/>
    </row>
    <row r="71" spans="12:18" x14ac:dyDescent="0.25">
      <c r="L71" s="273"/>
      <c r="M71" s="272"/>
      <c r="N71" s="272"/>
      <c r="O71" s="272"/>
      <c r="P71" s="272"/>
      <c r="Q71" s="272"/>
      <c r="R71" s="272"/>
    </row>
    <row r="72" spans="12:18" x14ac:dyDescent="0.25">
      <c r="L72" s="273"/>
      <c r="M72" s="272"/>
      <c r="N72" s="272"/>
      <c r="O72" s="272"/>
      <c r="P72" s="272"/>
      <c r="Q72" s="272"/>
      <c r="R72" s="272"/>
    </row>
    <row r="73" spans="12:18" x14ac:dyDescent="0.25">
      <c r="L73" s="273"/>
      <c r="M73" s="272"/>
      <c r="N73" s="272"/>
      <c r="O73" s="272"/>
      <c r="P73" s="272"/>
      <c r="Q73" s="272"/>
      <c r="R73" s="272"/>
    </row>
    <row r="74" spans="12:18" x14ac:dyDescent="0.25">
      <c r="L74" s="273"/>
      <c r="M74" s="272"/>
      <c r="N74" s="272"/>
      <c r="O74" s="272"/>
      <c r="P74" s="272"/>
      <c r="Q74" s="272"/>
      <c r="R74" s="272"/>
    </row>
    <row r="75" spans="12:18" x14ac:dyDescent="0.25">
      <c r="L75" s="273"/>
      <c r="M75" s="272"/>
      <c r="N75" s="272"/>
      <c r="O75" s="272"/>
      <c r="P75" s="272"/>
      <c r="Q75" s="272"/>
      <c r="R75" s="272"/>
    </row>
    <row r="76" spans="12:18" x14ac:dyDescent="0.25">
      <c r="L76" s="273"/>
      <c r="M76" s="272"/>
      <c r="N76" s="272"/>
      <c r="O76" s="272"/>
      <c r="P76" s="272"/>
      <c r="Q76" s="272"/>
      <c r="R76" s="272"/>
    </row>
    <row r="77" spans="12:18" x14ac:dyDescent="0.25">
      <c r="L77" s="273"/>
      <c r="M77" s="272"/>
      <c r="N77" s="272"/>
      <c r="O77" s="272"/>
      <c r="P77" s="272"/>
      <c r="Q77" s="272"/>
      <c r="R77" s="272"/>
    </row>
    <row r="78" spans="12:18" x14ac:dyDescent="0.25">
      <c r="L78" s="273"/>
      <c r="M78" s="272"/>
      <c r="N78" s="272"/>
      <c r="O78" s="272"/>
      <c r="P78" s="272"/>
      <c r="Q78" s="272"/>
      <c r="R78" s="272"/>
    </row>
    <row r="79" spans="12:18" x14ac:dyDescent="0.25">
      <c r="L79" s="273"/>
      <c r="M79" s="272"/>
      <c r="N79" s="272"/>
      <c r="O79" s="272"/>
      <c r="P79" s="272"/>
      <c r="Q79" s="272"/>
      <c r="R79" s="272"/>
    </row>
    <row r="80" spans="12:18" x14ac:dyDescent="0.25">
      <c r="L80" s="273"/>
      <c r="M80" s="272"/>
      <c r="N80" s="272"/>
      <c r="O80" s="272"/>
      <c r="P80" s="272"/>
      <c r="Q80" s="272"/>
      <c r="R80" s="272"/>
    </row>
    <row r="81" spans="12:18" x14ac:dyDescent="0.25">
      <c r="L81" s="273"/>
      <c r="M81" s="272"/>
      <c r="N81" s="272"/>
      <c r="O81" s="272"/>
      <c r="P81" s="272"/>
      <c r="Q81" s="272"/>
      <c r="R81" s="272"/>
    </row>
    <row r="82" spans="12:18" x14ac:dyDescent="0.25">
      <c r="L82" s="273"/>
      <c r="M82" s="272"/>
      <c r="N82" s="272"/>
      <c r="O82" s="272"/>
      <c r="P82" s="272"/>
      <c r="Q82" s="272"/>
      <c r="R82" s="272"/>
    </row>
    <row r="83" spans="12:18" x14ac:dyDescent="0.25">
      <c r="L83" s="273"/>
      <c r="M83" s="272"/>
      <c r="N83" s="272"/>
      <c r="O83" s="272"/>
      <c r="P83" s="272"/>
      <c r="Q83" s="272"/>
      <c r="R83" s="272"/>
    </row>
    <row r="84" spans="12:18" x14ac:dyDescent="0.25">
      <c r="L84" s="273"/>
      <c r="M84" s="272"/>
      <c r="N84" s="272"/>
      <c r="O84" s="272"/>
      <c r="P84" s="272"/>
      <c r="Q84" s="272"/>
      <c r="R84" s="272"/>
    </row>
    <row r="85" spans="12:18" x14ac:dyDescent="0.25">
      <c r="L85" s="273"/>
      <c r="M85" s="272"/>
      <c r="N85" s="272"/>
      <c r="O85" s="272"/>
      <c r="P85" s="272"/>
      <c r="Q85" s="272"/>
      <c r="R85" s="272"/>
    </row>
    <row r="86" spans="12:18" x14ac:dyDescent="0.25">
      <c r="L86" s="273"/>
      <c r="M86" s="272"/>
      <c r="N86" s="272"/>
      <c r="O86" s="272"/>
      <c r="P86" s="272"/>
      <c r="Q86" s="272"/>
      <c r="R86" s="272"/>
    </row>
    <row r="87" spans="12:18" x14ac:dyDescent="0.25">
      <c r="L87" s="273"/>
      <c r="M87" s="272"/>
      <c r="N87" s="272"/>
      <c r="O87" s="272"/>
      <c r="P87" s="272"/>
      <c r="Q87" s="272"/>
      <c r="R87" s="272"/>
    </row>
    <row r="88" spans="12:18" x14ac:dyDescent="0.25">
      <c r="L88" s="273"/>
      <c r="M88" s="272"/>
      <c r="N88" s="272"/>
      <c r="O88" s="272"/>
      <c r="P88" s="272"/>
      <c r="Q88" s="272"/>
      <c r="R88" s="272"/>
    </row>
    <row r="89" spans="12:18" x14ac:dyDescent="0.25">
      <c r="L89" s="273"/>
      <c r="M89" s="272"/>
      <c r="N89" s="272"/>
      <c r="O89" s="272"/>
      <c r="P89" s="272"/>
      <c r="Q89" s="272"/>
      <c r="R89" s="272"/>
    </row>
    <row r="90" spans="12:18" x14ac:dyDescent="0.25">
      <c r="L90" s="273"/>
      <c r="M90" s="272"/>
      <c r="N90" s="272"/>
      <c r="O90" s="272"/>
      <c r="P90" s="272"/>
      <c r="Q90" s="272"/>
      <c r="R90" s="272"/>
    </row>
    <row r="91" spans="12:18" x14ac:dyDescent="0.25">
      <c r="L91" s="273"/>
      <c r="M91" s="272"/>
      <c r="N91" s="272"/>
      <c r="O91" s="272"/>
      <c r="P91" s="272"/>
      <c r="Q91" s="272"/>
      <c r="R91" s="272"/>
    </row>
    <row r="92" spans="12:18" x14ac:dyDescent="0.25">
      <c r="L92" s="273"/>
      <c r="M92" s="272"/>
      <c r="N92" s="272"/>
      <c r="O92" s="272"/>
      <c r="P92" s="272"/>
      <c r="Q92" s="272"/>
      <c r="R92" s="272"/>
    </row>
    <row r="93" spans="12:18" x14ac:dyDescent="0.25">
      <c r="L93" s="273"/>
      <c r="M93" s="272"/>
      <c r="N93" s="272"/>
      <c r="O93" s="272"/>
      <c r="P93" s="272"/>
      <c r="Q93" s="272"/>
      <c r="R93" s="272"/>
    </row>
    <row r="94" spans="12:18" x14ac:dyDescent="0.25">
      <c r="L94" s="273"/>
      <c r="M94" s="272"/>
      <c r="N94" s="272"/>
      <c r="O94" s="272"/>
      <c r="P94" s="272"/>
      <c r="Q94" s="272"/>
      <c r="R94" s="272"/>
    </row>
    <row r="95" spans="12:18" x14ac:dyDescent="0.25">
      <c r="L95" s="273"/>
      <c r="M95" s="272"/>
      <c r="N95" s="272"/>
      <c r="O95" s="272"/>
      <c r="P95" s="272"/>
      <c r="Q95" s="272"/>
      <c r="R95" s="272"/>
    </row>
    <row r="96" spans="12:18" x14ac:dyDescent="0.25">
      <c r="L96" s="273"/>
      <c r="M96" s="272"/>
      <c r="N96" s="272"/>
      <c r="O96" s="272"/>
      <c r="P96" s="272"/>
      <c r="Q96" s="272"/>
      <c r="R96" s="272"/>
    </row>
    <row r="97" spans="12:18" x14ac:dyDescent="0.25">
      <c r="L97" s="273"/>
      <c r="M97" s="272"/>
      <c r="N97" s="272"/>
      <c r="O97" s="272"/>
      <c r="P97" s="272"/>
      <c r="Q97" s="272"/>
      <c r="R97" s="272"/>
    </row>
    <row r="98" spans="12:18" x14ac:dyDescent="0.25">
      <c r="L98" s="273"/>
      <c r="M98" s="272"/>
      <c r="N98" s="272"/>
      <c r="O98" s="272"/>
      <c r="P98" s="272"/>
      <c r="Q98" s="272"/>
      <c r="R98" s="272"/>
    </row>
    <row r="99" spans="12:18" x14ac:dyDescent="0.25">
      <c r="L99" s="273"/>
      <c r="M99" s="272"/>
      <c r="N99" s="272"/>
      <c r="O99" s="272"/>
      <c r="P99" s="272"/>
      <c r="Q99" s="272"/>
      <c r="R99" s="272"/>
    </row>
    <row r="100" spans="12:18" x14ac:dyDescent="0.25">
      <c r="L100" s="273"/>
      <c r="M100" s="272"/>
      <c r="N100" s="272"/>
      <c r="O100" s="272"/>
      <c r="P100" s="272"/>
      <c r="Q100" s="272"/>
      <c r="R100" s="272"/>
    </row>
    <row r="101" spans="12:18" x14ac:dyDescent="0.25">
      <c r="L101" s="273"/>
      <c r="M101" s="272"/>
      <c r="N101" s="272"/>
      <c r="O101" s="272"/>
      <c r="P101" s="272"/>
      <c r="Q101" s="272"/>
      <c r="R101" s="272"/>
    </row>
    <row r="102" spans="12:18" x14ac:dyDescent="0.25">
      <c r="L102" s="273"/>
      <c r="M102" s="272"/>
      <c r="N102" s="272"/>
      <c r="O102" s="272"/>
      <c r="P102" s="272"/>
      <c r="Q102" s="272"/>
      <c r="R102" s="272"/>
    </row>
    <row r="103" spans="12:18" x14ac:dyDescent="0.25">
      <c r="L103" s="273"/>
      <c r="M103" s="272"/>
      <c r="N103" s="272"/>
      <c r="O103" s="272"/>
      <c r="P103" s="272"/>
      <c r="Q103" s="272"/>
      <c r="R103" s="272"/>
    </row>
    <row r="104" spans="12:18" x14ac:dyDescent="0.25">
      <c r="L104" s="273"/>
      <c r="M104" s="272"/>
      <c r="N104" s="272"/>
      <c r="O104" s="272"/>
      <c r="P104" s="272"/>
      <c r="Q104" s="272"/>
      <c r="R104" s="272"/>
    </row>
    <row r="105" spans="12:18" x14ac:dyDescent="0.25">
      <c r="L105" s="273"/>
      <c r="M105" s="272"/>
      <c r="N105" s="272"/>
      <c r="O105" s="272"/>
      <c r="P105" s="272"/>
      <c r="Q105" s="272"/>
      <c r="R105" s="272"/>
    </row>
    <row r="106" spans="12:18" x14ac:dyDescent="0.25">
      <c r="L106" s="273"/>
      <c r="M106" s="272"/>
      <c r="N106" s="272"/>
      <c r="O106" s="272"/>
      <c r="P106" s="272"/>
      <c r="Q106" s="272"/>
      <c r="R106" s="272"/>
    </row>
    <row r="107" spans="12:18" x14ac:dyDescent="0.25">
      <c r="L107" s="273"/>
      <c r="M107" s="272"/>
      <c r="N107" s="272"/>
      <c r="O107" s="272"/>
      <c r="P107" s="272"/>
      <c r="Q107" s="272"/>
      <c r="R107" s="272"/>
    </row>
    <row r="108" spans="12:18" x14ac:dyDescent="0.25">
      <c r="L108" s="273"/>
      <c r="M108" s="272"/>
      <c r="N108" s="272"/>
      <c r="O108" s="272"/>
      <c r="P108" s="272"/>
      <c r="Q108" s="272"/>
      <c r="R108" s="272"/>
    </row>
    <row r="109" spans="12:18" x14ac:dyDescent="0.25">
      <c r="L109" s="273"/>
      <c r="M109" s="272"/>
      <c r="N109" s="272"/>
      <c r="O109" s="272"/>
      <c r="P109" s="272"/>
      <c r="Q109" s="272"/>
      <c r="R109" s="272"/>
    </row>
    <row r="110" spans="12:18" x14ac:dyDescent="0.25">
      <c r="L110" s="273"/>
      <c r="M110" s="272"/>
      <c r="N110" s="272"/>
      <c r="O110" s="272"/>
      <c r="P110" s="272"/>
      <c r="Q110" s="272"/>
      <c r="R110" s="272"/>
    </row>
    <row r="111" spans="12:18" x14ac:dyDescent="0.25">
      <c r="L111" s="273"/>
      <c r="M111" s="272"/>
      <c r="N111" s="272"/>
      <c r="O111" s="272"/>
      <c r="P111" s="272"/>
      <c r="Q111" s="272"/>
      <c r="R111" s="272"/>
    </row>
    <row r="112" spans="12:18" x14ac:dyDescent="0.25">
      <c r="L112" s="273"/>
      <c r="M112" s="272"/>
      <c r="N112" s="272"/>
      <c r="O112" s="272"/>
      <c r="P112" s="272"/>
      <c r="Q112" s="272"/>
      <c r="R112" s="272"/>
    </row>
    <row r="113" spans="12:18" x14ac:dyDescent="0.25">
      <c r="L113" s="273"/>
      <c r="M113" s="272"/>
      <c r="N113" s="272"/>
      <c r="O113" s="272"/>
      <c r="P113" s="272"/>
      <c r="Q113" s="272"/>
      <c r="R113" s="272"/>
    </row>
    <row r="114" spans="12:18" x14ac:dyDescent="0.25">
      <c r="L114" s="273"/>
      <c r="M114" s="272"/>
      <c r="N114" s="272"/>
      <c r="O114" s="272"/>
      <c r="P114" s="272"/>
      <c r="Q114" s="272"/>
      <c r="R114" s="272"/>
    </row>
    <row r="115" spans="12:18" x14ac:dyDescent="0.25">
      <c r="L115" s="273"/>
      <c r="M115" s="272"/>
      <c r="N115" s="272"/>
      <c r="O115" s="272"/>
      <c r="P115" s="272"/>
      <c r="Q115" s="272"/>
      <c r="R115" s="272"/>
    </row>
    <row r="116" spans="12:18" x14ac:dyDescent="0.25">
      <c r="L116" s="273"/>
      <c r="M116" s="272"/>
      <c r="N116" s="272"/>
      <c r="O116" s="272"/>
      <c r="P116" s="272"/>
      <c r="Q116" s="272"/>
      <c r="R116" s="272"/>
    </row>
    <row r="117" spans="12:18" x14ac:dyDescent="0.25">
      <c r="L117" s="273"/>
      <c r="M117" s="272"/>
      <c r="N117" s="272"/>
      <c r="O117" s="272"/>
      <c r="P117" s="272"/>
      <c r="Q117" s="272"/>
      <c r="R117" s="272"/>
    </row>
    <row r="118" spans="12:18" x14ac:dyDescent="0.25">
      <c r="L118" s="273"/>
      <c r="M118" s="272"/>
      <c r="N118" s="272"/>
      <c r="O118" s="272"/>
      <c r="P118" s="272"/>
      <c r="Q118" s="272"/>
      <c r="R118" s="272"/>
    </row>
    <row r="119" spans="12:18" x14ac:dyDescent="0.25">
      <c r="L119" s="273"/>
      <c r="M119" s="272"/>
      <c r="N119" s="272"/>
      <c r="O119" s="272"/>
      <c r="P119" s="272"/>
      <c r="Q119" s="272"/>
      <c r="R119" s="272"/>
    </row>
    <row r="120" spans="12:18" x14ac:dyDescent="0.25">
      <c r="L120" s="273"/>
      <c r="M120" s="272"/>
      <c r="N120" s="272"/>
      <c r="O120" s="272"/>
      <c r="P120" s="272"/>
      <c r="Q120" s="272"/>
      <c r="R120" s="272"/>
    </row>
    <row r="121" spans="12:18" x14ac:dyDescent="0.25">
      <c r="L121" s="273"/>
      <c r="M121" s="272"/>
      <c r="N121" s="272"/>
      <c r="O121" s="272"/>
      <c r="P121" s="272"/>
      <c r="Q121" s="272"/>
      <c r="R121" s="272"/>
    </row>
    <row r="122" spans="12:18" x14ac:dyDescent="0.25">
      <c r="L122" s="273"/>
      <c r="M122" s="272"/>
      <c r="N122" s="272"/>
      <c r="O122" s="272"/>
      <c r="P122" s="272"/>
      <c r="Q122" s="272"/>
      <c r="R122" s="272"/>
    </row>
    <row r="123" spans="12:18" x14ac:dyDescent="0.25">
      <c r="L123" s="273"/>
      <c r="M123" s="272"/>
      <c r="N123" s="272"/>
      <c r="O123" s="272"/>
      <c r="P123" s="272"/>
      <c r="Q123" s="272"/>
      <c r="R123" s="272"/>
    </row>
    <row r="124" spans="12:18" x14ac:dyDescent="0.25">
      <c r="L124" s="273"/>
      <c r="M124" s="272"/>
      <c r="N124" s="272"/>
      <c r="O124" s="272"/>
      <c r="P124" s="272"/>
      <c r="Q124" s="272"/>
      <c r="R124" s="272"/>
    </row>
    <row r="125" spans="12:18" x14ac:dyDescent="0.25">
      <c r="L125" s="273"/>
      <c r="M125" s="272"/>
      <c r="N125" s="272"/>
      <c r="O125" s="272"/>
      <c r="P125" s="272"/>
      <c r="Q125" s="272"/>
      <c r="R125" s="272"/>
    </row>
    <row r="126" spans="12:18" x14ac:dyDescent="0.25">
      <c r="L126" s="273"/>
      <c r="M126" s="272"/>
      <c r="N126" s="272"/>
      <c r="O126" s="272"/>
      <c r="P126" s="272"/>
      <c r="Q126" s="272"/>
      <c r="R126" s="272"/>
    </row>
    <row r="127" spans="12:18" x14ac:dyDescent="0.25">
      <c r="L127" s="273"/>
      <c r="M127" s="272"/>
      <c r="N127" s="272"/>
      <c r="O127" s="272"/>
      <c r="P127" s="272"/>
      <c r="Q127" s="272"/>
      <c r="R127" s="272"/>
    </row>
    <row r="128" spans="12:18" x14ac:dyDescent="0.25">
      <c r="L128" s="273"/>
      <c r="M128" s="272"/>
      <c r="N128" s="272"/>
      <c r="O128" s="272"/>
      <c r="P128" s="272"/>
      <c r="Q128" s="272"/>
      <c r="R128" s="272"/>
    </row>
    <row r="129" spans="12:18" x14ac:dyDescent="0.25">
      <c r="L129" s="273"/>
      <c r="M129" s="272"/>
      <c r="N129" s="272"/>
      <c r="O129" s="272"/>
      <c r="P129" s="272"/>
      <c r="Q129" s="272"/>
      <c r="R129" s="272"/>
    </row>
    <row r="130" spans="12:18" x14ac:dyDescent="0.25">
      <c r="L130" s="273"/>
      <c r="M130" s="272"/>
      <c r="N130" s="272"/>
      <c r="O130" s="272"/>
      <c r="P130" s="272"/>
      <c r="Q130" s="272"/>
      <c r="R130" s="272"/>
    </row>
    <row r="131" spans="12:18" x14ac:dyDescent="0.25">
      <c r="L131" s="273"/>
      <c r="M131" s="272"/>
      <c r="N131" s="272"/>
      <c r="O131" s="272"/>
      <c r="P131" s="272"/>
      <c r="Q131" s="272"/>
      <c r="R131" s="272"/>
    </row>
    <row r="132" spans="12:18" x14ac:dyDescent="0.25">
      <c r="L132" s="273"/>
      <c r="M132" s="272"/>
      <c r="N132" s="272"/>
      <c r="O132" s="272"/>
      <c r="P132" s="272"/>
      <c r="Q132" s="272"/>
      <c r="R132" s="272"/>
    </row>
    <row r="133" spans="12:18" x14ac:dyDescent="0.25">
      <c r="L133" s="273"/>
      <c r="M133" s="272"/>
      <c r="N133" s="272"/>
      <c r="O133" s="272"/>
      <c r="P133" s="272"/>
      <c r="Q133" s="272"/>
      <c r="R133" s="272"/>
    </row>
    <row r="134" spans="12:18" x14ac:dyDescent="0.25">
      <c r="L134" s="273"/>
      <c r="M134" s="272"/>
      <c r="N134" s="272"/>
      <c r="O134" s="272"/>
      <c r="P134" s="272"/>
      <c r="Q134" s="272"/>
      <c r="R134" s="272"/>
    </row>
    <row r="135" spans="12:18" x14ac:dyDescent="0.25">
      <c r="L135" s="273"/>
      <c r="M135" s="272"/>
      <c r="N135" s="272"/>
      <c r="O135" s="272"/>
      <c r="P135" s="272"/>
      <c r="Q135" s="272"/>
      <c r="R135" s="272"/>
    </row>
    <row r="136" spans="12:18" x14ac:dyDescent="0.25">
      <c r="L136" s="273"/>
      <c r="M136" s="272"/>
      <c r="N136" s="272"/>
      <c r="O136" s="272"/>
      <c r="P136" s="272"/>
      <c r="Q136" s="272"/>
      <c r="R136" s="272"/>
    </row>
    <row r="137" spans="12:18" x14ac:dyDescent="0.25">
      <c r="L137" s="273"/>
      <c r="M137" s="272"/>
      <c r="N137" s="272"/>
      <c r="O137" s="272"/>
      <c r="P137" s="272"/>
      <c r="Q137" s="272"/>
      <c r="R137" s="272"/>
    </row>
    <row r="138" spans="12:18" x14ac:dyDescent="0.25">
      <c r="L138" s="273"/>
      <c r="M138" s="272"/>
      <c r="N138" s="272"/>
      <c r="O138" s="272"/>
      <c r="P138" s="272"/>
      <c r="Q138" s="272"/>
      <c r="R138" s="272"/>
    </row>
    <row r="139" spans="12:18" x14ac:dyDescent="0.25">
      <c r="L139" s="273"/>
      <c r="M139" s="272"/>
      <c r="N139" s="272"/>
      <c r="O139" s="272"/>
      <c r="P139" s="272"/>
      <c r="Q139" s="272"/>
      <c r="R139" s="272"/>
    </row>
    <row r="140" spans="12:18" x14ac:dyDescent="0.25">
      <c r="L140" s="273"/>
      <c r="M140" s="272"/>
      <c r="N140" s="272"/>
      <c r="O140" s="272"/>
      <c r="P140" s="272"/>
      <c r="Q140" s="272"/>
      <c r="R140" s="272"/>
    </row>
    <row r="141" spans="12:18" x14ac:dyDescent="0.25">
      <c r="L141" s="273"/>
      <c r="M141" s="272"/>
      <c r="N141" s="272"/>
      <c r="O141" s="272"/>
      <c r="P141" s="272"/>
      <c r="Q141" s="272"/>
      <c r="R141" s="272"/>
    </row>
    <row r="142" spans="12:18" x14ac:dyDescent="0.25">
      <c r="L142" s="273"/>
      <c r="M142" s="272"/>
      <c r="N142" s="272"/>
      <c r="O142" s="272"/>
      <c r="P142" s="272"/>
      <c r="Q142" s="272"/>
      <c r="R142" s="272"/>
    </row>
    <row r="143" spans="12:18" x14ac:dyDescent="0.25">
      <c r="L143" s="273"/>
      <c r="M143" s="272"/>
      <c r="N143" s="272"/>
      <c r="O143" s="272"/>
      <c r="P143" s="272"/>
      <c r="Q143" s="272"/>
      <c r="R143" s="272"/>
    </row>
    <row r="144" spans="12:18" x14ac:dyDescent="0.25">
      <c r="L144" s="273"/>
      <c r="M144" s="272"/>
      <c r="N144" s="272"/>
      <c r="O144" s="272"/>
      <c r="P144" s="272"/>
      <c r="Q144" s="272"/>
      <c r="R144" s="272"/>
    </row>
    <row r="145" spans="12:18" x14ac:dyDescent="0.25">
      <c r="L145" s="273"/>
      <c r="M145" s="272"/>
      <c r="N145" s="272"/>
      <c r="O145" s="272"/>
      <c r="P145" s="272"/>
      <c r="Q145" s="272"/>
      <c r="R145" s="272"/>
    </row>
    <row r="146" spans="12:18" x14ac:dyDescent="0.25">
      <c r="L146" s="273"/>
      <c r="M146" s="272"/>
      <c r="N146" s="272"/>
      <c r="O146" s="272"/>
      <c r="P146" s="272"/>
      <c r="Q146" s="272"/>
      <c r="R146" s="272"/>
    </row>
    <row r="147" spans="12:18" x14ac:dyDescent="0.25">
      <c r="L147" s="273"/>
      <c r="M147" s="272"/>
      <c r="N147" s="272"/>
      <c r="O147" s="272"/>
      <c r="P147" s="272"/>
      <c r="Q147" s="272"/>
      <c r="R147" s="272"/>
    </row>
    <row r="148" spans="12:18" x14ac:dyDescent="0.25">
      <c r="L148" s="273"/>
      <c r="M148" s="272"/>
      <c r="N148" s="272"/>
      <c r="O148" s="272"/>
      <c r="P148" s="272"/>
      <c r="Q148" s="272"/>
      <c r="R148" s="272"/>
    </row>
    <row r="149" spans="12:18" x14ac:dyDescent="0.25">
      <c r="L149" s="273"/>
      <c r="M149" s="272"/>
      <c r="N149" s="272"/>
      <c r="O149" s="272"/>
      <c r="P149" s="272"/>
      <c r="Q149" s="272"/>
      <c r="R149" s="272"/>
    </row>
    <row r="150" spans="12:18" x14ac:dyDescent="0.25">
      <c r="L150" s="273"/>
      <c r="M150" s="272"/>
      <c r="N150" s="272"/>
      <c r="O150" s="272"/>
      <c r="P150" s="272"/>
      <c r="Q150" s="272"/>
      <c r="R150" s="272"/>
    </row>
    <row r="151" spans="12:18" x14ac:dyDescent="0.25">
      <c r="L151" s="273"/>
      <c r="M151" s="272"/>
      <c r="N151" s="272"/>
      <c r="O151" s="272"/>
      <c r="P151" s="272"/>
      <c r="Q151" s="272"/>
      <c r="R151" s="272"/>
    </row>
    <row r="152" spans="12:18" x14ac:dyDescent="0.25">
      <c r="L152" s="273"/>
      <c r="M152" s="272"/>
      <c r="N152" s="272"/>
      <c r="O152" s="272"/>
      <c r="P152" s="272"/>
      <c r="Q152" s="272"/>
      <c r="R152" s="272"/>
    </row>
    <row r="153" spans="12:18" x14ac:dyDescent="0.25">
      <c r="L153" s="273"/>
      <c r="M153" s="272"/>
      <c r="N153" s="272"/>
      <c r="O153" s="272"/>
      <c r="P153" s="272"/>
      <c r="Q153" s="272"/>
      <c r="R153" s="272"/>
    </row>
    <row r="154" spans="12:18" x14ac:dyDescent="0.25">
      <c r="L154" s="273"/>
      <c r="M154" s="272"/>
      <c r="N154" s="272"/>
      <c r="O154" s="272"/>
      <c r="P154" s="272"/>
      <c r="Q154" s="272"/>
      <c r="R154" s="272"/>
    </row>
    <row r="155" spans="12:18" x14ac:dyDescent="0.25">
      <c r="L155" s="273"/>
      <c r="M155" s="272"/>
      <c r="N155" s="272"/>
      <c r="O155" s="272"/>
      <c r="P155" s="272"/>
      <c r="Q155" s="272"/>
      <c r="R155" s="272"/>
    </row>
    <row r="156" spans="12:18" x14ac:dyDescent="0.25">
      <c r="L156" s="273"/>
      <c r="M156" s="272"/>
      <c r="N156" s="272"/>
      <c r="O156" s="272"/>
      <c r="P156" s="272"/>
      <c r="Q156" s="272"/>
      <c r="R156" s="272"/>
    </row>
    <row r="157" spans="12:18" x14ac:dyDescent="0.25">
      <c r="L157" s="273"/>
      <c r="M157" s="272"/>
      <c r="N157" s="272"/>
      <c r="O157" s="272"/>
      <c r="P157" s="272"/>
      <c r="Q157" s="272"/>
      <c r="R157" s="272"/>
    </row>
    <row r="158" spans="12:18" x14ac:dyDescent="0.25">
      <c r="L158" s="273"/>
      <c r="M158" s="272"/>
      <c r="N158" s="272"/>
      <c r="O158" s="272"/>
      <c r="P158" s="272"/>
      <c r="Q158" s="272"/>
      <c r="R158" s="272"/>
    </row>
    <row r="159" spans="12:18" x14ac:dyDescent="0.25">
      <c r="L159" s="273"/>
      <c r="M159" s="272"/>
      <c r="N159" s="272"/>
      <c r="O159" s="272"/>
      <c r="P159" s="272"/>
      <c r="Q159" s="272"/>
      <c r="R159" s="272"/>
    </row>
    <row r="160" spans="12:18" x14ac:dyDescent="0.25">
      <c r="L160" s="273"/>
      <c r="M160" s="272"/>
      <c r="N160" s="272"/>
      <c r="O160" s="272"/>
      <c r="P160" s="272"/>
      <c r="Q160" s="272"/>
      <c r="R160" s="272"/>
    </row>
    <row r="161" spans="12:18" x14ac:dyDescent="0.25">
      <c r="L161" s="273"/>
      <c r="M161" s="272"/>
      <c r="N161" s="272"/>
      <c r="O161" s="272"/>
      <c r="P161" s="272"/>
      <c r="Q161" s="272"/>
      <c r="R161" s="272"/>
    </row>
    <row r="162" spans="12:18" x14ac:dyDescent="0.25">
      <c r="L162" s="273"/>
      <c r="M162" s="272"/>
      <c r="N162" s="272"/>
      <c r="O162" s="272"/>
      <c r="P162" s="272"/>
      <c r="Q162" s="272"/>
      <c r="R162" s="272"/>
    </row>
    <row r="163" spans="12:18" x14ac:dyDescent="0.25">
      <c r="L163" s="273"/>
      <c r="M163" s="272"/>
      <c r="N163" s="272"/>
      <c r="O163" s="272"/>
      <c r="P163" s="272"/>
      <c r="Q163" s="272"/>
      <c r="R163" s="272"/>
    </row>
    <row r="164" spans="12:18" x14ac:dyDescent="0.25">
      <c r="L164" s="273"/>
      <c r="M164" s="272"/>
      <c r="N164" s="272"/>
      <c r="O164" s="272"/>
      <c r="P164" s="272"/>
      <c r="Q164" s="272"/>
      <c r="R164" s="272"/>
    </row>
    <row r="165" spans="12:18" x14ac:dyDescent="0.25">
      <c r="L165" s="273"/>
      <c r="M165" s="272"/>
      <c r="N165" s="272"/>
      <c r="O165" s="272"/>
      <c r="P165" s="272"/>
      <c r="Q165" s="272"/>
      <c r="R165" s="272"/>
    </row>
    <row r="166" spans="12:18" x14ac:dyDescent="0.25">
      <c r="L166" s="273"/>
      <c r="M166" s="272"/>
      <c r="N166" s="272"/>
      <c r="O166" s="272"/>
      <c r="P166" s="272"/>
      <c r="Q166" s="272"/>
      <c r="R166" s="272"/>
    </row>
    <row r="167" spans="12:18" x14ac:dyDescent="0.25">
      <c r="L167" s="273"/>
      <c r="M167" s="272"/>
      <c r="N167" s="272"/>
      <c r="O167" s="272"/>
      <c r="P167" s="272"/>
      <c r="Q167" s="272"/>
      <c r="R167" s="272"/>
    </row>
    <row r="168" spans="12:18" x14ac:dyDescent="0.25">
      <c r="L168" s="273"/>
      <c r="M168" s="272"/>
      <c r="N168" s="272"/>
      <c r="O168" s="272"/>
      <c r="P168" s="272"/>
      <c r="Q168" s="272"/>
      <c r="R168" s="272"/>
    </row>
    <row r="169" spans="12:18" x14ac:dyDescent="0.25">
      <c r="L169" s="273"/>
      <c r="M169" s="272"/>
      <c r="N169" s="272"/>
      <c r="O169" s="272"/>
      <c r="P169" s="272"/>
      <c r="Q169" s="272"/>
      <c r="R169" s="272"/>
    </row>
    <row r="170" spans="12:18" x14ac:dyDescent="0.25">
      <c r="L170" s="273"/>
      <c r="M170" s="272"/>
      <c r="N170" s="272"/>
      <c r="O170" s="272"/>
      <c r="P170" s="272"/>
      <c r="Q170" s="272"/>
      <c r="R170" s="272"/>
    </row>
    <row r="171" spans="12:18" x14ac:dyDescent="0.25">
      <c r="L171" s="273"/>
      <c r="M171" s="272"/>
      <c r="N171" s="272"/>
      <c r="O171" s="272"/>
      <c r="P171" s="272"/>
      <c r="Q171" s="272"/>
      <c r="R171" s="272"/>
    </row>
    <row r="172" spans="12:18" x14ac:dyDescent="0.25">
      <c r="L172" s="273"/>
      <c r="M172" s="272"/>
      <c r="N172" s="272"/>
      <c r="O172" s="272"/>
      <c r="P172" s="272"/>
      <c r="Q172" s="272"/>
      <c r="R172" s="272"/>
    </row>
    <row r="173" spans="12:18" x14ac:dyDescent="0.25">
      <c r="L173" s="273"/>
      <c r="M173" s="272"/>
      <c r="N173" s="272"/>
      <c r="O173" s="272"/>
      <c r="P173" s="272"/>
      <c r="Q173" s="272"/>
      <c r="R173" s="272"/>
    </row>
    <row r="174" spans="12:18" x14ac:dyDescent="0.25">
      <c r="L174" s="273"/>
      <c r="M174" s="272"/>
      <c r="N174" s="272"/>
      <c r="O174" s="272"/>
      <c r="P174" s="272"/>
      <c r="Q174" s="272"/>
      <c r="R174" s="272"/>
    </row>
    <row r="175" spans="12:18" x14ac:dyDescent="0.25">
      <c r="L175" s="273"/>
      <c r="M175" s="272"/>
      <c r="N175" s="272"/>
      <c r="O175" s="272"/>
      <c r="P175" s="272"/>
      <c r="Q175" s="272"/>
      <c r="R175" s="272"/>
    </row>
    <row r="176" spans="12:18" x14ac:dyDescent="0.25">
      <c r="L176" s="273"/>
      <c r="M176" s="272"/>
      <c r="N176" s="272"/>
      <c r="O176" s="272"/>
      <c r="P176" s="272"/>
      <c r="Q176" s="272"/>
      <c r="R176" s="272"/>
    </row>
    <row r="177" spans="12:18" x14ac:dyDescent="0.25">
      <c r="L177" s="273"/>
      <c r="M177" s="272"/>
      <c r="N177" s="272"/>
      <c r="O177" s="272"/>
      <c r="P177" s="272"/>
      <c r="Q177" s="272"/>
      <c r="R177" s="272"/>
    </row>
    <row r="178" spans="12:18" x14ac:dyDescent="0.25">
      <c r="L178" s="273"/>
      <c r="M178" s="272"/>
      <c r="N178" s="272"/>
      <c r="O178" s="272"/>
      <c r="P178" s="272"/>
      <c r="Q178" s="272"/>
      <c r="R178" s="272"/>
    </row>
    <row r="179" spans="12:18" x14ac:dyDescent="0.25">
      <c r="L179" s="273"/>
      <c r="M179" s="272"/>
      <c r="N179" s="272"/>
      <c r="O179" s="272"/>
      <c r="P179" s="272"/>
      <c r="Q179" s="272"/>
      <c r="R179" s="272"/>
    </row>
    <row r="180" spans="12:18" x14ac:dyDescent="0.25">
      <c r="L180" s="273"/>
      <c r="M180" s="272"/>
      <c r="N180" s="272"/>
      <c r="O180" s="272"/>
      <c r="P180" s="272"/>
      <c r="Q180" s="272"/>
      <c r="R180" s="272"/>
    </row>
    <row r="181" spans="12:18" x14ac:dyDescent="0.25">
      <c r="L181" s="273"/>
      <c r="M181" s="272"/>
      <c r="N181" s="272"/>
      <c r="O181" s="272"/>
      <c r="P181" s="272"/>
      <c r="Q181" s="272"/>
      <c r="R181" s="272"/>
    </row>
    <row r="182" spans="12:18" x14ac:dyDescent="0.25">
      <c r="L182" s="273"/>
      <c r="M182" s="272"/>
      <c r="N182" s="272"/>
      <c r="O182" s="272"/>
      <c r="P182" s="272"/>
      <c r="Q182" s="272"/>
      <c r="R182" s="272"/>
    </row>
    <row r="183" spans="12:18" x14ac:dyDescent="0.25">
      <c r="L183" s="273"/>
      <c r="M183" s="272"/>
      <c r="N183" s="272"/>
      <c r="O183" s="272"/>
      <c r="P183" s="272"/>
      <c r="Q183" s="272"/>
      <c r="R183" s="272"/>
    </row>
    <row r="184" spans="12:18" x14ac:dyDescent="0.25">
      <c r="L184" s="273"/>
      <c r="M184" s="272"/>
      <c r="N184" s="272"/>
      <c r="O184" s="272"/>
      <c r="P184" s="272"/>
      <c r="Q184" s="272"/>
      <c r="R184" s="272"/>
    </row>
    <row r="185" spans="12:18" x14ac:dyDescent="0.25">
      <c r="L185" s="273"/>
      <c r="M185" s="272"/>
      <c r="N185" s="272"/>
      <c r="O185" s="272"/>
      <c r="P185" s="272"/>
      <c r="Q185" s="272"/>
      <c r="R185" s="272"/>
    </row>
    <row r="186" spans="12:18" x14ac:dyDescent="0.25">
      <c r="L186" s="273"/>
      <c r="M186" s="272"/>
      <c r="N186" s="272"/>
      <c r="O186" s="272"/>
      <c r="P186" s="272"/>
      <c r="Q186" s="272"/>
      <c r="R186" s="272"/>
    </row>
    <row r="187" spans="12:18" x14ac:dyDescent="0.25">
      <c r="L187" s="273"/>
      <c r="M187" s="272"/>
      <c r="N187" s="272"/>
      <c r="O187" s="272"/>
      <c r="P187" s="272"/>
      <c r="Q187" s="272"/>
      <c r="R187" s="272"/>
    </row>
    <row r="188" spans="12:18" x14ac:dyDescent="0.25">
      <c r="L188" s="273"/>
      <c r="M188" s="272"/>
      <c r="N188" s="272"/>
      <c r="O188" s="272"/>
      <c r="P188" s="272"/>
      <c r="Q188" s="272"/>
      <c r="R188" s="272"/>
    </row>
    <row r="189" spans="12:18" x14ac:dyDescent="0.25">
      <c r="L189" s="273"/>
      <c r="M189" s="272"/>
      <c r="N189" s="272"/>
      <c r="O189" s="272"/>
      <c r="P189" s="272"/>
      <c r="Q189" s="272"/>
      <c r="R189" s="272"/>
    </row>
    <row r="190" spans="12:18" x14ac:dyDescent="0.25">
      <c r="L190" s="273"/>
      <c r="M190" s="272"/>
      <c r="N190" s="272"/>
      <c r="O190" s="272"/>
      <c r="P190" s="272"/>
      <c r="Q190" s="272"/>
      <c r="R190" s="272"/>
    </row>
    <row r="191" spans="12:18" x14ac:dyDescent="0.25">
      <c r="L191" s="273"/>
      <c r="M191" s="272"/>
      <c r="N191" s="272"/>
      <c r="O191" s="272"/>
      <c r="P191" s="272"/>
      <c r="Q191" s="272"/>
      <c r="R191" s="272"/>
    </row>
    <row r="192" spans="12:18" x14ac:dyDescent="0.25">
      <c r="L192" s="273"/>
      <c r="M192" s="272"/>
      <c r="N192" s="272"/>
      <c r="O192" s="272"/>
      <c r="P192" s="272"/>
      <c r="Q192" s="272"/>
      <c r="R192" s="272"/>
    </row>
    <row r="193" spans="12:18" x14ac:dyDescent="0.25">
      <c r="L193" s="273"/>
      <c r="M193" s="272"/>
      <c r="N193" s="272"/>
      <c r="O193" s="272"/>
      <c r="P193" s="272"/>
      <c r="Q193" s="272"/>
      <c r="R193" s="272"/>
    </row>
    <row r="194" spans="12:18" x14ac:dyDescent="0.25">
      <c r="L194" s="273"/>
      <c r="M194" s="272"/>
      <c r="N194" s="272"/>
      <c r="O194" s="272"/>
      <c r="P194" s="272"/>
      <c r="Q194" s="272"/>
      <c r="R194" s="272"/>
    </row>
    <row r="195" spans="12:18" x14ac:dyDescent="0.25">
      <c r="L195" s="273"/>
      <c r="M195" s="272"/>
      <c r="N195" s="272"/>
      <c r="O195" s="272"/>
      <c r="P195" s="272"/>
      <c r="Q195" s="272"/>
      <c r="R195" s="272"/>
    </row>
    <row r="196" spans="12:18" x14ac:dyDescent="0.25">
      <c r="L196" s="273"/>
      <c r="M196" s="272"/>
      <c r="N196" s="272"/>
      <c r="O196" s="272"/>
      <c r="P196" s="272"/>
      <c r="Q196" s="272"/>
      <c r="R196" s="272"/>
    </row>
    <row r="197" spans="12:18" x14ac:dyDescent="0.25">
      <c r="L197" s="273"/>
      <c r="M197" s="272"/>
      <c r="N197" s="272"/>
      <c r="O197" s="272"/>
      <c r="P197" s="272"/>
      <c r="Q197" s="272"/>
      <c r="R197" s="272"/>
    </row>
    <row r="198" spans="12:18" x14ac:dyDescent="0.25">
      <c r="L198" s="273"/>
      <c r="M198" s="272"/>
      <c r="N198" s="272"/>
      <c r="O198" s="272"/>
      <c r="P198" s="272"/>
      <c r="Q198" s="272"/>
      <c r="R198" s="272"/>
    </row>
    <row r="199" spans="12:18" x14ac:dyDescent="0.25">
      <c r="L199" s="273"/>
      <c r="M199" s="272"/>
      <c r="N199" s="272"/>
      <c r="O199" s="272"/>
      <c r="P199" s="272"/>
      <c r="Q199" s="272"/>
      <c r="R199" s="272"/>
    </row>
    <row r="200" spans="12:18" x14ac:dyDescent="0.25">
      <c r="L200" s="273"/>
      <c r="M200" s="272"/>
      <c r="N200" s="272"/>
      <c r="O200" s="272"/>
      <c r="P200" s="272"/>
      <c r="Q200" s="272"/>
      <c r="R200" s="272"/>
    </row>
    <row r="201" spans="12:18" x14ac:dyDescent="0.25">
      <c r="L201" s="273"/>
      <c r="M201" s="272"/>
      <c r="N201" s="272"/>
      <c r="O201" s="272"/>
      <c r="P201" s="272"/>
      <c r="Q201" s="272"/>
      <c r="R201" s="272"/>
    </row>
    <row r="202" spans="12:18" x14ac:dyDescent="0.25">
      <c r="L202" s="273"/>
      <c r="M202" s="272"/>
      <c r="N202" s="272"/>
      <c r="O202" s="272"/>
      <c r="P202" s="272"/>
      <c r="Q202" s="272"/>
      <c r="R202" s="272"/>
    </row>
    <row r="203" spans="12:18" x14ac:dyDescent="0.25">
      <c r="L203" s="273"/>
      <c r="M203" s="272"/>
      <c r="N203" s="272"/>
      <c r="O203" s="272"/>
      <c r="P203" s="272"/>
      <c r="Q203" s="272"/>
      <c r="R203" s="272"/>
    </row>
    <row r="204" spans="12:18" x14ac:dyDescent="0.25">
      <c r="L204" s="273"/>
      <c r="M204" s="272"/>
      <c r="N204" s="272"/>
      <c r="O204" s="272"/>
      <c r="P204" s="272"/>
      <c r="Q204" s="272"/>
      <c r="R204" s="272"/>
    </row>
    <row r="205" spans="12:18" x14ac:dyDescent="0.25">
      <c r="L205" s="273"/>
      <c r="M205" s="272"/>
      <c r="N205" s="272"/>
      <c r="O205" s="272"/>
      <c r="P205" s="272"/>
      <c r="Q205" s="272"/>
      <c r="R205" s="272"/>
    </row>
    <row r="206" spans="12:18" x14ac:dyDescent="0.25">
      <c r="L206" s="273"/>
      <c r="M206" s="272"/>
      <c r="N206" s="272"/>
      <c r="O206" s="272"/>
      <c r="P206" s="272"/>
      <c r="Q206" s="272"/>
      <c r="R206" s="272"/>
    </row>
    <row r="207" spans="12:18" x14ac:dyDescent="0.25">
      <c r="L207" s="273"/>
      <c r="M207" s="272"/>
      <c r="N207" s="272"/>
      <c r="O207" s="272"/>
      <c r="P207" s="272"/>
      <c r="Q207" s="272"/>
      <c r="R207" s="272"/>
    </row>
    <row r="208" spans="12:18" x14ac:dyDescent="0.25">
      <c r="L208" s="273"/>
      <c r="M208" s="272"/>
      <c r="N208" s="272"/>
      <c r="O208" s="272"/>
      <c r="P208" s="272"/>
      <c r="Q208" s="272"/>
      <c r="R208" s="272"/>
    </row>
    <row r="209" spans="12:18" x14ac:dyDescent="0.25">
      <c r="L209" s="273"/>
      <c r="M209" s="272"/>
      <c r="N209" s="272"/>
      <c r="O209" s="272"/>
      <c r="P209" s="272"/>
      <c r="Q209" s="272"/>
      <c r="R209" s="272"/>
    </row>
    <row r="210" spans="12:18" x14ac:dyDescent="0.25">
      <c r="L210" s="273"/>
      <c r="M210" s="272"/>
      <c r="N210" s="272"/>
      <c r="O210" s="272"/>
      <c r="P210" s="272"/>
      <c r="Q210" s="272"/>
      <c r="R210" s="272"/>
    </row>
    <row r="211" spans="12:18" x14ac:dyDescent="0.25">
      <c r="L211" s="273"/>
      <c r="M211" s="272"/>
      <c r="N211" s="272"/>
      <c r="O211" s="272"/>
      <c r="P211" s="272"/>
      <c r="Q211" s="272"/>
      <c r="R211" s="272"/>
    </row>
    <row r="212" spans="12:18" x14ac:dyDescent="0.25">
      <c r="L212" s="273"/>
      <c r="M212" s="272"/>
      <c r="N212" s="272"/>
      <c r="O212" s="272"/>
      <c r="P212" s="272"/>
      <c r="Q212" s="272"/>
      <c r="R212" s="272"/>
    </row>
    <row r="213" spans="12:18" x14ac:dyDescent="0.25">
      <c r="L213" s="273"/>
      <c r="M213" s="272"/>
      <c r="N213" s="272"/>
      <c r="O213" s="272"/>
      <c r="P213" s="272"/>
      <c r="Q213" s="272"/>
      <c r="R213" s="272"/>
    </row>
    <row r="214" spans="12:18" x14ac:dyDescent="0.25">
      <c r="L214" s="273"/>
      <c r="M214" s="272"/>
      <c r="N214" s="272"/>
      <c r="O214" s="272"/>
      <c r="P214" s="272"/>
      <c r="Q214" s="272"/>
      <c r="R214" s="272"/>
    </row>
    <row r="215" spans="12:18" x14ac:dyDescent="0.25">
      <c r="L215" s="273"/>
      <c r="M215" s="272"/>
      <c r="N215" s="272"/>
      <c r="O215" s="272"/>
      <c r="P215" s="272"/>
      <c r="Q215" s="272"/>
      <c r="R215" s="272"/>
    </row>
    <row r="216" spans="12:18" x14ac:dyDescent="0.25">
      <c r="L216" s="273"/>
      <c r="M216" s="272"/>
      <c r="N216" s="272"/>
      <c r="O216" s="272"/>
      <c r="P216" s="272"/>
      <c r="Q216" s="272"/>
      <c r="R216" s="272"/>
    </row>
    <row r="217" spans="12:18" x14ac:dyDescent="0.25">
      <c r="L217" s="273"/>
      <c r="M217" s="272"/>
      <c r="N217" s="272"/>
      <c r="O217" s="272"/>
      <c r="P217" s="272"/>
      <c r="Q217" s="272"/>
      <c r="R217" s="272"/>
    </row>
    <row r="218" spans="12:18" x14ac:dyDescent="0.25">
      <c r="L218" s="273"/>
      <c r="M218" s="272"/>
      <c r="N218" s="272"/>
      <c r="O218" s="272"/>
      <c r="P218" s="272"/>
      <c r="Q218" s="272"/>
      <c r="R218" s="272"/>
    </row>
    <row r="219" spans="12:18" x14ac:dyDescent="0.25">
      <c r="L219" s="273"/>
      <c r="M219" s="272"/>
      <c r="N219" s="272"/>
      <c r="O219" s="272"/>
      <c r="P219" s="272"/>
      <c r="Q219" s="272"/>
      <c r="R219" s="272"/>
    </row>
    <row r="220" spans="12:18" x14ac:dyDescent="0.25">
      <c r="L220" s="273"/>
      <c r="M220" s="272"/>
      <c r="N220" s="272"/>
      <c r="O220" s="272"/>
      <c r="P220" s="272"/>
      <c r="Q220" s="272"/>
      <c r="R220" s="272"/>
    </row>
    <row r="221" spans="12:18" x14ac:dyDescent="0.25">
      <c r="L221" s="273"/>
      <c r="M221" s="272"/>
      <c r="N221" s="272"/>
      <c r="O221" s="272"/>
      <c r="P221" s="272"/>
      <c r="Q221" s="272"/>
      <c r="R221" s="272"/>
    </row>
    <row r="222" spans="12:18" x14ac:dyDescent="0.25">
      <c r="L222" s="273"/>
      <c r="M222" s="272"/>
      <c r="N222" s="272"/>
      <c r="O222" s="272"/>
      <c r="P222" s="272"/>
      <c r="Q222" s="272"/>
      <c r="R222" s="272"/>
    </row>
    <row r="223" spans="12:18" x14ac:dyDescent="0.25">
      <c r="L223" s="273"/>
      <c r="M223" s="272"/>
      <c r="N223" s="272"/>
      <c r="O223" s="272"/>
      <c r="P223" s="272"/>
      <c r="Q223" s="272"/>
      <c r="R223" s="272"/>
    </row>
    <row r="224" spans="12:18" x14ac:dyDescent="0.25">
      <c r="L224" s="273"/>
      <c r="M224" s="272"/>
      <c r="N224" s="272"/>
      <c r="O224" s="272"/>
      <c r="P224" s="272"/>
      <c r="Q224" s="272"/>
      <c r="R224" s="272"/>
    </row>
    <row r="225" spans="12:18" x14ac:dyDescent="0.25">
      <c r="L225" s="273"/>
      <c r="M225" s="272"/>
      <c r="N225" s="272"/>
      <c r="O225" s="272"/>
      <c r="P225" s="272"/>
      <c r="Q225" s="272"/>
      <c r="R225" s="272"/>
    </row>
    <row r="226" spans="12:18" x14ac:dyDescent="0.25">
      <c r="L226" s="273"/>
      <c r="M226" s="272"/>
      <c r="N226" s="272"/>
      <c r="O226" s="272"/>
      <c r="P226" s="272"/>
      <c r="Q226" s="272"/>
      <c r="R226" s="272"/>
    </row>
    <row r="227" spans="12:18" x14ac:dyDescent="0.25">
      <c r="L227" s="273"/>
      <c r="M227" s="272"/>
      <c r="N227" s="272"/>
      <c r="O227" s="272"/>
      <c r="P227" s="272"/>
      <c r="Q227" s="272"/>
      <c r="R227" s="272"/>
    </row>
    <row r="228" spans="12:18" x14ac:dyDescent="0.25">
      <c r="L228" s="273"/>
      <c r="M228" s="272"/>
      <c r="N228" s="272"/>
      <c r="O228" s="272"/>
      <c r="P228" s="272"/>
      <c r="Q228" s="272"/>
      <c r="R228" s="272"/>
    </row>
    <row r="229" spans="12:18" x14ac:dyDescent="0.25">
      <c r="L229" s="273"/>
      <c r="M229" s="272"/>
      <c r="N229" s="272"/>
      <c r="O229" s="272"/>
      <c r="P229" s="272"/>
      <c r="Q229" s="272"/>
      <c r="R229" s="272"/>
    </row>
    <row r="230" spans="12:18" x14ac:dyDescent="0.25">
      <c r="L230" s="273"/>
      <c r="M230" s="272"/>
      <c r="N230" s="272"/>
      <c r="O230" s="272"/>
      <c r="P230" s="272"/>
      <c r="Q230" s="272"/>
      <c r="R230" s="272"/>
    </row>
    <row r="231" spans="12:18" x14ac:dyDescent="0.25">
      <c r="L231" s="273"/>
      <c r="M231" s="272"/>
      <c r="N231" s="272"/>
      <c r="O231" s="272"/>
      <c r="P231" s="272"/>
      <c r="Q231" s="272"/>
      <c r="R231" s="272"/>
    </row>
    <row r="232" spans="12:18" x14ac:dyDescent="0.25">
      <c r="L232" s="273"/>
      <c r="M232" s="272"/>
      <c r="N232" s="272"/>
      <c r="O232" s="272"/>
      <c r="P232" s="272"/>
      <c r="Q232" s="272"/>
      <c r="R232" s="272"/>
    </row>
    <row r="233" spans="12:18" x14ac:dyDescent="0.25">
      <c r="L233" s="273"/>
      <c r="M233" s="272"/>
      <c r="N233" s="272"/>
      <c r="O233" s="272"/>
      <c r="P233" s="272"/>
      <c r="Q233" s="272"/>
      <c r="R233" s="272"/>
    </row>
    <row r="234" spans="12:18" x14ac:dyDescent="0.25">
      <c r="L234" s="273"/>
      <c r="M234" s="272"/>
      <c r="N234" s="272"/>
      <c r="O234" s="272"/>
      <c r="P234" s="272"/>
      <c r="Q234" s="272"/>
      <c r="R234" s="272"/>
    </row>
    <row r="235" spans="12:18" x14ac:dyDescent="0.25">
      <c r="L235" s="273"/>
      <c r="M235" s="272"/>
      <c r="N235" s="272"/>
      <c r="O235" s="272"/>
      <c r="P235" s="272"/>
      <c r="Q235" s="272"/>
      <c r="R235" s="272"/>
    </row>
    <row r="236" spans="12:18" x14ac:dyDescent="0.25">
      <c r="L236" s="273"/>
      <c r="M236" s="272"/>
      <c r="N236" s="272"/>
      <c r="O236" s="272"/>
      <c r="P236" s="272"/>
      <c r="Q236" s="272"/>
      <c r="R236" s="272"/>
    </row>
    <row r="237" spans="12:18" x14ac:dyDescent="0.25">
      <c r="L237" s="273"/>
      <c r="M237" s="272"/>
      <c r="N237" s="272"/>
      <c r="O237" s="272"/>
      <c r="P237" s="272"/>
      <c r="Q237" s="272"/>
      <c r="R237" s="272"/>
    </row>
    <row r="238" spans="12:18" x14ac:dyDescent="0.25">
      <c r="L238" s="273"/>
      <c r="M238" s="272"/>
      <c r="N238" s="272"/>
      <c r="O238" s="272"/>
      <c r="P238" s="272"/>
      <c r="Q238" s="272"/>
      <c r="R238" s="272"/>
    </row>
    <row r="239" spans="12:18" x14ac:dyDescent="0.25">
      <c r="L239" s="273"/>
      <c r="M239" s="272"/>
      <c r="N239" s="272"/>
      <c r="O239" s="272"/>
      <c r="P239" s="272"/>
      <c r="Q239" s="272"/>
      <c r="R239" s="272"/>
    </row>
    <row r="240" spans="12:18" x14ac:dyDescent="0.25">
      <c r="L240" s="273"/>
      <c r="M240" s="272"/>
      <c r="N240" s="272"/>
      <c r="O240" s="272"/>
      <c r="P240" s="272"/>
      <c r="Q240" s="272"/>
      <c r="R240" s="272"/>
    </row>
    <row r="241" spans="12:18" x14ac:dyDescent="0.25">
      <c r="L241" s="273"/>
      <c r="M241" s="272"/>
      <c r="N241" s="272"/>
      <c r="O241" s="272"/>
      <c r="P241" s="272"/>
      <c r="Q241" s="272"/>
      <c r="R241" s="272"/>
    </row>
    <row r="242" spans="12:18" x14ac:dyDescent="0.25">
      <c r="L242" s="273"/>
      <c r="M242" s="272"/>
      <c r="N242" s="272"/>
      <c r="O242" s="272"/>
      <c r="P242" s="272"/>
      <c r="Q242" s="272"/>
      <c r="R242" s="272"/>
    </row>
    <row r="243" spans="12:18" x14ac:dyDescent="0.25">
      <c r="L243" s="273"/>
      <c r="M243" s="272"/>
      <c r="N243" s="272"/>
      <c r="O243" s="272"/>
      <c r="P243" s="272"/>
      <c r="Q243" s="272"/>
      <c r="R243" s="272"/>
    </row>
    <row r="244" spans="12:18" x14ac:dyDescent="0.25">
      <c r="L244" s="273"/>
      <c r="M244" s="272"/>
      <c r="N244" s="272"/>
      <c r="O244" s="272"/>
      <c r="P244" s="272"/>
      <c r="Q244" s="272"/>
      <c r="R244" s="272"/>
    </row>
    <row r="245" spans="12:18" x14ac:dyDescent="0.25">
      <c r="L245" s="273"/>
      <c r="M245" s="272"/>
      <c r="N245" s="272"/>
      <c r="O245" s="272"/>
      <c r="P245" s="272"/>
      <c r="Q245" s="272"/>
      <c r="R245" s="272"/>
    </row>
    <row r="246" spans="12:18" x14ac:dyDescent="0.25">
      <c r="L246" s="273"/>
      <c r="M246" s="272"/>
      <c r="N246" s="272"/>
      <c r="O246" s="272"/>
      <c r="P246" s="272"/>
      <c r="Q246" s="272"/>
      <c r="R246" s="272"/>
    </row>
    <row r="247" spans="12:18" x14ac:dyDescent="0.25">
      <c r="L247" s="273"/>
      <c r="M247" s="272"/>
      <c r="N247" s="272"/>
      <c r="O247" s="272"/>
      <c r="P247" s="272"/>
      <c r="Q247" s="272"/>
      <c r="R247" s="272"/>
    </row>
    <row r="248" spans="12:18" x14ac:dyDescent="0.25">
      <c r="L248" s="273"/>
      <c r="M248" s="272"/>
      <c r="N248" s="272"/>
      <c r="O248" s="272"/>
      <c r="P248" s="272"/>
      <c r="Q248" s="272"/>
      <c r="R248" s="272"/>
    </row>
    <row r="249" spans="12:18" x14ac:dyDescent="0.25">
      <c r="L249" s="273"/>
      <c r="M249" s="272"/>
      <c r="N249" s="272"/>
      <c r="O249" s="272"/>
      <c r="P249" s="272"/>
      <c r="Q249" s="272"/>
      <c r="R249" s="272"/>
    </row>
    <row r="250" spans="12:18" x14ac:dyDescent="0.25">
      <c r="L250" s="273"/>
      <c r="M250" s="272"/>
      <c r="N250" s="272"/>
      <c r="O250" s="272"/>
      <c r="P250" s="272"/>
      <c r="Q250" s="272"/>
      <c r="R250" s="272"/>
    </row>
    <row r="251" spans="12:18" x14ac:dyDescent="0.25">
      <c r="L251" s="273"/>
      <c r="M251" s="272"/>
      <c r="N251" s="272"/>
      <c r="O251" s="272"/>
      <c r="P251" s="272"/>
      <c r="Q251" s="272"/>
      <c r="R251" s="272"/>
    </row>
    <row r="252" spans="12:18" x14ac:dyDescent="0.25">
      <c r="L252" s="273"/>
      <c r="M252" s="272"/>
      <c r="N252" s="272"/>
      <c r="O252" s="272"/>
      <c r="P252" s="272"/>
      <c r="Q252" s="272"/>
      <c r="R252" s="272"/>
    </row>
    <row r="253" spans="12:18" x14ac:dyDescent="0.25">
      <c r="L253" s="273"/>
      <c r="M253" s="272"/>
      <c r="N253" s="272"/>
      <c r="O253" s="272"/>
      <c r="P253" s="272"/>
      <c r="Q253" s="272"/>
      <c r="R253" s="272"/>
    </row>
    <row r="254" spans="12:18" x14ac:dyDescent="0.25">
      <c r="L254" s="273"/>
      <c r="M254" s="272"/>
      <c r="N254" s="272"/>
      <c r="O254" s="272"/>
      <c r="P254" s="272"/>
      <c r="Q254" s="272"/>
      <c r="R254" s="272"/>
    </row>
    <row r="255" spans="12:18" x14ac:dyDescent="0.25">
      <c r="L255" s="273"/>
      <c r="M255" s="272"/>
      <c r="N255" s="272"/>
      <c r="O255" s="272"/>
      <c r="P255" s="272"/>
      <c r="Q255" s="272"/>
      <c r="R255" s="272"/>
    </row>
    <row r="256" spans="12:18" x14ac:dyDescent="0.25">
      <c r="L256" s="273"/>
      <c r="M256" s="272"/>
      <c r="N256" s="272"/>
      <c r="O256" s="272"/>
      <c r="P256" s="272"/>
      <c r="Q256" s="272"/>
      <c r="R256" s="272"/>
    </row>
    <row r="257" spans="12:18" x14ac:dyDescent="0.25">
      <c r="L257" s="273"/>
      <c r="M257" s="272"/>
      <c r="N257" s="272"/>
      <c r="O257" s="272"/>
      <c r="P257" s="272"/>
      <c r="Q257" s="272"/>
      <c r="R257" s="272"/>
    </row>
    <row r="258" spans="12:18" x14ac:dyDescent="0.25">
      <c r="L258" s="273"/>
      <c r="M258" s="272"/>
      <c r="N258" s="272"/>
      <c r="O258" s="272"/>
      <c r="P258" s="272"/>
      <c r="Q258" s="272"/>
      <c r="R258" s="272"/>
    </row>
    <row r="259" spans="12:18" x14ac:dyDescent="0.25">
      <c r="L259" s="273"/>
      <c r="M259" s="272"/>
      <c r="N259" s="272"/>
      <c r="O259" s="272"/>
      <c r="P259" s="272"/>
      <c r="Q259" s="272"/>
      <c r="R259" s="272"/>
    </row>
    <row r="260" spans="12:18" x14ac:dyDescent="0.25">
      <c r="L260" s="273"/>
      <c r="M260" s="272"/>
      <c r="N260" s="272"/>
      <c r="O260" s="272"/>
      <c r="P260" s="272"/>
      <c r="Q260" s="272"/>
      <c r="R260" s="272"/>
    </row>
    <row r="261" spans="12:18" x14ac:dyDescent="0.25">
      <c r="L261" s="273"/>
      <c r="M261" s="272"/>
      <c r="N261" s="272"/>
      <c r="O261" s="272"/>
      <c r="P261" s="272"/>
      <c r="Q261" s="272"/>
      <c r="R261" s="272"/>
    </row>
    <row r="262" spans="12:18" x14ac:dyDescent="0.25">
      <c r="L262" s="273"/>
      <c r="M262" s="272"/>
      <c r="N262" s="272"/>
      <c r="O262" s="272"/>
      <c r="P262" s="272"/>
      <c r="Q262" s="272"/>
      <c r="R262" s="272"/>
    </row>
    <row r="263" spans="12:18" x14ac:dyDescent="0.25">
      <c r="L263" s="273"/>
      <c r="M263" s="272"/>
      <c r="N263" s="272"/>
      <c r="O263" s="272"/>
      <c r="P263" s="272"/>
      <c r="Q263" s="272"/>
      <c r="R263" s="272"/>
    </row>
    <row r="264" spans="12:18" x14ac:dyDescent="0.25">
      <c r="L264" s="273"/>
      <c r="M264" s="272"/>
      <c r="N264" s="272"/>
      <c r="O264" s="272"/>
      <c r="P264" s="272"/>
      <c r="Q264" s="272"/>
      <c r="R264" s="272"/>
    </row>
    <row r="265" spans="12:18" x14ac:dyDescent="0.25">
      <c r="L265" s="273"/>
      <c r="M265" s="272"/>
      <c r="N265" s="272"/>
      <c r="O265" s="272"/>
      <c r="P265" s="272"/>
      <c r="Q265" s="272"/>
      <c r="R265" s="272"/>
    </row>
    <row r="266" spans="12:18" x14ac:dyDescent="0.25">
      <c r="L266" s="273"/>
      <c r="M266" s="272"/>
      <c r="N266" s="272"/>
      <c r="O266" s="272"/>
      <c r="P266" s="272"/>
      <c r="Q266" s="272"/>
      <c r="R266" s="272"/>
    </row>
    <row r="267" spans="12:18" x14ac:dyDescent="0.25">
      <c r="L267" s="273"/>
      <c r="M267" s="272"/>
      <c r="N267" s="272"/>
      <c r="O267" s="272"/>
      <c r="P267" s="272"/>
      <c r="Q267" s="272"/>
      <c r="R267" s="272"/>
    </row>
    <row r="268" spans="12:18" x14ac:dyDescent="0.25">
      <c r="L268" s="273"/>
      <c r="M268" s="272"/>
      <c r="N268" s="272"/>
      <c r="O268" s="272"/>
      <c r="P268" s="272"/>
      <c r="Q268" s="272"/>
      <c r="R268" s="272"/>
    </row>
    <row r="269" spans="12:18" x14ac:dyDescent="0.25">
      <c r="L269" s="273"/>
      <c r="M269" s="272"/>
      <c r="N269" s="272"/>
      <c r="O269" s="272"/>
      <c r="P269" s="272"/>
      <c r="Q269" s="272"/>
      <c r="R269" s="272"/>
    </row>
    <row r="270" spans="12:18" x14ac:dyDescent="0.25">
      <c r="L270" s="273"/>
      <c r="M270" s="272"/>
      <c r="N270" s="272"/>
      <c r="O270" s="272"/>
      <c r="P270" s="272"/>
      <c r="Q270" s="272"/>
      <c r="R270" s="272"/>
    </row>
    <row r="271" spans="12:18" x14ac:dyDescent="0.25">
      <c r="L271" s="273"/>
      <c r="M271" s="272"/>
      <c r="N271" s="272"/>
      <c r="O271" s="272"/>
      <c r="P271" s="272"/>
      <c r="Q271" s="272"/>
      <c r="R271" s="272"/>
    </row>
    <row r="272" spans="12:18" x14ac:dyDescent="0.25">
      <c r="L272" s="273"/>
      <c r="M272" s="272"/>
      <c r="N272" s="272"/>
      <c r="O272" s="272"/>
      <c r="P272" s="272"/>
      <c r="Q272" s="272"/>
      <c r="R272" s="272"/>
    </row>
    <row r="273" spans="12:18" x14ac:dyDescent="0.25">
      <c r="L273" s="273"/>
      <c r="M273" s="272"/>
      <c r="N273" s="272"/>
      <c r="O273" s="272"/>
      <c r="P273" s="272"/>
      <c r="Q273" s="272"/>
      <c r="R273" s="272"/>
    </row>
    <row r="274" spans="12:18" x14ac:dyDescent="0.25">
      <c r="L274" s="273"/>
      <c r="M274" s="272"/>
      <c r="N274" s="272"/>
      <c r="O274" s="272"/>
      <c r="P274" s="272"/>
      <c r="Q274" s="272"/>
      <c r="R274" s="272"/>
    </row>
    <row r="275" spans="12:18" x14ac:dyDescent="0.25">
      <c r="L275" s="273"/>
      <c r="M275" s="272"/>
      <c r="N275" s="272"/>
      <c r="O275" s="272"/>
      <c r="P275" s="272"/>
      <c r="Q275" s="272"/>
      <c r="R275" s="272"/>
    </row>
    <row r="276" spans="12:18" x14ac:dyDescent="0.25">
      <c r="L276" s="273"/>
      <c r="M276" s="272"/>
      <c r="N276" s="272"/>
      <c r="O276" s="272"/>
      <c r="P276" s="272"/>
      <c r="Q276" s="272"/>
      <c r="R276" s="272"/>
    </row>
    <row r="277" spans="12:18" x14ac:dyDescent="0.25">
      <c r="L277" s="273"/>
      <c r="M277" s="272"/>
      <c r="N277" s="272"/>
      <c r="O277" s="272"/>
      <c r="P277" s="272"/>
      <c r="Q277" s="272"/>
      <c r="R277" s="272"/>
    </row>
    <row r="278" spans="12:18" x14ac:dyDescent="0.25">
      <c r="L278" s="273"/>
      <c r="M278" s="272"/>
      <c r="N278" s="272"/>
      <c r="O278" s="272"/>
      <c r="P278" s="272"/>
      <c r="Q278" s="272"/>
      <c r="R278" s="272"/>
    </row>
    <row r="279" spans="12:18" x14ac:dyDescent="0.25">
      <c r="L279" s="273"/>
      <c r="M279" s="272"/>
      <c r="N279" s="272"/>
      <c r="O279" s="272"/>
      <c r="P279" s="272"/>
      <c r="Q279" s="272"/>
      <c r="R279" s="272"/>
    </row>
    <row r="280" spans="12:18" x14ac:dyDescent="0.25">
      <c r="L280" s="273"/>
      <c r="M280" s="272"/>
      <c r="N280" s="272"/>
      <c r="O280" s="272"/>
      <c r="P280" s="272"/>
      <c r="Q280" s="272"/>
      <c r="R280" s="272"/>
    </row>
    <row r="281" spans="12:18" x14ac:dyDescent="0.25">
      <c r="L281" s="273"/>
      <c r="M281" s="272"/>
      <c r="N281" s="272"/>
      <c r="O281" s="272"/>
      <c r="P281" s="272"/>
      <c r="Q281" s="272"/>
      <c r="R281" s="272"/>
    </row>
    <row r="282" spans="12:18" x14ac:dyDescent="0.25">
      <c r="L282" s="273"/>
      <c r="M282" s="272"/>
      <c r="N282" s="272"/>
      <c r="O282" s="272"/>
      <c r="P282" s="272"/>
      <c r="Q282" s="272"/>
      <c r="R282" s="272"/>
    </row>
    <row r="283" spans="12:18" x14ac:dyDescent="0.25">
      <c r="L283" s="273"/>
      <c r="M283" s="272"/>
      <c r="N283" s="272"/>
      <c r="O283" s="272"/>
      <c r="P283" s="272"/>
      <c r="Q283" s="272"/>
      <c r="R283" s="272"/>
    </row>
    <row r="284" spans="12:18" x14ac:dyDescent="0.25">
      <c r="L284" s="273"/>
      <c r="M284" s="272"/>
      <c r="N284" s="272"/>
      <c r="O284" s="272"/>
      <c r="P284" s="272"/>
      <c r="Q284" s="272"/>
      <c r="R284" s="272"/>
    </row>
    <row r="285" spans="12:18" x14ac:dyDescent="0.25">
      <c r="L285" s="273"/>
      <c r="M285" s="272"/>
      <c r="N285" s="272"/>
      <c r="O285" s="272"/>
      <c r="P285" s="272"/>
      <c r="Q285" s="272"/>
      <c r="R285" s="272"/>
    </row>
    <row r="286" spans="12:18" x14ac:dyDescent="0.25">
      <c r="L286" s="273"/>
      <c r="M286" s="272"/>
      <c r="N286" s="272"/>
      <c r="O286" s="272"/>
      <c r="P286" s="272"/>
      <c r="Q286" s="272"/>
      <c r="R286" s="272"/>
    </row>
    <row r="287" spans="12:18" x14ac:dyDescent="0.25">
      <c r="L287" s="273"/>
      <c r="M287" s="272"/>
      <c r="N287" s="272"/>
      <c r="O287" s="272"/>
      <c r="P287" s="272"/>
      <c r="Q287" s="272"/>
      <c r="R287" s="272"/>
    </row>
    <row r="288" spans="12:18" x14ac:dyDescent="0.25">
      <c r="L288" s="273"/>
      <c r="M288" s="272"/>
      <c r="N288" s="272"/>
      <c r="O288" s="272"/>
      <c r="P288" s="272"/>
      <c r="Q288" s="272"/>
      <c r="R288" s="272"/>
    </row>
    <row r="289" spans="12:18" x14ac:dyDescent="0.25">
      <c r="L289" s="273"/>
      <c r="M289" s="272"/>
      <c r="N289" s="272"/>
      <c r="O289" s="272"/>
      <c r="P289" s="272"/>
      <c r="Q289" s="272"/>
      <c r="R289" s="272"/>
    </row>
    <row r="290" spans="12:18" x14ac:dyDescent="0.25">
      <c r="L290" s="273"/>
      <c r="M290" s="272"/>
      <c r="N290" s="272"/>
      <c r="O290" s="272"/>
      <c r="P290" s="272"/>
      <c r="Q290" s="272"/>
      <c r="R290" s="272"/>
    </row>
    <row r="291" spans="12:18" x14ac:dyDescent="0.25">
      <c r="L291" s="273"/>
      <c r="M291" s="272"/>
      <c r="N291" s="272"/>
      <c r="O291" s="272"/>
      <c r="P291" s="272"/>
      <c r="Q291" s="272"/>
      <c r="R291" s="272"/>
    </row>
    <row r="292" spans="12:18" x14ac:dyDescent="0.25">
      <c r="L292" s="273"/>
      <c r="M292" s="272"/>
      <c r="N292" s="272"/>
      <c r="O292" s="272"/>
      <c r="P292" s="272"/>
      <c r="Q292" s="272"/>
      <c r="R292" s="272"/>
    </row>
    <row r="293" spans="12:18" x14ac:dyDescent="0.25">
      <c r="L293" s="273"/>
      <c r="M293" s="272"/>
      <c r="N293" s="272"/>
      <c r="O293" s="272"/>
      <c r="P293" s="272"/>
      <c r="Q293" s="272"/>
      <c r="R293" s="272"/>
    </row>
    <row r="294" spans="12:18" x14ac:dyDescent="0.25">
      <c r="L294" s="273"/>
      <c r="M294" s="272"/>
      <c r="N294" s="272"/>
      <c r="O294" s="272"/>
      <c r="P294" s="272"/>
      <c r="Q294" s="272"/>
      <c r="R294" s="272"/>
    </row>
    <row r="295" spans="12:18" x14ac:dyDescent="0.25">
      <c r="L295" s="273"/>
      <c r="M295" s="272"/>
      <c r="N295" s="272"/>
      <c r="O295" s="272"/>
      <c r="P295" s="272"/>
      <c r="Q295" s="272"/>
      <c r="R295" s="272"/>
    </row>
    <row r="296" spans="12:18" x14ac:dyDescent="0.25">
      <c r="L296" s="273"/>
      <c r="M296" s="272"/>
      <c r="N296" s="272"/>
      <c r="O296" s="272"/>
      <c r="P296" s="272"/>
      <c r="Q296" s="272"/>
      <c r="R296" s="272"/>
    </row>
    <row r="297" spans="12:18" x14ac:dyDescent="0.25">
      <c r="L297" s="273"/>
      <c r="M297" s="272"/>
      <c r="N297" s="272"/>
      <c r="O297" s="272"/>
      <c r="P297" s="272"/>
      <c r="Q297" s="272"/>
      <c r="R297" s="272"/>
    </row>
    <row r="298" spans="12:18" x14ac:dyDescent="0.25">
      <c r="L298" s="273"/>
      <c r="M298" s="272"/>
      <c r="N298" s="272"/>
      <c r="O298" s="272"/>
      <c r="P298" s="272"/>
      <c r="Q298" s="272"/>
      <c r="R298" s="272"/>
    </row>
    <row r="299" spans="12:18" x14ac:dyDescent="0.25">
      <c r="L299" s="273"/>
      <c r="M299" s="272"/>
      <c r="N299" s="272"/>
      <c r="O299" s="272"/>
      <c r="P299" s="272"/>
      <c r="Q299" s="272"/>
      <c r="R299" s="272"/>
    </row>
    <row r="300" spans="12:18" x14ac:dyDescent="0.25">
      <c r="L300" s="273"/>
      <c r="M300" s="272"/>
      <c r="N300" s="272"/>
      <c r="O300" s="272"/>
      <c r="P300" s="272"/>
      <c r="Q300" s="272"/>
      <c r="R300" s="272"/>
    </row>
    <row r="301" spans="12:18" x14ac:dyDescent="0.25">
      <c r="L301" s="273"/>
      <c r="M301" s="272"/>
      <c r="N301" s="272"/>
      <c r="O301" s="272"/>
      <c r="P301" s="272"/>
      <c r="Q301" s="272"/>
      <c r="R301" s="272"/>
    </row>
    <row r="302" spans="12:18" x14ac:dyDescent="0.25">
      <c r="L302" s="273"/>
      <c r="M302" s="272"/>
      <c r="N302" s="272"/>
      <c r="O302" s="272"/>
      <c r="P302" s="272"/>
      <c r="Q302" s="272"/>
      <c r="R302" s="272"/>
    </row>
    <row r="303" spans="12:18" x14ac:dyDescent="0.25">
      <c r="L303" s="273"/>
      <c r="M303" s="272"/>
      <c r="N303" s="272"/>
      <c r="O303" s="272"/>
      <c r="P303" s="272"/>
      <c r="Q303" s="272"/>
      <c r="R303" s="272"/>
    </row>
    <row r="304" spans="12:18" x14ac:dyDescent="0.25">
      <c r="L304" s="273"/>
      <c r="M304" s="272"/>
      <c r="N304" s="272"/>
      <c r="O304" s="272"/>
      <c r="P304" s="272"/>
      <c r="Q304" s="272"/>
      <c r="R304" s="272"/>
    </row>
    <row r="305" spans="12:18" x14ac:dyDescent="0.25">
      <c r="L305" s="273"/>
      <c r="M305" s="272"/>
      <c r="N305" s="272"/>
      <c r="O305" s="272"/>
      <c r="P305" s="272"/>
      <c r="Q305" s="272"/>
      <c r="R305" s="272"/>
    </row>
    <row r="306" spans="12:18" x14ac:dyDescent="0.25">
      <c r="L306" s="273"/>
      <c r="M306" s="272"/>
      <c r="N306" s="272"/>
      <c r="O306" s="272"/>
      <c r="P306" s="272"/>
      <c r="Q306" s="272"/>
      <c r="R306" s="272"/>
    </row>
    <row r="307" spans="12:18" x14ac:dyDescent="0.25">
      <c r="L307" s="273"/>
      <c r="M307" s="272"/>
      <c r="N307" s="272"/>
      <c r="O307" s="272"/>
      <c r="P307" s="272"/>
      <c r="Q307" s="272"/>
      <c r="R307" s="272"/>
    </row>
    <row r="308" spans="12:18" x14ac:dyDescent="0.25">
      <c r="L308" s="273"/>
      <c r="M308" s="272"/>
      <c r="N308" s="272"/>
      <c r="O308" s="272"/>
      <c r="P308" s="272"/>
      <c r="Q308" s="272"/>
      <c r="R308" s="272"/>
    </row>
    <row r="309" spans="12:18" x14ac:dyDescent="0.25">
      <c r="L309" s="273"/>
      <c r="M309" s="272"/>
      <c r="N309" s="272"/>
      <c r="O309" s="272"/>
      <c r="P309" s="272"/>
      <c r="Q309" s="272"/>
      <c r="R309" s="272"/>
    </row>
    <row r="310" spans="12:18" x14ac:dyDescent="0.25">
      <c r="L310" s="273"/>
      <c r="M310" s="272"/>
      <c r="N310" s="272"/>
      <c r="O310" s="272"/>
      <c r="P310" s="272"/>
      <c r="Q310" s="272"/>
      <c r="R310" s="272"/>
    </row>
    <row r="311" spans="12:18" x14ac:dyDescent="0.25">
      <c r="L311" s="273"/>
      <c r="M311" s="272"/>
      <c r="N311" s="272"/>
      <c r="O311" s="272"/>
      <c r="P311" s="272"/>
      <c r="Q311" s="272"/>
      <c r="R311" s="272"/>
    </row>
    <row r="312" spans="12:18" x14ac:dyDescent="0.25">
      <c r="L312" s="273"/>
      <c r="M312" s="272"/>
      <c r="N312" s="272"/>
      <c r="O312" s="272"/>
      <c r="P312" s="272"/>
      <c r="Q312" s="272"/>
      <c r="R312" s="272"/>
    </row>
    <row r="313" spans="12:18" x14ac:dyDescent="0.25">
      <c r="L313" s="273"/>
      <c r="M313" s="272"/>
      <c r="N313" s="272"/>
      <c r="O313" s="272"/>
      <c r="P313" s="272"/>
      <c r="Q313" s="272"/>
      <c r="R313" s="272"/>
    </row>
    <row r="314" spans="12:18" x14ac:dyDescent="0.25">
      <c r="L314" s="273"/>
      <c r="M314" s="272"/>
      <c r="N314" s="272"/>
      <c r="O314" s="272"/>
      <c r="P314" s="272"/>
      <c r="Q314" s="272"/>
      <c r="R314" s="272"/>
    </row>
    <row r="315" spans="12:18" x14ac:dyDescent="0.25">
      <c r="L315" s="273"/>
      <c r="M315" s="272"/>
      <c r="N315" s="272"/>
      <c r="O315" s="272"/>
      <c r="P315" s="272"/>
      <c r="Q315" s="272"/>
      <c r="R315" s="272"/>
    </row>
    <row r="316" spans="12:18" x14ac:dyDescent="0.25">
      <c r="L316" s="273"/>
      <c r="M316" s="272"/>
      <c r="N316" s="272"/>
      <c r="O316" s="272"/>
      <c r="P316" s="272"/>
      <c r="Q316" s="272"/>
      <c r="R316" s="272"/>
    </row>
    <row r="317" spans="12:18" x14ac:dyDescent="0.25">
      <c r="L317" s="273"/>
      <c r="M317" s="272"/>
      <c r="N317" s="272"/>
      <c r="O317" s="272"/>
      <c r="P317" s="272"/>
      <c r="Q317" s="272"/>
      <c r="R317" s="272"/>
    </row>
    <row r="318" spans="12:18" x14ac:dyDescent="0.25">
      <c r="L318" s="273"/>
      <c r="M318" s="272"/>
      <c r="N318" s="272"/>
      <c r="O318" s="272"/>
      <c r="P318" s="272"/>
      <c r="Q318" s="272"/>
      <c r="R318" s="272"/>
    </row>
    <row r="319" spans="12:18" x14ac:dyDescent="0.25">
      <c r="L319" s="273"/>
      <c r="M319" s="272"/>
      <c r="N319" s="272"/>
      <c r="O319" s="272"/>
      <c r="P319" s="272"/>
      <c r="Q319" s="272"/>
      <c r="R319" s="272"/>
    </row>
    <row r="320" spans="12:18" x14ac:dyDescent="0.25">
      <c r="L320" s="273"/>
      <c r="M320" s="272"/>
      <c r="N320" s="272"/>
      <c r="O320" s="272"/>
      <c r="P320" s="272"/>
      <c r="Q320" s="272"/>
      <c r="R320" s="272"/>
    </row>
    <row r="321" spans="12:18" x14ac:dyDescent="0.25">
      <c r="L321" s="273"/>
      <c r="M321" s="272"/>
      <c r="N321" s="272"/>
      <c r="O321" s="272"/>
      <c r="P321" s="272"/>
      <c r="Q321" s="272"/>
      <c r="R321" s="272"/>
    </row>
    <row r="322" spans="12:18" x14ac:dyDescent="0.25">
      <c r="L322" s="273"/>
      <c r="M322" s="272"/>
      <c r="N322" s="272"/>
      <c r="O322" s="272"/>
      <c r="P322" s="272"/>
      <c r="Q322" s="272"/>
      <c r="R322" s="272"/>
    </row>
    <row r="323" spans="12:18" x14ac:dyDescent="0.25">
      <c r="L323" s="273"/>
      <c r="M323" s="272"/>
      <c r="N323" s="272"/>
      <c r="O323" s="272"/>
      <c r="P323" s="272"/>
      <c r="Q323" s="272"/>
      <c r="R323" s="272"/>
    </row>
    <row r="324" spans="12:18" x14ac:dyDescent="0.25">
      <c r="L324" s="273"/>
      <c r="M324" s="272"/>
      <c r="N324" s="272"/>
      <c r="O324" s="272"/>
      <c r="P324" s="272"/>
      <c r="Q324" s="272"/>
      <c r="R324" s="272"/>
    </row>
    <row r="325" spans="12:18" x14ac:dyDescent="0.25">
      <c r="L325" s="273"/>
      <c r="M325" s="272"/>
      <c r="N325" s="272"/>
      <c r="O325" s="272"/>
      <c r="P325" s="272"/>
      <c r="Q325" s="272"/>
      <c r="R325" s="272"/>
    </row>
    <row r="326" spans="12:18" x14ac:dyDescent="0.25">
      <c r="L326" s="273"/>
      <c r="M326" s="272"/>
      <c r="N326" s="272"/>
      <c r="O326" s="272"/>
      <c r="P326" s="272"/>
      <c r="Q326" s="272"/>
      <c r="R326" s="272"/>
    </row>
    <row r="327" spans="12:18" x14ac:dyDescent="0.25">
      <c r="L327" s="273"/>
      <c r="M327" s="272"/>
      <c r="N327" s="272"/>
      <c r="O327" s="272"/>
      <c r="P327" s="272"/>
      <c r="Q327" s="272"/>
      <c r="R327" s="272"/>
    </row>
    <row r="328" spans="12:18" x14ac:dyDescent="0.25">
      <c r="L328" s="273"/>
      <c r="M328" s="272"/>
      <c r="N328" s="272"/>
      <c r="O328" s="272"/>
      <c r="P328" s="272"/>
      <c r="Q328" s="272"/>
      <c r="R328" s="272"/>
    </row>
    <row r="329" spans="12:18" x14ac:dyDescent="0.25">
      <c r="L329" s="273"/>
      <c r="M329" s="272"/>
      <c r="N329" s="272"/>
      <c r="O329" s="272"/>
      <c r="P329" s="272"/>
      <c r="Q329" s="272"/>
      <c r="R329" s="272"/>
    </row>
    <row r="330" spans="12:18" x14ac:dyDescent="0.25">
      <c r="L330" s="273"/>
      <c r="M330" s="272"/>
      <c r="N330" s="272"/>
      <c r="O330" s="272"/>
      <c r="P330" s="272"/>
      <c r="Q330" s="272"/>
      <c r="R330" s="272"/>
    </row>
    <row r="331" spans="12:18" x14ac:dyDescent="0.25">
      <c r="L331" s="273"/>
      <c r="M331" s="272"/>
      <c r="N331" s="272"/>
      <c r="O331" s="272"/>
      <c r="P331" s="272"/>
      <c r="Q331" s="272"/>
      <c r="R331" s="272"/>
    </row>
    <row r="332" spans="12:18" x14ac:dyDescent="0.25">
      <c r="L332" s="273"/>
      <c r="M332" s="272"/>
      <c r="N332" s="272"/>
      <c r="O332" s="272"/>
      <c r="P332" s="272"/>
      <c r="Q332" s="272"/>
      <c r="R332" s="272"/>
    </row>
    <row r="333" spans="12:18" x14ac:dyDescent="0.25">
      <c r="L333" s="273"/>
      <c r="M333" s="272"/>
      <c r="N333" s="272"/>
      <c r="O333" s="272"/>
      <c r="P333" s="272"/>
      <c r="Q333" s="272"/>
      <c r="R333" s="272"/>
    </row>
    <row r="334" spans="12:18" x14ac:dyDescent="0.25">
      <c r="L334" s="273"/>
      <c r="M334" s="272"/>
      <c r="N334" s="272"/>
      <c r="O334" s="272"/>
      <c r="P334" s="272"/>
      <c r="Q334" s="272"/>
      <c r="R334" s="272"/>
    </row>
    <row r="335" spans="12:18" x14ac:dyDescent="0.25">
      <c r="L335" s="273"/>
      <c r="M335" s="272"/>
      <c r="N335" s="272"/>
      <c r="O335" s="272"/>
      <c r="P335" s="272"/>
      <c r="Q335" s="272"/>
      <c r="R335" s="272"/>
    </row>
    <row r="336" spans="12:18" x14ac:dyDescent="0.25">
      <c r="L336" s="273"/>
      <c r="M336" s="272"/>
      <c r="N336" s="272"/>
      <c r="O336" s="272"/>
      <c r="P336" s="272"/>
      <c r="Q336" s="272"/>
      <c r="R336" s="272"/>
    </row>
    <row r="337" spans="12:18" x14ac:dyDescent="0.25">
      <c r="L337" s="273"/>
      <c r="M337" s="272"/>
      <c r="N337" s="272"/>
      <c r="O337" s="272"/>
      <c r="P337" s="272"/>
      <c r="Q337" s="272"/>
      <c r="R337" s="272"/>
    </row>
    <row r="338" spans="12:18" x14ac:dyDescent="0.25">
      <c r="L338" s="273"/>
      <c r="M338" s="272"/>
      <c r="N338" s="272"/>
      <c r="O338" s="272"/>
      <c r="P338" s="272"/>
      <c r="Q338" s="272"/>
      <c r="R338" s="272"/>
    </row>
    <row r="339" spans="12:18" x14ac:dyDescent="0.25">
      <c r="L339" s="273"/>
      <c r="M339" s="272"/>
      <c r="N339" s="272"/>
      <c r="O339" s="272"/>
      <c r="P339" s="272"/>
      <c r="Q339" s="272"/>
      <c r="R339" s="272"/>
    </row>
    <row r="340" spans="12:18" x14ac:dyDescent="0.25">
      <c r="L340" s="273"/>
      <c r="M340" s="272"/>
      <c r="N340" s="272"/>
      <c r="O340" s="272"/>
      <c r="P340" s="272"/>
      <c r="Q340" s="272"/>
      <c r="R340" s="272"/>
    </row>
    <row r="341" spans="12:18" x14ac:dyDescent="0.25">
      <c r="L341" s="273"/>
      <c r="M341" s="272"/>
      <c r="N341" s="272"/>
      <c r="O341" s="272"/>
      <c r="P341" s="272"/>
      <c r="Q341" s="272"/>
      <c r="R341" s="272"/>
    </row>
    <row r="342" spans="12:18" x14ac:dyDescent="0.25">
      <c r="L342" s="273"/>
      <c r="M342" s="272"/>
      <c r="N342" s="272"/>
      <c r="O342" s="272"/>
      <c r="P342" s="272"/>
      <c r="Q342" s="272"/>
      <c r="R342" s="272"/>
    </row>
    <row r="343" spans="12:18" x14ac:dyDescent="0.25">
      <c r="L343" s="273"/>
      <c r="M343" s="272"/>
      <c r="N343" s="272"/>
      <c r="O343" s="272"/>
      <c r="P343" s="272"/>
      <c r="Q343" s="272"/>
      <c r="R343" s="272"/>
    </row>
    <row r="344" spans="12:18" x14ac:dyDescent="0.25">
      <c r="L344" s="273"/>
      <c r="M344" s="272"/>
      <c r="N344" s="272"/>
      <c r="O344" s="272"/>
      <c r="P344" s="272"/>
      <c r="Q344" s="272"/>
      <c r="R344" s="272"/>
    </row>
    <row r="345" spans="12:18" x14ac:dyDescent="0.25">
      <c r="L345" s="273"/>
      <c r="M345" s="272"/>
      <c r="N345" s="272"/>
      <c r="O345" s="272"/>
      <c r="P345" s="272"/>
      <c r="Q345" s="272"/>
      <c r="R345" s="272"/>
    </row>
    <row r="346" spans="12:18" x14ac:dyDescent="0.25">
      <c r="L346" s="273"/>
      <c r="M346" s="272"/>
      <c r="N346" s="272"/>
      <c r="O346" s="272"/>
      <c r="P346" s="272"/>
      <c r="Q346" s="272"/>
      <c r="R346" s="272"/>
    </row>
    <row r="347" spans="12:18" x14ac:dyDescent="0.25">
      <c r="L347" s="273"/>
      <c r="M347" s="272"/>
      <c r="N347" s="272"/>
      <c r="O347" s="272"/>
      <c r="P347" s="272"/>
      <c r="Q347" s="272"/>
      <c r="R347" s="272"/>
    </row>
    <row r="348" spans="12:18" x14ac:dyDescent="0.25">
      <c r="L348" s="273"/>
      <c r="M348" s="272"/>
      <c r="N348" s="272"/>
      <c r="O348" s="272"/>
      <c r="P348" s="272"/>
      <c r="Q348" s="272"/>
      <c r="R348" s="272"/>
    </row>
    <row r="349" spans="12:18" x14ac:dyDescent="0.25">
      <c r="L349" s="273"/>
      <c r="M349" s="272"/>
      <c r="N349" s="272"/>
      <c r="O349" s="272"/>
      <c r="P349" s="272"/>
      <c r="Q349" s="272"/>
      <c r="R349" s="272"/>
    </row>
    <row r="350" spans="12:18" x14ac:dyDescent="0.25">
      <c r="L350" s="273"/>
      <c r="M350" s="272"/>
      <c r="N350" s="272"/>
      <c r="O350" s="272"/>
      <c r="P350" s="272"/>
      <c r="Q350" s="272"/>
      <c r="R350" s="272"/>
    </row>
    <row r="351" spans="12:18" x14ac:dyDescent="0.25">
      <c r="L351" s="273"/>
      <c r="M351" s="272"/>
      <c r="N351" s="272"/>
      <c r="O351" s="272"/>
      <c r="P351" s="272"/>
      <c r="Q351" s="272"/>
      <c r="R351" s="272"/>
    </row>
    <row r="352" spans="12:18" x14ac:dyDescent="0.25">
      <c r="L352" s="273"/>
      <c r="M352" s="272"/>
      <c r="N352" s="272"/>
      <c r="O352" s="272"/>
      <c r="P352" s="272"/>
      <c r="Q352" s="272"/>
      <c r="R352" s="272"/>
    </row>
    <row r="353" spans="12:18" x14ac:dyDescent="0.25">
      <c r="L353" s="273"/>
      <c r="M353" s="272"/>
      <c r="N353" s="272"/>
      <c r="O353" s="272"/>
      <c r="P353" s="272"/>
      <c r="Q353" s="272"/>
      <c r="R353" s="272"/>
    </row>
    <row r="354" spans="12:18" x14ac:dyDescent="0.25">
      <c r="L354" s="273"/>
      <c r="M354" s="272"/>
      <c r="N354" s="272"/>
      <c r="O354" s="272"/>
      <c r="P354" s="272"/>
      <c r="Q354" s="272"/>
      <c r="R354" s="272"/>
    </row>
    <row r="355" spans="12:18" x14ac:dyDescent="0.25">
      <c r="L355" s="273"/>
      <c r="M355" s="272"/>
      <c r="N355" s="272"/>
      <c r="O355" s="272"/>
      <c r="P355" s="272"/>
      <c r="Q355" s="272"/>
      <c r="R355" s="272"/>
    </row>
    <row r="356" spans="12:18" x14ac:dyDescent="0.25">
      <c r="L356" s="273"/>
      <c r="M356" s="272"/>
      <c r="N356" s="272"/>
      <c r="O356" s="272"/>
      <c r="P356" s="272"/>
      <c r="Q356" s="272"/>
      <c r="R356" s="272"/>
    </row>
    <row r="357" spans="12:18" x14ac:dyDescent="0.25">
      <c r="L357" s="273"/>
      <c r="M357" s="272"/>
      <c r="N357" s="272"/>
      <c r="O357" s="272"/>
      <c r="P357" s="272"/>
      <c r="Q357" s="272"/>
      <c r="R357" s="272"/>
    </row>
    <row r="358" spans="12:18" x14ac:dyDescent="0.25">
      <c r="L358" s="273"/>
      <c r="M358" s="272"/>
      <c r="N358" s="272"/>
      <c r="O358" s="272"/>
      <c r="P358" s="272"/>
      <c r="Q358" s="272"/>
      <c r="R358" s="272"/>
    </row>
    <row r="359" spans="12:18" x14ac:dyDescent="0.25">
      <c r="L359" s="273"/>
      <c r="M359" s="272"/>
      <c r="N359" s="272"/>
      <c r="O359" s="272"/>
      <c r="P359" s="272"/>
      <c r="Q359" s="272"/>
      <c r="R359" s="272"/>
    </row>
    <row r="360" spans="12:18" x14ac:dyDescent="0.25">
      <c r="L360" s="273"/>
      <c r="M360" s="272"/>
      <c r="N360" s="272"/>
      <c r="O360" s="272"/>
      <c r="P360" s="272"/>
      <c r="Q360" s="272"/>
      <c r="R360" s="272"/>
    </row>
    <row r="361" spans="12:18" x14ac:dyDescent="0.25">
      <c r="L361" s="273"/>
      <c r="M361" s="272"/>
      <c r="N361" s="272"/>
      <c r="O361" s="272"/>
      <c r="P361" s="272"/>
      <c r="Q361" s="272"/>
      <c r="R361" s="272"/>
    </row>
    <row r="362" spans="12:18" x14ac:dyDescent="0.25">
      <c r="L362" s="273"/>
      <c r="M362" s="272"/>
      <c r="N362" s="272"/>
      <c r="O362" s="272"/>
      <c r="P362" s="272"/>
      <c r="Q362" s="272"/>
      <c r="R362" s="272"/>
    </row>
    <row r="363" spans="12:18" x14ac:dyDescent="0.25">
      <c r="L363" s="273"/>
      <c r="M363" s="272"/>
      <c r="N363" s="272"/>
      <c r="O363" s="272"/>
      <c r="P363" s="272"/>
      <c r="Q363" s="272"/>
      <c r="R363" s="272"/>
    </row>
    <row r="364" spans="12:18" x14ac:dyDescent="0.25">
      <c r="L364" s="273"/>
      <c r="M364" s="272"/>
      <c r="N364" s="272"/>
      <c r="O364" s="272"/>
      <c r="P364" s="272"/>
      <c r="Q364" s="272"/>
      <c r="R364" s="272"/>
    </row>
    <row r="365" spans="12:18" x14ac:dyDescent="0.25">
      <c r="L365" s="273"/>
      <c r="M365" s="272"/>
      <c r="N365" s="272"/>
      <c r="O365" s="272"/>
      <c r="P365" s="272"/>
      <c r="Q365" s="272"/>
      <c r="R365" s="272"/>
    </row>
    <row r="366" spans="12:18" x14ac:dyDescent="0.25">
      <c r="L366" s="273"/>
      <c r="M366" s="272"/>
      <c r="N366" s="272"/>
      <c r="O366" s="272"/>
      <c r="P366" s="272"/>
      <c r="Q366" s="272"/>
      <c r="R366" s="272"/>
    </row>
    <row r="367" spans="12:18" x14ac:dyDescent="0.25">
      <c r="L367" s="273"/>
      <c r="M367" s="272"/>
      <c r="N367" s="272"/>
      <c r="O367" s="272"/>
      <c r="P367" s="272"/>
      <c r="Q367" s="272"/>
      <c r="R367" s="272"/>
    </row>
    <row r="368" spans="12:18" x14ac:dyDescent="0.25">
      <c r="L368" s="273"/>
      <c r="M368" s="272"/>
      <c r="N368" s="272"/>
      <c r="O368" s="272"/>
      <c r="P368" s="272"/>
      <c r="Q368" s="272"/>
      <c r="R368" s="272"/>
    </row>
    <row r="369" spans="12:18" x14ac:dyDescent="0.25">
      <c r="L369" s="273"/>
      <c r="M369" s="272"/>
      <c r="N369" s="272"/>
      <c r="O369" s="272"/>
      <c r="P369" s="272"/>
      <c r="Q369" s="272"/>
      <c r="R369" s="272"/>
    </row>
    <row r="370" spans="12:18" x14ac:dyDescent="0.25">
      <c r="L370" s="273"/>
      <c r="M370" s="272"/>
      <c r="N370" s="272"/>
      <c r="O370" s="272"/>
      <c r="P370" s="272"/>
      <c r="Q370" s="272"/>
      <c r="R370" s="272"/>
    </row>
    <row r="371" spans="12:18" x14ac:dyDescent="0.25">
      <c r="L371" s="273"/>
      <c r="M371" s="272"/>
      <c r="N371" s="272"/>
      <c r="O371" s="272"/>
      <c r="P371" s="272"/>
      <c r="Q371" s="272"/>
      <c r="R371" s="272"/>
    </row>
    <row r="372" spans="12:18" x14ac:dyDescent="0.25">
      <c r="L372" s="273"/>
      <c r="M372" s="272"/>
      <c r="N372" s="272"/>
      <c r="O372" s="272"/>
      <c r="P372" s="272"/>
      <c r="Q372" s="272"/>
      <c r="R372" s="272"/>
    </row>
    <row r="373" spans="12:18" x14ac:dyDescent="0.25">
      <c r="L373" s="273"/>
      <c r="M373" s="272"/>
      <c r="N373" s="272"/>
      <c r="O373" s="272"/>
      <c r="P373" s="272"/>
      <c r="Q373" s="272"/>
      <c r="R373" s="272"/>
    </row>
    <row r="374" spans="12:18" x14ac:dyDescent="0.25">
      <c r="L374" s="273"/>
      <c r="M374" s="272"/>
      <c r="N374" s="272"/>
      <c r="O374" s="272"/>
      <c r="P374" s="272"/>
      <c r="Q374" s="272"/>
      <c r="R374" s="272"/>
    </row>
    <row r="375" spans="12:18" x14ac:dyDescent="0.25">
      <c r="L375" s="273"/>
      <c r="M375" s="272"/>
      <c r="N375" s="272"/>
      <c r="O375" s="272"/>
      <c r="P375" s="272"/>
      <c r="Q375" s="272"/>
      <c r="R375" s="272"/>
    </row>
    <row r="376" spans="12:18" x14ac:dyDescent="0.25">
      <c r="L376" s="273"/>
      <c r="M376" s="272"/>
      <c r="N376" s="272"/>
      <c r="O376" s="272"/>
      <c r="P376" s="272"/>
      <c r="Q376" s="272"/>
      <c r="R376" s="272"/>
    </row>
    <row r="377" spans="12:18" x14ac:dyDescent="0.25">
      <c r="L377" s="273"/>
      <c r="M377" s="272"/>
      <c r="N377" s="272"/>
      <c r="O377" s="272"/>
      <c r="P377" s="272"/>
      <c r="Q377" s="272"/>
      <c r="R377" s="272"/>
    </row>
    <row r="378" spans="12:18" x14ac:dyDescent="0.25">
      <c r="L378" s="273"/>
      <c r="M378" s="272"/>
      <c r="N378" s="272"/>
      <c r="O378" s="272"/>
      <c r="P378" s="272"/>
      <c r="Q378" s="272"/>
      <c r="R378" s="272"/>
    </row>
    <row r="379" spans="12:18" x14ac:dyDescent="0.25">
      <c r="L379" s="273"/>
      <c r="M379" s="272"/>
      <c r="N379" s="272"/>
      <c r="O379" s="272"/>
      <c r="P379" s="272"/>
      <c r="Q379" s="272"/>
      <c r="R379" s="272"/>
    </row>
    <row r="380" spans="12:18" x14ac:dyDescent="0.25">
      <c r="L380" s="273"/>
      <c r="M380" s="272"/>
      <c r="N380" s="272"/>
      <c r="O380" s="272"/>
      <c r="P380" s="272"/>
      <c r="Q380" s="272"/>
      <c r="R380" s="272"/>
    </row>
    <row r="381" spans="12:18" x14ac:dyDescent="0.25">
      <c r="L381" s="273"/>
      <c r="M381" s="272"/>
      <c r="N381" s="272"/>
      <c r="O381" s="272"/>
      <c r="P381" s="272"/>
      <c r="Q381" s="272"/>
      <c r="R381" s="272"/>
    </row>
    <row r="382" spans="12:18" x14ac:dyDescent="0.25">
      <c r="L382" s="273"/>
      <c r="M382" s="272"/>
      <c r="N382" s="272"/>
      <c r="O382" s="272"/>
      <c r="P382" s="272"/>
      <c r="Q382" s="272"/>
      <c r="R382" s="272"/>
    </row>
    <row r="383" spans="12:18" x14ac:dyDescent="0.25">
      <c r="L383" s="273"/>
      <c r="M383" s="272"/>
      <c r="N383" s="272"/>
      <c r="O383" s="272"/>
      <c r="P383" s="272"/>
      <c r="Q383" s="272"/>
      <c r="R383" s="272"/>
    </row>
    <row r="384" spans="12:18" x14ac:dyDescent="0.25">
      <c r="L384" s="273"/>
      <c r="M384" s="272"/>
      <c r="N384" s="272"/>
      <c r="O384" s="272"/>
      <c r="P384" s="272"/>
      <c r="Q384" s="272"/>
      <c r="R384" s="272"/>
    </row>
    <row r="385" spans="12:18" x14ac:dyDescent="0.25">
      <c r="L385" s="273"/>
      <c r="M385" s="272"/>
      <c r="N385" s="272"/>
      <c r="O385" s="272"/>
      <c r="P385" s="272"/>
      <c r="Q385" s="272"/>
      <c r="R385" s="272"/>
    </row>
    <row r="386" spans="12:18" x14ac:dyDescent="0.25">
      <c r="L386" s="273"/>
      <c r="M386" s="272"/>
      <c r="N386" s="272"/>
      <c r="O386" s="272"/>
      <c r="P386" s="272"/>
      <c r="Q386" s="272"/>
      <c r="R386" s="272"/>
    </row>
    <row r="387" spans="12:18" x14ac:dyDescent="0.25">
      <c r="L387" s="273"/>
      <c r="M387" s="272"/>
      <c r="N387" s="272"/>
      <c r="O387" s="272"/>
      <c r="P387" s="272"/>
      <c r="Q387" s="272"/>
      <c r="R387" s="272"/>
    </row>
    <row r="388" spans="12:18" x14ac:dyDescent="0.25">
      <c r="L388" s="273"/>
      <c r="M388" s="272"/>
      <c r="N388" s="272"/>
      <c r="O388" s="272"/>
      <c r="P388" s="272"/>
      <c r="Q388" s="272"/>
      <c r="R388" s="272"/>
    </row>
    <row r="389" spans="12:18" x14ac:dyDescent="0.25">
      <c r="L389" s="273"/>
      <c r="M389" s="272"/>
      <c r="N389" s="272"/>
      <c r="O389" s="272"/>
      <c r="P389" s="272"/>
      <c r="Q389" s="272"/>
      <c r="R389" s="272"/>
    </row>
    <row r="390" spans="12:18" x14ac:dyDescent="0.25">
      <c r="L390" s="273"/>
      <c r="M390" s="272"/>
      <c r="N390" s="272"/>
      <c r="O390" s="272"/>
      <c r="P390" s="272"/>
      <c r="Q390" s="272"/>
      <c r="R390" s="272"/>
    </row>
    <row r="391" spans="12:18" x14ac:dyDescent="0.25">
      <c r="L391" s="273"/>
      <c r="M391" s="272"/>
      <c r="N391" s="272"/>
      <c r="O391" s="272"/>
      <c r="P391" s="272"/>
      <c r="Q391" s="272"/>
      <c r="R391" s="272"/>
    </row>
    <row r="392" spans="12:18" x14ac:dyDescent="0.25">
      <c r="L392" s="273"/>
      <c r="M392" s="272"/>
      <c r="N392" s="272"/>
      <c r="O392" s="272"/>
      <c r="P392" s="272"/>
      <c r="Q392" s="272"/>
      <c r="R392" s="272"/>
    </row>
    <row r="393" spans="12:18" x14ac:dyDescent="0.25">
      <c r="L393" s="273"/>
      <c r="M393" s="272"/>
      <c r="N393" s="272"/>
      <c r="O393" s="272"/>
      <c r="P393" s="272"/>
      <c r="Q393" s="272"/>
      <c r="R393" s="272"/>
    </row>
    <row r="394" spans="12:18" x14ac:dyDescent="0.25">
      <c r="L394" s="273"/>
      <c r="M394" s="272"/>
      <c r="N394" s="272"/>
      <c r="O394" s="272"/>
      <c r="P394" s="272"/>
      <c r="Q394" s="272"/>
      <c r="R394" s="272"/>
    </row>
    <row r="395" spans="12:18" x14ac:dyDescent="0.25">
      <c r="L395" s="273"/>
      <c r="M395" s="272"/>
      <c r="N395" s="272"/>
      <c r="O395" s="272"/>
      <c r="P395" s="272"/>
      <c r="Q395" s="272"/>
      <c r="R395" s="272"/>
    </row>
    <row r="396" spans="12:18" x14ac:dyDescent="0.25">
      <c r="L396" s="273"/>
      <c r="M396" s="272"/>
      <c r="N396" s="272"/>
      <c r="O396" s="272"/>
      <c r="P396" s="272"/>
      <c r="Q396" s="272"/>
      <c r="R396" s="272"/>
    </row>
    <row r="397" spans="12:18" x14ac:dyDescent="0.25">
      <c r="L397" s="273"/>
      <c r="M397" s="272"/>
      <c r="N397" s="272"/>
      <c r="O397" s="272"/>
      <c r="P397" s="272"/>
      <c r="Q397" s="272"/>
      <c r="R397" s="272"/>
    </row>
    <row r="398" spans="12:18" x14ac:dyDescent="0.25">
      <c r="L398" s="273"/>
      <c r="M398" s="272"/>
      <c r="N398" s="272"/>
      <c r="O398" s="272"/>
      <c r="P398" s="272"/>
      <c r="Q398" s="272"/>
      <c r="R398" s="272"/>
    </row>
    <row r="399" spans="12:18" x14ac:dyDescent="0.25">
      <c r="L399" s="273"/>
      <c r="M399" s="272"/>
      <c r="N399" s="272"/>
      <c r="O399" s="272"/>
      <c r="P399" s="272"/>
      <c r="Q399" s="272"/>
      <c r="R399" s="272"/>
    </row>
    <row r="400" spans="12:18" x14ac:dyDescent="0.25">
      <c r="L400" s="273"/>
      <c r="M400" s="272"/>
      <c r="N400" s="272"/>
      <c r="O400" s="272"/>
      <c r="P400" s="272"/>
      <c r="Q400" s="272"/>
      <c r="R400" s="272"/>
    </row>
    <row r="401" spans="12:18" x14ac:dyDescent="0.25">
      <c r="L401" s="273"/>
      <c r="M401" s="272"/>
      <c r="N401" s="272"/>
      <c r="O401" s="272"/>
      <c r="P401" s="272"/>
      <c r="Q401" s="272"/>
      <c r="R401" s="272"/>
    </row>
    <row r="402" spans="12:18" x14ac:dyDescent="0.25">
      <c r="L402" s="273"/>
      <c r="M402" s="272"/>
      <c r="N402" s="272"/>
      <c r="O402" s="272"/>
      <c r="P402" s="272"/>
      <c r="Q402" s="272"/>
      <c r="R402" s="272"/>
    </row>
    <row r="403" spans="12:18" x14ac:dyDescent="0.25">
      <c r="L403" s="273"/>
      <c r="M403" s="272"/>
      <c r="N403" s="272"/>
      <c r="O403" s="272"/>
      <c r="P403" s="272"/>
      <c r="Q403" s="272"/>
      <c r="R403" s="272"/>
    </row>
    <row r="404" spans="12:18" x14ac:dyDescent="0.25">
      <c r="L404" s="273"/>
      <c r="M404" s="272"/>
      <c r="N404" s="272"/>
      <c r="O404" s="272"/>
      <c r="P404" s="272"/>
      <c r="Q404" s="272"/>
      <c r="R404" s="272"/>
    </row>
    <row r="405" spans="12:18" x14ac:dyDescent="0.25">
      <c r="L405" s="273"/>
      <c r="M405" s="272"/>
      <c r="N405" s="272"/>
      <c r="O405" s="272"/>
      <c r="P405" s="272"/>
      <c r="Q405" s="272"/>
      <c r="R405" s="272"/>
    </row>
    <row r="406" spans="12:18" x14ac:dyDescent="0.25">
      <c r="L406" s="273"/>
      <c r="M406" s="272"/>
      <c r="N406" s="272"/>
      <c r="O406" s="272"/>
      <c r="P406" s="272"/>
      <c r="Q406" s="272"/>
      <c r="R406" s="272"/>
    </row>
    <row r="407" spans="12:18" x14ac:dyDescent="0.25">
      <c r="L407" s="273"/>
      <c r="M407" s="272"/>
      <c r="N407" s="272"/>
      <c r="O407" s="272"/>
      <c r="P407" s="272"/>
      <c r="Q407" s="272"/>
      <c r="R407" s="272"/>
    </row>
    <row r="408" spans="12:18" x14ac:dyDescent="0.25">
      <c r="L408" s="273"/>
      <c r="M408" s="272"/>
      <c r="N408" s="272"/>
      <c r="O408" s="272"/>
      <c r="P408" s="272"/>
      <c r="Q408" s="272"/>
      <c r="R408" s="272"/>
    </row>
    <row r="409" spans="12:18" x14ac:dyDescent="0.25">
      <c r="L409" s="273"/>
      <c r="M409" s="272"/>
      <c r="N409" s="272"/>
      <c r="O409" s="272"/>
      <c r="P409" s="272"/>
      <c r="Q409" s="272"/>
      <c r="R409" s="272"/>
    </row>
    <row r="410" spans="12:18" x14ac:dyDescent="0.25">
      <c r="L410" s="273"/>
      <c r="M410" s="272"/>
      <c r="N410" s="272"/>
      <c r="O410" s="272"/>
      <c r="P410" s="272"/>
      <c r="Q410" s="272"/>
      <c r="R410" s="272"/>
    </row>
    <row r="411" spans="12:18" x14ac:dyDescent="0.25">
      <c r="L411" s="273"/>
      <c r="M411" s="272"/>
      <c r="N411" s="272"/>
      <c r="O411" s="272"/>
      <c r="P411" s="272"/>
      <c r="Q411" s="272"/>
      <c r="R411" s="272"/>
    </row>
    <row r="412" spans="12:18" x14ac:dyDescent="0.25">
      <c r="L412" s="273"/>
      <c r="M412" s="272"/>
      <c r="N412" s="272"/>
      <c r="O412" s="272"/>
      <c r="P412" s="272"/>
      <c r="Q412" s="272"/>
      <c r="R412" s="272"/>
    </row>
    <row r="413" spans="12:18" x14ac:dyDescent="0.25">
      <c r="L413" s="273"/>
      <c r="M413" s="272"/>
      <c r="N413" s="272"/>
      <c r="O413" s="272"/>
      <c r="P413" s="272"/>
      <c r="Q413" s="272"/>
      <c r="R413" s="272"/>
    </row>
    <row r="414" spans="12:18" x14ac:dyDescent="0.25">
      <c r="L414" s="273"/>
      <c r="M414" s="272"/>
      <c r="N414" s="272"/>
      <c r="O414" s="272"/>
      <c r="P414" s="272"/>
      <c r="Q414" s="272"/>
      <c r="R414" s="272"/>
    </row>
    <row r="415" spans="12:18" x14ac:dyDescent="0.25">
      <c r="L415" s="273"/>
      <c r="M415" s="272"/>
      <c r="N415" s="272"/>
      <c r="O415" s="272"/>
      <c r="P415" s="272"/>
      <c r="Q415" s="272"/>
      <c r="R415" s="272"/>
    </row>
    <row r="416" spans="12:18" x14ac:dyDescent="0.25">
      <c r="L416" s="273"/>
      <c r="M416" s="272"/>
      <c r="N416" s="272"/>
      <c r="O416" s="272"/>
      <c r="P416" s="272"/>
      <c r="Q416" s="272"/>
      <c r="R416" s="272"/>
    </row>
    <row r="417" spans="12:18" x14ac:dyDescent="0.25">
      <c r="L417" s="273"/>
      <c r="M417" s="272"/>
      <c r="N417" s="272"/>
      <c r="O417" s="272"/>
      <c r="P417" s="272"/>
      <c r="Q417" s="272"/>
      <c r="R417" s="272"/>
    </row>
    <row r="418" spans="12:18" x14ac:dyDescent="0.25">
      <c r="L418" s="273"/>
      <c r="M418" s="272"/>
      <c r="N418" s="272"/>
      <c r="O418" s="272"/>
      <c r="P418" s="272"/>
      <c r="Q418" s="272"/>
      <c r="R418" s="272"/>
    </row>
    <row r="419" spans="12:18" x14ac:dyDescent="0.25">
      <c r="L419" s="273"/>
      <c r="M419" s="272"/>
      <c r="N419" s="272"/>
      <c r="O419" s="272"/>
      <c r="P419" s="272"/>
      <c r="Q419" s="272"/>
      <c r="R419" s="272"/>
    </row>
    <row r="420" spans="12:18" x14ac:dyDescent="0.25">
      <c r="L420" s="273"/>
      <c r="M420" s="272"/>
      <c r="N420" s="272"/>
      <c r="O420" s="272"/>
      <c r="P420" s="272"/>
      <c r="Q420" s="272"/>
      <c r="R420" s="272"/>
    </row>
    <row r="421" spans="12:18" x14ac:dyDescent="0.25">
      <c r="L421" s="273"/>
      <c r="M421" s="272"/>
      <c r="N421" s="272"/>
      <c r="O421" s="272"/>
      <c r="P421" s="272"/>
      <c r="Q421" s="272"/>
      <c r="R421" s="272"/>
    </row>
    <row r="422" spans="12:18" x14ac:dyDescent="0.25">
      <c r="L422" s="273"/>
      <c r="M422" s="272"/>
      <c r="N422" s="272"/>
      <c r="O422" s="272"/>
      <c r="P422" s="272"/>
      <c r="Q422" s="272"/>
      <c r="R422" s="272"/>
    </row>
    <row r="423" spans="12:18" x14ac:dyDescent="0.25">
      <c r="L423" s="273"/>
      <c r="M423" s="272"/>
      <c r="N423" s="272"/>
      <c r="O423" s="272"/>
      <c r="P423" s="272"/>
      <c r="Q423" s="272"/>
      <c r="R423" s="272"/>
    </row>
    <row r="424" spans="12:18" x14ac:dyDescent="0.25">
      <c r="L424" s="273"/>
      <c r="M424" s="272"/>
      <c r="N424" s="272"/>
      <c r="O424" s="272"/>
      <c r="P424" s="272"/>
      <c r="Q424" s="272"/>
      <c r="R424" s="272"/>
    </row>
    <row r="425" spans="12:18" x14ac:dyDescent="0.25">
      <c r="L425" s="273"/>
      <c r="M425" s="272"/>
      <c r="N425" s="272"/>
      <c r="O425" s="272"/>
      <c r="P425" s="272"/>
      <c r="Q425" s="272"/>
      <c r="R425" s="272"/>
    </row>
    <row r="426" spans="12:18" x14ac:dyDescent="0.25">
      <c r="L426" s="273"/>
      <c r="M426" s="272"/>
      <c r="N426" s="272"/>
      <c r="O426" s="272"/>
      <c r="P426" s="272"/>
      <c r="Q426" s="272"/>
      <c r="R426" s="272"/>
    </row>
    <row r="427" spans="12:18" x14ac:dyDescent="0.25">
      <c r="L427" s="273"/>
      <c r="M427" s="272"/>
      <c r="N427" s="272"/>
      <c r="O427" s="272"/>
      <c r="P427" s="272"/>
      <c r="Q427" s="272"/>
      <c r="R427" s="272"/>
    </row>
    <row r="428" spans="12:18" x14ac:dyDescent="0.25">
      <c r="L428" s="273"/>
      <c r="M428" s="272"/>
      <c r="N428" s="272"/>
      <c r="O428" s="272"/>
      <c r="P428" s="272"/>
      <c r="Q428" s="272"/>
      <c r="R428" s="272"/>
    </row>
    <row r="429" spans="12:18" x14ac:dyDescent="0.25">
      <c r="L429" s="273"/>
      <c r="M429" s="272"/>
      <c r="N429" s="272"/>
      <c r="O429" s="272"/>
      <c r="P429" s="272"/>
      <c r="Q429" s="272"/>
      <c r="R429" s="272"/>
    </row>
    <row r="430" spans="12:18" x14ac:dyDescent="0.25">
      <c r="L430" s="273"/>
      <c r="M430" s="272"/>
      <c r="N430" s="272"/>
      <c r="O430" s="272"/>
      <c r="P430" s="272"/>
      <c r="Q430" s="272"/>
      <c r="R430" s="272"/>
    </row>
    <row r="431" spans="12:18" x14ac:dyDescent="0.25">
      <c r="L431" s="273"/>
      <c r="M431" s="272"/>
      <c r="N431" s="272"/>
      <c r="O431" s="272"/>
      <c r="P431" s="272"/>
      <c r="Q431" s="272"/>
      <c r="R431" s="272"/>
    </row>
    <row r="432" spans="12:18" x14ac:dyDescent="0.25">
      <c r="L432" s="273"/>
      <c r="M432" s="272"/>
      <c r="N432" s="272"/>
      <c r="O432" s="272"/>
      <c r="P432" s="272"/>
      <c r="Q432" s="272"/>
      <c r="R432" s="272"/>
    </row>
    <row r="433" spans="12:18" x14ac:dyDescent="0.25">
      <c r="L433" s="273"/>
      <c r="M433" s="272"/>
      <c r="N433" s="272"/>
      <c r="O433" s="272"/>
      <c r="P433" s="272"/>
      <c r="Q433" s="272"/>
      <c r="R433" s="272"/>
    </row>
    <row r="434" spans="12:18" x14ac:dyDescent="0.25">
      <c r="L434" s="273"/>
      <c r="M434" s="272"/>
      <c r="N434" s="272"/>
      <c r="O434" s="272"/>
      <c r="P434" s="272"/>
      <c r="Q434" s="272"/>
      <c r="R434" s="272"/>
    </row>
    <row r="435" spans="12:18" x14ac:dyDescent="0.25">
      <c r="L435" s="273"/>
      <c r="M435" s="272"/>
      <c r="N435" s="272"/>
      <c r="O435" s="272"/>
      <c r="P435" s="272"/>
      <c r="Q435" s="272"/>
      <c r="R435" s="272"/>
    </row>
    <row r="436" spans="12:18" x14ac:dyDescent="0.25">
      <c r="L436" s="273"/>
      <c r="M436" s="272"/>
      <c r="N436" s="272"/>
      <c r="O436" s="272"/>
      <c r="P436" s="272"/>
      <c r="Q436" s="272"/>
      <c r="R436" s="272"/>
    </row>
    <row r="437" spans="12:18" x14ac:dyDescent="0.25">
      <c r="L437" s="273"/>
      <c r="M437" s="272"/>
      <c r="N437" s="272"/>
      <c r="O437" s="272"/>
      <c r="P437" s="272"/>
      <c r="Q437" s="272"/>
      <c r="R437" s="272"/>
    </row>
    <row r="438" spans="12:18" x14ac:dyDescent="0.25">
      <c r="L438" s="273"/>
      <c r="M438" s="272"/>
      <c r="N438" s="272"/>
      <c r="O438" s="272"/>
      <c r="P438" s="272"/>
      <c r="Q438" s="272"/>
      <c r="R438" s="272"/>
    </row>
    <row r="439" spans="12:18" x14ac:dyDescent="0.25">
      <c r="L439" s="273"/>
      <c r="M439" s="272"/>
      <c r="N439" s="272"/>
      <c r="O439" s="272"/>
      <c r="P439" s="272"/>
      <c r="Q439" s="272"/>
      <c r="R439" s="272"/>
    </row>
    <row r="440" spans="12:18" x14ac:dyDescent="0.25">
      <c r="L440" s="273"/>
      <c r="M440" s="272"/>
      <c r="N440" s="272"/>
      <c r="O440" s="272"/>
      <c r="P440" s="272"/>
      <c r="Q440" s="272"/>
      <c r="R440" s="272"/>
    </row>
    <row r="441" spans="12:18" x14ac:dyDescent="0.25">
      <c r="L441" s="273"/>
      <c r="M441" s="272"/>
      <c r="N441" s="272"/>
      <c r="O441" s="272"/>
      <c r="P441" s="272"/>
      <c r="Q441" s="272"/>
      <c r="R441" s="272"/>
    </row>
    <row r="442" spans="12:18" x14ac:dyDescent="0.25">
      <c r="L442" s="273"/>
      <c r="M442" s="272"/>
      <c r="N442" s="272"/>
      <c r="O442" s="272"/>
      <c r="P442" s="272"/>
      <c r="Q442" s="272"/>
      <c r="R442" s="272"/>
    </row>
    <row r="443" spans="12:18" x14ac:dyDescent="0.25">
      <c r="L443" s="273"/>
      <c r="M443" s="272"/>
      <c r="N443" s="272"/>
      <c r="O443" s="272"/>
      <c r="P443" s="272"/>
      <c r="Q443" s="272"/>
      <c r="R443" s="272"/>
    </row>
    <row r="444" spans="12:18" x14ac:dyDescent="0.25">
      <c r="L444" s="273"/>
      <c r="M444" s="272"/>
      <c r="N444" s="272"/>
      <c r="O444" s="272"/>
      <c r="P444" s="272"/>
      <c r="Q444" s="272"/>
      <c r="R444" s="272"/>
    </row>
    <row r="445" spans="12:18" x14ac:dyDescent="0.25">
      <c r="L445" s="273"/>
      <c r="M445" s="272"/>
      <c r="N445" s="272"/>
      <c r="O445" s="272"/>
      <c r="P445" s="272"/>
      <c r="Q445" s="272"/>
      <c r="R445" s="272"/>
    </row>
    <row r="446" spans="12:18" x14ac:dyDescent="0.25">
      <c r="L446" s="273"/>
      <c r="M446" s="272"/>
      <c r="N446" s="272"/>
      <c r="O446" s="272"/>
      <c r="P446" s="272"/>
      <c r="Q446" s="272"/>
      <c r="R446" s="272"/>
    </row>
    <row r="447" spans="12:18" x14ac:dyDescent="0.25">
      <c r="L447" s="273"/>
      <c r="M447" s="272"/>
      <c r="N447" s="272"/>
      <c r="O447" s="272"/>
      <c r="P447" s="272"/>
      <c r="Q447" s="272"/>
      <c r="R447" s="272"/>
    </row>
    <row r="448" spans="12:18" x14ac:dyDescent="0.25">
      <c r="L448" s="273"/>
      <c r="M448" s="272"/>
      <c r="N448" s="272"/>
      <c r="O448" s="272"/>
      <c r="P448" s="272"/>
      <c r="Q448" s="272"/>
      <c r="R448" s="272"/>
    </row>
    <row r="449" spans="12:18" x14ac:dyDescent="0.25">
      <c r="L449" s="273"/>
      <c r="M449" s="272"/>
      <c r="N449" s="272"/>
      <c r="O449" s="272"/>
      <c r="P449" s="272"/>
      <c r="Q449" s="272"/>
      <c r="R449" s="272"/>
    </row>
    <row r="450" spans="12:18" x14ac:dyDescent="0.25">
      <c r="L450" s="273"/>
      <c r="M450" s="272"/>
      <c r="N450" s="272"/>
      <c r="O450" s="272"/>
      <c r="P450" s="272"/>
      <c r="Q450" s="272"/>
      <c r="R450" s="272"/>
    </row>
    <row r="451" spans="12:18" x14ac:dyDescent="0.25">
      <c r="L451" s="273"/>
      <c r="M451" s="272"/>
      <c r="N451" s="272"/>
      <c r="O451" s="272"/>
      <c r="P451" s="272"/>
      <c r="Q451" s="272"/>
      <c r="R451" s="272"/>
    </row>
    <row r="452" spans="12:18" x14ac:dyDescent="0.25">
      <c r="L452" s="273"/>
      <c r="M452" s="272"/>
      <c r="N452" s="272"/>
      <c r="O452" s="272"/>
      <c r="P452" s="272"/>
      <c r="Q452" s="272"/>
      <c r="R452" s="272"/>
    </row>
    <row r="453" spans="12:18" x14ac:dyDescent="0.25">
      <c r="L453" s="273"/>
      <c r="M453" s="272"/>
      <c r="N453" s="272"/>
      <c r="O453" s="272"/>
      <c r="P453" s="272"/>
      <c r="Q453" s="272"/>
      <c r="R453" s="272"/>
    </row>
    <row r="454" spans="12:18" x14ac:dyDescent="0.25">
      <c r="L454" s="273"/>
      <c r="M454" s="272"/>
      <c r="N454" s="272"/>
      <c r="O454" s="272"/>
      <c r="P454" s="272"/>
      <c r="Q454" s="272"/>
      <c r="R454" s="272"/>
    </row>
    <row r="455" spans="12:18" x14ac:dyDescent="0.25">
      <c r="L455" s="273"/>
      <c r="M455" s="272"/>
      <c r="N455" s="272"/>
      <c r="O455" s="272"/>
      <c r="P455" s="272"/>
      <c r="Q455" s="272"/>
      <c r="R455" s="272"/>
    </row>
    <row r="456" spans="12:18" x14ac:dyDescent="0.25">
      <c r="L456" s="273"/>
      <c r="M456" s="272"/>
      <c r="N456" s="272"/>
      <c r="O456" s="272"/>
      <c r="P456" s="272"/>
      <c r="Q456" s="272"/>
      <c r="R456" s="272"/>
    </row>
    <row r="457" spans="12:18" x14ac:dyDescent="0.25">
      <c r="L457" s="273"/>
      <c r="M457" s="272"/>
      <c r="N457" s="272"/>
      <c r="O457" s="272"/>
      <c r="P457" s="272"/>
      <c r="Q457" s="272"/>
      <c r="R457" s="272"/>
    </row>
    <row r="458" spans="12:18" x14ac:dyDescent="0.25">
      <c r="L458" s="273"/>
      <c r="M458" s="272"/>
      <c r="N458" s="272"/>
      <c r="O458" s="272"/>
      <c r="P458" s="272"/>
      <c r="Q458" s="272"/>
      <c r="R458" s="272"/>
    </row>
    <row r="459" spans="12:18" x14ac:dyDescent="0.25">
      <c r="L459" s="273"/>
      <c r="M459" s="272"/>
      <c r="N459" s="272"/>
      <c r="O459" s="272"/>
      <c r="P459" s="272"/>
      <c r="Q459" s="272"/>
      <c r="R459" s="272"/>
    </row>
    <row r="460" spans="12:18" x14ac:dyDescent="0.25">
      <c r="L460" s="273"/>
      <c r="M460" s="272"/>
      <c r="N460" s="272"/>
      <c r="O460" s="272"/>
      <c r="P460" s="272"/>
      <c r="Q460" s="272"/>
      <c r="R460" s="272"/>
    </row>
    <row r="461" spans="12:18" x14ac:dyDescent="0.25">
      <c r="L461" s="273"/>
      <c r="M461" s="272"/>
      <c r="N461" s="272"/>
      <c r="O461" s="272"/>
      <c r="P461" s="272"/>
      <c r="Q461" s="272"/>
      <c r="R461" s="272"/>
    </row>
    <row r="462" spans="12:18" x14ac:dyDescent="0.25">
      <c r="L462" s="273"/>
      <c r="M462" s="272"/>
      <c r="N462" s="272"/>
      <c r="O462" s="272"/>
      <c r="P462" s="272"/>
      <c r="Q462" s="272"/>
      <c r="R462" s="272"/>
    </row>
    <row r="463" spans="12:18" x14ac:dyDescent="0.25">
      <c r="L463" s="273"/>
      <c r="M463" s="272"/>
      <c r="N463" s="272"/>
      <c r="O463" s="272"/>
      <c r="P463" s="272"/>
      <c r="Q463" s="272"/>
      <c r="R463" s="272"/>
    </row>
    <row r="464" spans="12:18" x14ac:dyDescent="0.25">
      <c r="L464" s="273"/>
      <c r="M464" s="272"/>
      <c r="N464" s="272"/>
      <c r="O464" s="272"/>
      <c r="P464" s="272"/>
      <c r="Q464" s="272"/>
      <c r="R464" s="272"/>
    </row>
    <row r="465" spans="12:18" x14ac:dyDescent="0.25">
      <c r="L465" s="273"/>
      <c r="M465" s="272"/>
      <c r="N465" s="272"/>
      <c r="O465" s="272"/>
      <c r="P465" s="272"/>
      <c r="Q465" s="272"/>
      <c r="R465" s="272"/>
    </row>
    <row r="466" spans="12:18" x14ac:dyDescent="0.25">
      <c r="L466" s="273"/>
      <c r="M466" s="272"/>
      <c r="N466" s="272"/>
      <c r="O466" s="272"/>
      <c r="P466" s="272"/>
      <c r="Q466" s="272"/>
      <c r="R466" s="272"/>
    </row>
    <row r="467" spans="12:18" x14ac:dyDescent="0.25">
      <c r="L467" s="273"/>
      <c r="M467" s="272"/>
      <c r="N467" s="272"/>
      <c r="O467" s="272"/>
      <c r="P467" s="272"/>
      <c r="Q467" s="272"/>
      <c r="R467" s="272"/>
    </row>
    <row r="468" spans="12:18" x14ac:dyDescent="0.25">
      <c r="L468" s="273"/>
      <c r="M468" s="272"/>
      <c r="N468" s="272"/>
      <c r="O468" s="272"/>
      <c r="P468" s="272"/>
      <c r="Q468" s="272"/>
      <c r="R468" s="272"/>
    </row>
    <row r="469" spans="12:18" x14ac:dyDescent="0.25">
      <c r="L469" s="273"/>
      <c r="M469" s="272"/>
      <c r="N469" s="272"/>
      <c r="O469" s="272"/>
      <c r="P469" s="272"/>
      <c r="Q469" s="272"/>
      <c r="R469" s="272"/>
    </row>
    <row r="470" spans="12:18" x14ac:dyDescent="0.25">
      <c r="L470" s="273"/>
      <c r="M470" s="272"/>
      <c r="N470" s="272"/>
      <c r="O470" s="272"/>
      <c r="P470" s="272"/>
      <c r="Q470" s="272"/>
      <c r="R470" s="272"/>
    </row>
    <row r="471" spans="12:18" x14ac:dyDescent="0.25">
      <c r="L471" s="273"/>
      <c r="M471" s="272"/>
      <c r="N471" s="272"/>
      <c r="O471" s="272"/>
      <c r="P471" s="272"/>
      <c r="Q471" s="272"/>
      <c r="R471" s="272"/>
    </row>
    <row r="472" spans="12:18" x14ac:dyDescent="0.25">
      <c r="L472" s="273"/>
      <c r="M472" s="272"/>
      <c r="N472" s="272"/>
      <c r="O472" s="272"/>
      <c r="P472" s="272"/>
      <c r="Q472" s="272"/>
      <c r="R472" s="272"/>
    </row>
    <row r="473" spans="12:18" x14ac:dyDescent="0.25">
      <c r="L473" s="273"/>
      <c r="M473" s="272"/>
      <c r="N473" s="272"/>
      <c r="O473" s="272"/>
      <c r="P473" s="272"/>
      <c r="Q473" s="272"/>
      <c r="R473" s="272"/>
    </row>
    <row r="474" spans="12:18" x14ac:dyDescent="0.25">
      <c r="L474" s="273"/>
      <c r="M474" s="272"/>
      <c r="N474" s="272"/>
      <c r="O474" s="272"/>
      <c r="P474" s="272"/>
      <c r="Q474" s="272"/>
      <c r="R474" s="272"/>
    </row>
    <row r="475" spans="12:18" x14ac:dyDescent="0.25">
      <c r="L475" s="273"/>
      <c r="M475" s="272"/>
      <c r="N475" s="272"/>
      <c r="O475" s="272"/>
      <c r="P475" s="272"/>
      <c r="Q475" s="272"/>
      <c r="R475" s="272"/>
    </row>
    <row r="476" spans="12:18" x14ac:dyDescent="0.25">
      <c r="L476" s="273"/>
      <c r="M476" s="272"/>
      <c r="N476" s="272"/>
      <c r="O476" s="272"/>
      <c r="P476" s="272"/>
      <c r="Q476" s="272"/>
      <c r="R476" s="272"/>
    </row>
    <row r="477" spans="12:18" x14ac:dyDescent="0.25">
      <c r="L477" s="273"/>
      <c r="M477" s="272"/>
      <c r="N477" s="272"/>
      <c r="O477" s="272"/>
      <c r="P477" s="272"/>
      <c r="Q477" s="272"/>
      <c r="R477" s="272"/>
    </row>
    <row r="478" spans="12:18" x14ac:dyDescent="0.25">
      <c r="L478" s="273"/>
      <c r="M478" s="272"/>
      <c r="N478" s="272"/>
      <c r="O478" s="272"/>
      <c r="P478" s="272"/>
      <c r="Q478" s="272"/>
      <c r="R478" s="272"/>
    </row>
    <row r="479" spans="12:18" x14ac:dyDescent="0.25">
      <c r="L479" s="273"/>
      <c r="M479" s="272"/>
      <c r="N479" s="272"/>
      <c r="O479" s="272"/>
      <c r="P479" s="272"/>
      <c r="Q479" s="272"/>
      <c r="R479" s="272"/>
    </row>
    <row r="480" spans="12:18" x14ac:dyDescent="0.25">
      <c r="L480" s="273"/>
      <c r="M480" s="272"/>
      <c r="N480" s="272"/>
      <c r="O480" s="272"/>
      <c r="P480" s="272"/>
      <c r="Q480" s="272"/>
      <c r="R480" s="272"/>
    </row>
    <row r="481" spans="12:18" x14ac:dyDescent="0.25">
      <c r="L481" s="273"/>
      <c r="M481" s="272"/>
      <c r="N481" s="272"/>
      <c r="O481" s="272"/>
      <c r="P481" s="272"/>
      <c r="Q481" s="272"/>
      <c r="R481" s="272"/>
    </row>
    <row r="482" spans="12:18" x14ac:dyDescent="0.25">
      <c r="L482" s="273"/>
      <c r="M482" s="272"/>
      <c r="N482" s="272"/>
      <c r="O482" s="272"/>
      <c r="P482" s="272"/>
      <c r="Q482" s="272"/>
      <c r="R482" s="272"/>
    </row>
    <row r="483" spans="12:18" x14ac:dyDescent="0.25">
      <c r="L483" s="273"/>
      <c r="M483" s="272"/>
      <c r="N483" s="272"/>
      <c r="O483" s="272"/>
      <c r="P483" s="272"/>
      <c r="Q483" s="272"/>
      <c r="R483" s="272"/>
    </row>
    <row r="484" spans="12:18" x14ac:dyDescent="0.25">
      <c r="L484" s="273"/>
      <c r="M484" s="272"/>
      <c r="N484" s="272"/>
      <c r="O484" s="272"/>
      <c r="P484" s="272"/>
      <c r="Q484" s="272"/>
      <c r="R484" s="272"/>
    </row>
    <row r="485" spans="12:18" x14ac:dyDescent="0.25">
      <c r="L485" s="273"/>
      <c r="M485" s="272"/>
      <c r="N485" s="272"/>
      <c r="O485" s="272"/>
      <c r="P485" s="272"/>
      <c r="Q485" s="272"/>
      <c r="R485" s="272"/>
    </row>
    <row r="486" spans="12:18" x14ac:dyDescent="0.25">
      <c r="L486" s="273"/>
      <c r="M486" s="272"/>
      <c r="N486" s="272"/>
      <c r="O486" s="272"/>
      <c r="P486" s="272"/>
      <c r="Q486" s="272"/>
      <c r="R486" s="272"/>
    </row>
    <row r="487" spans="12:18" x14ac:dyDescent="0.25">
      <c r="L487" s="273"/>
      <c r="M487" s="272"/>
      <c r="N487" s="272"/>
      <c r="O487" s="272"/>
      <c r="P487" s="272"/>
      <c r="Q487" s="272"/>
      <c r="R487" s="272"/>
    </row>
    <row r="488" spans="12:18" x14ac:dyDescent="0.25">
      <c r="L488" s="273"/>
      <c r="M488" s="272"/>
      <c r="N488" s="272"/>
      <c r="O488" s="272"/>
      <c r="P488" s="272"/>
      <c r="Q488" s="272"/>
      <c r="R488" s="272"/>
    </row>
    <row r="489" spans="12:18" x14ac:dyDescent="0.25">
      <c r="L489" s="273"/>
      <c r="M489" s="272"/>
      <c r="N489" s="272"/>
      <c r="O489" s="272"/>
      <c r="P489" s="272"/>
      <c r="Q489" s="272"/>
      <c r="R489" s="272"/>
    </row>
    <row r="490" spans="12:18" x14ac:dyDescent="0.25">
      <c r="L490" s="273"/>
      <c r="M490" s="272"/>
      <c r="N490" s="272"/>
      <c r="O490" s="272"/>
      <c r="P490" s="272"/>
      <c r="Q490" s="272"/>
      <c r="R490" s="272"/>
    </row>
    <row r="491" spans="12:18" x14ac:dyDescent="0.25">
      <c r="L491" s="273"/>
      <c r="M491" s="272"/>
      <c r="N491" s="272"/>
      <c r="O491" s="272"/>
      <c r="P491" s="272"/>
      <c r="Q491" s="272"/>
      <c r="R491" s="272"/>
    </row>
    <row r="492" spans="12:18" x14ac:dyDescent="0.25">
      <c r="L492" s="273"/>
      <c r="M492" s="272"/>
      <c r="N492" s="272"/>
      <c r="O492" s="272"/>
      <c r="P492" s="272"/>
      <c r="Q492" s="272"/>
      <c r="R492" s="272"/>
    </row>
    <row r="493" spans="12:18" x14ac:dyDescent="0.25">
      <c r="L493" s="273"/>
      <c r="M493" s="272"/>
      <c r="N493" s="272"/>
      <c r="O493" s="272"/>
      <c r="P493" s="272"/>
      <c r="Q493" s="272"/>
      <c r="R493" s="272"/>
    </row>
    <row r="494" spans="12:18" x14ac:dyDescent="0.25">
      <c r="L494" s="273"/>
      <c r="M494" s="272"/>
      <c r="N494" s="272"/>
      <c r="O494" s="272"/>
      <c r="P494" s="272"/>
      <c r="Q494" s="272"/>
      <c r="R494" s="272"/>
    </row>
    <row r="495" spans="12:18" x14ac:dyDescent="0.25">
      <c r="L495" s="273"/>
      <c r="M495" s="272"/>
      <c r="N495" s="272"/>
      <c r="O495" s="272"/>
      <c r="P495" s="272"/>
      <c r="Q495" s="272"/>
      <c r="R495" s="272"/>
    </row>
    <row r="496" spans="12:18" x14ac:dyDescent="0.25">
      <c r="L496" s="273"/>
      <c r="M496" s="272"/>
      <c r="N496" s="272"/>
      <c r="O496" s="272"/>
      <c r="P496" s="272"/>
      <c r="Q496" s="272"/>
      <c r="R496" s="272"/>
    </row>
    <row r="497" spans="12:18" x14ac:dyDescent="0.25">
      <c r="L497" s="273"/>
      <c r="M497" s="272"/>
      <c r="N497" s="272"/>
      <c r="O497" s="272"/>
      <c r="P497" s="272"/>
      <c r="Q497" s="272"/>
      <c r="R497" s="272"/>
    </row>
    <row r="498" spans="12:18" x14ac:dyDescent="0.25">
      <c r="L498" s="273"/>
      <c r="M498" s="272"/>
      <c r="N498" s="272"/>
      <c r="O498" s="272"/>
      <c r="P498" s="272"/>
      <c r="Q498" s="272"/>
      <c r="R498" s="272"/>
    </row>
    <row r="499" spans="12:18" x14ac:dyDescent="0.25">
      <c r="L499" s="273"/>
      <c r="M499" s="272"/>
      <c r="N499" s="272"/>
      <c r="O499" s="272"/>
      <c r="P499" s="272"/>
      <c r="Q499" s="272"/>
      <c r="R499" s="272"/>
    </row>
    <row r="500" spans="12:18" x14ac:dyDescent="0.25">
      <c r="L500" s="273"/>
      <c r="M500" s="272"/>
      <c r="N500" s="272"/>
      <c r="O500" s="272"/>
      <c r="P500" s="272"/>
      <c r="Q500" s="272"/>
      <c r="R500" s="272"/>
    </row>
    <row r="501" spans="12:18" x14ac:dyDescent="0.25">
      <c r="L501" s="273"/>
      <c r="M501" s="272"/>
      <c r="N501" s="272"/>
      <c r="O501" s="272"/>
      <c r="P501" s="272"/>
      <c r="Q501" s="272"/>
      <c r="R501" s="272"/>
    </row>
    <row r="502" spans="12:18" x14ac:dyDescent="0.25">
      <c r="L502" s="273"/>
      <c r="M502" s="272"/>
      <c r="N502" s="272"/>
      <c r="O502" s="272"/>
      <c r="P502" s="272"/>
      <c r="Q502" s="272"/>
      <c r="R502" s="272"/>
    </row>
    <row r="503" spans="12:18" x14ac:dyDescent="0.25">
      <c r="L503" s="273"/>
      <c r="M503" s="272"/>
      <c r="N503" s="272"/>
      <c r="O503" s="272"/>
      <c r="P503" s="272"/>
      <c r="Q503" s="272"/>
      <c r="R503" s="272"/>
    </row>
    <row r="504" spans="12:18" x14ac:dyDescent="0.25">
      <c r="L504" s="273"/>
      <c r="M504" s="272"/>
      <c r="N504" s="272"/>
      <c r="O504" s="272"/>
      <c r="P504" s="272"/>
      <c r="Q504" s="272"/>
      <c r="R504" s="272"/>
    </row>
    <row r="505" spans="12:18" x14ac:dyDescent="0.25">
      <c r="L505" s="273"/>
      <c r="M505" s="272"/>
      <c r="N505" s="272"/>
      <c r="O505" s="272"/>
      <c r="P505" s="272"/>
      <c r="Q505" s="272"/>
      <c r="R505" s="272"/>
    </row>
    <row r="506" spans="12:18" x14ac:dyDescent="0.25">
      <c r="L506" s="273"/>
      <c r="M506" s="272"/>
      <c r="N506" s="272"/>
      <c r="O506" s="272"/>
      <c r="P506" s="272"/>
      <c r="Q506" s="272"/>
      <c r="R506" s="272"/>
    </row>
    <row r="507" spans="12:18" x14ac:dyDescent="0.25">
      <c r="L507" s="273"/>
      <c r="M507" s="272"/>
      <c r="N507" s="272"/>
      <c r="O507" s="272"/>
      <c r="P507" s="272"/>
      <c r="Q507" s="272"/>
      <c r="R507" s="272"/>
    </row>
    <row r="508" spans="12:18" x14ac:dyDescent="0.25">
      <c r="L508" s="273"/>
      <c r="M508" s="272"/>
      <c r="N508" s="272"/>
      <c r="O508" s="272"/>
      <c r="P508" s="272"/>
      <c r="Q508" s="272"/>
      <c r="R508" s="272"/>
    </row>
    <row r="509" spans="12:18" x14ac:dyDescent="0.25">
      <c r="L509" s="273"/>
      <c r="M509" s="272"/>
      <c r="N509" s="272"/>
      <c r="O509" s="272"/>
      <c r="P509" s="272"/>
      <c r="Q509" s="272"/>
      <c r="R509" s="272"/>
    </row>
    <row r="510" spans="12:18" x14ac:dyDescent="0.25">
      <c r="L510" s="273"/>
      <c r="M510" s="272"/>
      <c r="N510" s="272"/>
      <c r="O510" s="272"/>
      <c r="P510" s="272"/>
      <c r="Q510" s="272"/>
      <c r="R510" s="272"/>
    </row>
    <row r="511" spans="12:18" x14ac:dyDescent="0.25">
      <c r="L511" s="273"/>
      <c r="M511" s="272"/>
      <c r="N511" s="272"/>
      <c r="O511" s="272"/>
      <c r="P511" s="272"/>
      <c r="Q511" s="272"/>
      <c r="R511" s="272"/>
    </row>
    <row r="512" spans="12:18" x14ac:dyDescent="0.25">
      <c r="L512" s="273"/>
      <c r="M512" s="272"/>
      <c r="N512" s="272"/>
      <c r="O512" s="272"/>
      <c r="P512" s="272"/>
      <c r="Q512" s="272"/>
      <c r="R512" s="272"/>
    </row>
    <row r="513" spans="12:18" x14ac:dyDescent="0.25">
      <c r="L513" s="273"/>
      <c r="M513" s="272"/>
      <c r="N513" s="272"/>
      <c r="O513" s="272"/>
      <c r="P513" s="272"/>
      <c r="Q513" s="272"/>
      <c r="R513" s="272"/>
    </row>
    <row r="514" spans="12:18" x14ac:dyDescent="0.25">
      <c r="L514" s="273"/>
      <c r="M514" s="272"/>
      <c r="N514" s="272"/>
      <c r="O514" s="272"/>
      <c r="P514" s="272"/>
      <c r="Q514" s="272"/>
      <c r="R514" s="272"/>
    </row>
    <row r="515" spans="12:18" x14ac:dyDescent="0.25">
      <c r="L515" s="273"/>
      <c r="M515" s="272"/>
      <c r="N515" s="272"/>
      <c r="O515" s="272"/>
      <c r="P515" s="272"/>
      <c r="Q515" s="272"/>
      <c r="R515" s="272"/>
    </row>
    <row r="516" spans="12:18" x14ac:dyDescent="0.25">
      <c r="L516" s="273"/>
      <c r="M516" s="272"/>
      <c r="N516" s="272"/>
      <c r="O516" s="272"/>
      <c r="P516" s="272"/>
      <c r="Q516" s="272"/>
      <c r="R516" s="272"/>
    </row>
    <row r="517" spans="12:18" x14ac:dyDescent="0.25">
      <c r="L517" s="273"/>
      <c r="M517" s="272"/>
      <c r="N517" s="272"/>
      <c r="O517" s="272"/>
      <c r="P517" s="272"/>
      <c r="Q517" s="272"/>
      <c r="R517" s="272"/>
    </row>
    <row r="518" spans="12:18" x14ac:dyDescent="0.25">
      <c r="L518" s="273"/>
      <c r="M518" s="272"/>
      <c r="N518" s="272"/>
      <c r="O518" s="272"/>
      <c r="P518" s="272"/>
      <c r="Q518" s="272"/>
      <c r="R518" s="272"/>
    </row>
    <row r="519" spans="12:18" x14ac:dyDescent="0.25">
      <c r="L519" s="273"/>
      <c r="M519" s="272"/>
      <c r="N519" s="272"/>
      <c r="O519" s="272"/>
      <c r="P519" s="272"/>
      <c r="Q519" s="272"/>
      <c r="R519" s="272"/>
    </row>
    <row r="520" spans="12:18" x14ac:dyDescent="0.25">
      <c r="L520" s="273"/>
      <c r="M520" s="272"/>
      <c r="N520" s="272"/>
      <c r="O520" s="272"/>
      <c r="P520" s="272"/>
      <c r="Q520" s="272"/>
      <c r="R520" s="272"/>
    </row>
    <row r="521" spans="12:18" x14ac:dyDescent="0.25">
      <c r="L521" s="273"/>
      <c r="M521" s="272"/>
      <c r="N521" s="272"/>
      <c r="O521" s="272"/>
      <c r="P521" s="272"/>
      <c r="Q521" s="272"/>
      <c r="R521" s="272"/>
    </row>
    <row r="522" spans="12:18" x14ac:dyDescent="0.25">
      <c r="L522" s="273"/>
      <c r="M522" s="272"/>
      <c r="N522" s="272"/>
      <c r="O522" s="272"/>
      <c r="P522" s="272"/>
      <c r="Q522" s="272"/>
      <c r="R522" s="272"/>
    </row>
    <row r="523" spans="12:18" x14ac:dyDescent="0.25">
      <c r="L523" s="273"/>
      <c r="M523" s="272"/>
      <c r="N523" s="272"/>
      <c r="O523" s="272"/>
      <c r="P523" s="272"/>
      <c r="Q523" s="272"/>
      <c r="R523" s="272"/>
    </row>
    <row r="524" spans="12:18" x14ac:dyDescent="0.25">
      <c r="L524" s="273"/>
      <c r="M524" s="272"/>
      <c r="N524" s="272"/>
      <c r="O524" s="272"/>
      <c r="P524" s="272"/>
      <c r="Q524" s="272"/>
      <c r="R524" s="272"/>
    </row>
    <row r="525" spans="12:18" x14ac:dyDescent="0.25">
      <c r="L525" s="273"/>
      <c r="M525" s="272"/>
      <c r="N525" s="272"/>
      <c r="O525" s="272"/>
      <c r="P525" s="272"/>
      <c r="Q525" s="272"/>
      <c r="R525" s="272"/>
    </row>
    <row r="526" spans="12:18" x14ac:dyDescent="0.25">
      <c r="L526" s="273"/>
      <c r="M526" s="272"/>
      <c r="N526" s="272"/>
      <c r="O526" s="272"/>
      <c r="P526" s="272"/>
      <c r="Q526" s="272"/>
      <c r="R526" s="272"/>
    </row>
    <row r="527" spans="12:18" x14ac:dyDescent="0.25">
      <c r="L527" s="273"/>
      <c r="M527" s="272"/>
      <c r="N527" s="272"/>
      <c r="O527" s="272"/>
      <c r="P527" s="272"/>
      <c r="Q527" s="272"/>
      <c r="R527" s="272"/>
    </row>
    <row r="528" spans="12:18" x14ac:dyDescent="0.25">
      <c r="L528" s="273"/>
      <c r="M528" s="272"/>
      <c r="N528" s="272"/>
      <c r="O528" s="272"/>
      <c r="P528" s="272"/>
      <c r="Q528" s="272"/>
      <c r="R528" s="272"/>
    </row>
    <row r="529" spans="12:18" x14ac:dyDescent="0.25">
      <c r="L529" s="273"/>
      <c r="M529" s="272"/>
      <c r="N529" s="272"/>
      <c r="O529" s="272"/>
      <c r="P529" s="272"/>
      <c r="Q529" s="272"/>
      <c r="R529" s="272"/>
    </row>
    <row r="530" spans="12:18" x14ac:dyDescent="0.25">
      <c r="L530" s="273"/>
      <c r="M530" s="272"/>
      <c r="N530" s="272"/>
      <c r="O530" s="272"/>
      <c r="P530" s="272"/>
      <c r="Q530" s="272"/>
      <c r="R530" s="272"/>
    </row>
    <row r="531" spans="12:18" x14ac:dyDescent="0.25">
      <c r="L531" s="273"/>
      <c r="M531" s="272"/>
      <c r="N531" s="272"/>
      <c r="O531" s="272"/>
      <c r="P531" s="272"/>
      <c r="Q531" s="272"/>
      <c r="R531" s="272"/>
    </row>
    <row r="532" spans="12:18" x14ac:dyDescent="0.25">
      <c r="L532" s="273"/>
      <c r="M532" s="272"/>
      <c r="N532" s="272"/>
      <c r="O532" s="272"/>
      <c r="P532" s="272"/>
      <c r="Q532" s="272"/>
      <c r="R532" s="272"/>
    </row>
    <row r="533" spans="12:18" x14ac:dyDescent="0.25">
      <c r="L533" s="273"/>
      <c r="M533" s="272"/>
      <c r="N533" s="272"/>
      <c r="O533" s="272"/>
      <c r="P533" s="272"/>
      <c r="Q533" s="272"/>
      <c r="R533" s="272"/>
    </row>
    <row r="534" spans="12:18" x14ac:dyDescent="0.25">
      <c r="L534" s="273"/>
      <c r="M534" s="272"/>
      <c r="N534" s="272"/>
      <c r="O534" s="272"/>
      <c r="P534" s="272"/>
      <c r="Q534" s="272"/>
      <c r="R534" s="272"/>
    </row>
    <row r="535" spans="12:18" x14ac:dyDescent="0.25">
      <c r="L535" s="273"/>
      <c r="M535" s="272"/>
      <c r="N535" s="272"/>
      <c r="O535" s="272"/>
      <c r="P535" s="272"/>
      <c r="Q535" s="272"/>
      <c r="R535" s="272"/>
    </row>
    <row r="536" spans="12:18" x14ac:dyDescent="0.25">
      <c r="L536" s="273"/>
      <c r="M536" s="272"/>
      <c r="N536" s="272"/>
      <c r="O536" s="272"/>
      <c r="P536" s="272"/>
      <c r="Q536" s="272"/>
      <c r="R536" s="272"/>
    </row>
    <row r="537" spans="12:18" x14ac:dyDescent="0.25">
      <c r="L537" s="273"/>
      <c r="M537" s="272"/>
      <c r="N537" s="272"/>
      <c r="O537" s="272"/>
      <c r="P537" s="272"/>
      <c r="Q537" s="272"/>
      <c r="R537" s="272"/>
    </row>
    <row r="538" spans="12:18" x14ac:dyDescent="0.25">
      <c r="L538" s="273"/>
      <c r="M538" s="272"/>
      <c r="N538" s="272"/>
      <c r="O538" s="272"/>
      <c r="P538" s="272"/>
      <c r="Q538" s="272"/>
      <c r="R538" s="272"/>
    </row>
    <row r="539" spans="12:18" x14ac:dyDescent="0.25">
      <c r="L539" s="273"/>
      <c r="M539" s="272"/>
      <c r="N539" s="272"/>
      <c r="O539" s="272"/>
      <c r="P539" s="272"/>
      <c r="Q539" s="272"/>
      <c r="R539" s="272"/>
    </row>
    <row r="540" spans="12:18" x14ac:dyDescent="0.25">
      <c r="L540" s="273"/>
      <c r="M540" s="272"/>
      <c r="N540" s="272"/>
      <c r="O540" s="272"/>
      <c r="P540" s="272"/>
      <c r="Q540" s="272"/>
      <c r="R540" s="272"/>
    </row>
    <row r="541" spans="12:18" x14ac:dyDescent="0.25">
      <c r="L541" s="273"/>
      <c r="M541" s="272"/>
      <c r="N541" s="272"/>
      <c r="O541" s="272"/>
      <c r="P541" s="272"/>
      <c r="Q541" s="272"/>
      <c r="R541" s="272"/>
    </row>
    <row r="542" spans="12:18" x14ac:dyDescent="0.25">
      <c r="L542" s="273"/>
      <c r="M542" s="272"/>
      <c r="N542" s="272"/>
      <c r="O542" s="272"/>
      <c r="P542" s="272"/>
      <c r="Q542" s="272"/>
      <c r="R542" s="272"/>
    </row>
    <row r="543" spans="12:18" x14ac:dyDescent="0.25">
      <c r="L543" s="273"/>
      <c r="M543" s="272"/>
      <c r="N543" s="272"/>
      <c r="O543" s="272"/>
      <c r="P543" s="272"/>
      <c r="Q543" s="272"/>
      <c r="R543" s="272"/>
    </row>
    <row r="544" spans="12:18" x14ac:dyDescent="0.25">
      <c r="L544" s="273"/>
      <c r="M544" s="272"/>
      <c r="N544" s="272"/>
      <c r="O544" s="272"/>
      <c r="P544" s="272"/>
      <c r="Q544" s="272"/>
      <c r="R544" s="272"/>
    </row>
    <row r="545" spans="12:18" x14ac:dyDescent="0.25">
      <c r="L545" s="273"/>
      <c r="M545" s="272"/>
      <c r="N545" s="272"/>
      <c r="O545" s="272"/>
      <c r="P545" s="272"/>
      <c r="Q545" s="272"/>
      <c r="R545" s="272"/>
    </row>
    <row r="546" spans="12:18" x14ac:dyDescent="0.25">
      <c r="L546" s="273"/>
      <c r="M546" s="272"/>
      <c r="N546" s="272"/>
      <c r="O546" s="272"/>
      <c r="P546" s="272"/>
      <c r="Q546" s="272"/>
      <c r="R546" s="272"/>
    </row>
    <row r="547" spans="12:18" x14ac:dyDescent="0.25">
      <c r="L547" s="273"/>
      <c r="M547" s="272"/>
      <c r="N547" s="272"/>
      <c r="O547" s="272"/>
      <c r="P547" s="272"/>
      <c r="Q547" s="272"/>
      <c r="R547" s="272"/>
    </row>
    <row r="548" spans="12:18" x14ac:dyDescent="0.25">
      <c r="L548" s="273"/>
      <c r="M548" s="272"/>
      <c r="N548" s="272"/>
      <c r="O548" s="272"/>
      <c r="P548" s="272"/>
      <c r="Q548" s="272"/>
      <c r="R548" s="272"/>
    </row>
    <row r="549" spans="12:18" x14ac:dyDescent="0.25">
      <c r="L549" s="273"/>
      <c r="M549" s="272"/>
      <c r="N549" s="272"/>
      <c r="O549" s="272"/>
      <c r="P549" s="272"/>
      <c r="Q549" s="272"/>
      <c r="R549" s="272"/>
    </row>
    <row r="550" spans="12:18" x14ac:dyDescent="0.25">
      <c r="L550" s="273"/>
      <c r="M550" s="272"/>
      <c r="N550" s="272"/>
      <c r="O550" s="272"/>
      <c r="P550" s="272"/>
      <c r="Q550" s="272"/>
      <c r="R550" s="272"/>
    </row>
    <row r="551" spans="12:18" x14ac:dyDescent="0.25">
      <c r="L551" s="273"/>
      <c r="M551" s="272"/>
      <c r="N551" s="272"/>
      <c r="O551" s="272"/>
      <c r="P551" s="272"/>
      <c r="Q551" s="272"/>
      <c r="R551" s="272"/>
    </row>
    <row r="552" spans="12:18" x14ac:dyDescent="0.25">
      <c r="L552" s="273"/>
      <c r="M552" s="272"/>
      <c r="N552" s="272"/>
      <c r="O552" s="272"/>
      <c r="P552" s="272"/>
      <c r="Q552" s="272"/>
      <c r="R552" s="272"/>
    </row>
    <row r="553" spans="12:18" x14ac:dyDescent="0.25">
      <c r="L553" s="273"/>
      <c r="M553" s="272"/>
      <c r="N553" s="272"/>
      <c r="O553" s="272"/>
      <c r="P553" s="272"/>
      <c r="Q553" s="272"/>
      <c r="R553" s="272"/>
    </row>
    <row r="554" spans="12:18" x14ac:dyDescent="0.25">
      <c r="L554" s="273"/>
      <c r="M554" s="272"/>
      <c r="N554" s="272"/>
      <c r="O554" s="272"/>
      <c r="P554" s="272"/>
      <c r="Q554" s="272"/>
      <c r="R554" s="272"/>
    </row>
    <row r="555" spans="12:18" x14ac:dyDescent="0.25">
      <c r="L555" s="273"/>
      <c r="M555" s="272"/>
      <c r="N555" s="272"/>
      <c r="O555" s="272"/>
      <c r="P555" s="272"/>
      <c r="Q555" s="272"/>
      <c r="R555" s="272"/>
    </row>
    <row r="556" spans="12:18" x14ac:dyDescent="0.25">
      <c r="L556" s="273"/>
      <c r="M556" s="272"/>
      <c r="N556" s="272"/>
      <c r="O556" s="272"/>
      <c r="P556" s="272"/>
      <c r="Q556" s="272"/>
      <c r="R556" s="272"/>
    </row>
    <row r="557" spans="12:18" x14ac:dyDescent="0.25">
      <c r="L557" s="273"/>
      <c r="M557" s="272"/>
      <c r="N557" s="272"/>
      <c r="O557" s="272"/>
      <c r="P557" s="272"/>
      <c r="Q557" s="272"/>
      <c r="R557" s="272"/>
    </row>
    <row r="558" spans="12:18" x14ac:dyDescent="0.25">
      <c r="L558" s="273"/>
      <c r="M558" s="272"/>
      <c r="N558" s="272"/>
      <c r="O558" s="272"/>
      <c r="P558" s="272"/>
      <c r="Q558" s="272"/>
      <c r="R558" s="272"/>
    </row>
    <row r="559" spans="12:18" x14ac:dyDescent="0.25">
      <c r="L559" s="273"/>
      <c r="M559" s="272"/>
      <c r="N559" s="272"/>
      <c r="O559" s="272"/>
      <c r="P559" s="272"/>
      <c r="Q559" s="272"/>
      <c r="R559" s="272"/>
    </row>
    <row r="560" spans="12:18" x14ac:dyDescent="0.25">
      <c r="L560" s="273"/>
      <c r="M560" s="272"/>
      <c r="N560" s="272"/>
      <c r="O560" s="272"/>
      <c r="P560" s="272"/>
      <c r="Q560" s="272"/>
      <c r="R560" s="272"/>
    </row>
    <row r="561" spans="12:18" x14ac:dyDescent="0.25">
      <c r="L561" s="273"/>
      <c r="M561" s="272"/>
      <c r="N561" s="272"/>
      <c r="O561" s="272"/>
      <c r="P561" s="272"/>
      <c r="Q561" s="272"/>
      <c r="R561" s="272"/>
    </row>
    <row r="562" spans="12:18" x14ac:dyDescent="0.25">
      <c r="L562" s="273"/>
      <c r="M562" s="272"/>
      <c r="N562" s="272"/>
      <c r="O562" s="272"/>
      <c r="P562" s="272"/>
      <c r="Q562" s="272"/>
      <c r="R562" s="272"/>
    </row>
    <row r="563" spans="12:18" x14ac:dyDescent="0.25">
      <c r="L563" s="273"/>
      <c r="M563" s="272"/>
      <c r="N563" s="272"/>
      <c r="O563" s="272"/>
      <c r="P563" s="272"/>
      <c r="Q563" s="272"/>
      <c r="R563" s="272"/>
    </row>
    <row r="564" spans="12:18" x14ac:dyDescent="0.25">
      <c r="L564" s="273"/>
      <c r="M564" s="272"/>
      <c r="N564" s="272"/>
      <c r="O564" s="272"/>
      <c r="P564" s="272"/>
      <c r="Q564" s="272"/>
      <c r="R564" s="272"/>
    </row>
    <row r="565" spans="12:18" x14ac:dyDescent="0.25">
      <c r="L565" s="273"/>
      <c r="M565" s="272"/>
      <c r="N565" s="272"/>
      <c r="O565" s="272"/>
      <c r="P565" s="272"/>
      <c r="Q565" s="272"/>
      <c r="R565" s="272"/>
    </row>
    <row r="566" spans="12:18" x14ac:dyDescent="0.25">
      <c r="L566" s="273"/>
      <c r="M566" s="272"/>
      <c r="N566" s="272"/>
      <c r="O566" s="272"/>
      <c r="P566" s="272"/>
      <c r="Q566" s="272"/>
      <c r="R566" s="272"/>
    </row>
    <row r="567" spans="12:18" x14ac:dyDescent="0.25">
      <c r="L567" s="273"/>
      <c r="M567" s="272"/>
      <c r="N567" s="272"/>
      <c r="O567" s="272"/>
      <c r="P567" s="272"/>
      <c r="Q567" s="272"/>
      <c r="R567" s="272"/>
    </row>
    <row r="568" spans="12:18" x14ac:dyDescent="0.25">
      <c r="L568" s="273"/>
      <c r="M568" s="272"/>
      <c r="N568" s="272"/>
      <c r="O568" s="272"/>
      <c r="P568" s="272"/>
      <c r="Q568" s="272"/>
      <c r="R568" s="272"/>
    </row>
    <row r="569" spans="12:18" x14ac:dyDescent="0.25">
      <c r="L569" s="273"/>
      <c r="M569" s="272"/>
      <c r="N569" s="272"/>
      <c r="O569" s="272"/>
      <c r="P569" s="272"/>
      <c r="Q569" s="272"/>
      <c r="R569" s="272"/>
    </row>
    <row r="570" spans="12:18" x14ac:dyDescent="0.25">
      <c r="L570" s="273"/>
      <c r="M570" s="272"/>
      <c r="N570" s="272"/>
      <c r="O570" s="272"/>
      <c r="P570" s="272"/>
      <c r="Q570" s="272"/>
      <c r="R570" s="272"/>
    </row>
    <row r="571" spans="12:18" x14ac:dyDescent="0.25">
      <c r="L571" s="273"/>
      <c r="M571" s="272"/>
      <c r="N571" s="272"/>
      <c r="O571" s="272"/>
      <c r="P571" s="272"/>
      <c r="Q571" s="272"/>
      <c r="R571" s="272"/>
    </row>
    <row r="572" spans="12:18" x14ac:dyDescent="0.25">
      <c r="L572" s="273"/>
      <c r="M572" s="272"/>
      <c r="N572" s="272"/>
      <c r="O572" s="272"/>
      <c r="P572" s="272"/>
      <c r="Q572" s="272"/>
      <c r="R572" s="272"/>
    </row>
    <row r="573" spans="12:18" x14ac:dyDescent="0.25">
      <c r="L573" s="273"/>
      <c r="M573" s="272"/>
      <c r="N573" s="272"/>
      <c r="O573" s="272"/>
      <c r="P573" s="272"/>
      <c r="Q573" s="272"/>
      <c r="R573" s="272"/>
    </row>
    <row r="574" spans="12:18" x14ac:dyDescent="0.25">
      <c r="L574" s="273"/>
      <c r="M574" s="272"/>
      <c r="N574" s="272"/>
      <c r="O574" s="272"/>
      <c r="P574" s="272"/>
      <c r="Q574" s="272"/>
      <c r="R574" s="272"/>
    </row>
    <row r="575" spans="12:18" x14ac:dyDescent="0.25">
      <c r="L575" s="273"/>
      <c r="M575" s="272"/>
      <c r="N575" s="272"/>
      <c r="O575" s="272"/>
      <c r="P575" s="272"/>
      <c r="Q575" s="272"/>
      <c r="R575" s="272"/>
    </row>
    <row r="576" spans="12:18" x14ac:dyDescent="0.25">
      <c r="L576" s="273"/>
      <c r="M576" s="272"/>
      <c r="N576" s="272"/>
      <c r="O576" s="272"/>
      <c r="P576" s="272"/>
      <c r="Q576" s="272"/>
      <c r="R576" s="272"/>
    </row>
    <row r="577" spans="12:18" x14ac:dyDescent="0.25">
      <c r="L577" s="273"/>
      <c r="M577" s="272"/>
      <c r="N577" s="272"/>
      <c r="O577" s="272"/>
      <c r="P577" s="272"/>
      <c r="Q577" s="272"/>
      <c r="R577" s="272"/>
    </row>
    <row r="578" spans="12:18" x14ac:dyDescent="0.25">
      <c r="L578" s="273"/>
      <c r="M578" s="272"/>
      <c r="N578" s="272"/>
      <c r="O578" s="272"/>
      <c r="P578" s="272"/>
      <c r="Q578" s="272"/>
      <c r="R578" s="272"/>
    </row>
    <row r="579" spans="12:18" x14ac:dyDescent="0.25">
      <c r="L579" s="273"/>
      <c r="M579" s="272"/>
      <c r="N579" s="272"/>
      <c r="O579" s="272"/>
      <c r="P579" s="272"/>
      <c r="Q579" s="272"/>
      <c r="R579" s="272"/>
    </row>
    <row r="580" spans="12:18" x14ac:dyDescent="0.25">
      <c r="L580" s="273"/>
      <c r="M580" s="272"/>
      <c r="N580" s="272"/>
      <c r="O580" s="272"/>
      <c r="P580" s="272"/>
      <c r="Q580" s="272"/>
      <c r="R580" s="272"/>
    </row>
    <row r="581" spans="12:18" x14ac:dyDescent="0.25">
      <c r="L581" s="273"/>
      <c r="M581" s="272"/>
      <c r="N581" s="272"/>
      <c r="O581" s="272"/>
      <c r="P581" s="272"/>
      <c r="Q581" s="272"/>
      <c r="R581" s="272"/>
    </row>
    <row r="582" spans="12:18" x14ac:dyDescent="0.25">
      <c r="L582" s="273"/>
      <c r="M582" s="272"/>
      <c r="N582" s="272"/>
      <c r="O582" s="272"/>
      <c r="P582" s="272"/>
      <c r="Q582" s="272"/>
      <c r="R582" s="272"/>
    </row>
    <row r="583" spans="12:18" x14ac:dyDescent="0.25">
      <c r="L583" s="273"/>
      <c r="M583" s="272"/>
      <c r="N583" s="272"/>
      <c r="O583" s="272"/>
      <c r="P583" s="272"/>
      <c r="Q583" s="272"/>
      <c r="R583" s="272"/>
    </row>
    <row r="584" spans="12:18" x14ac:dyDescent="0.25">
      <c r="L584" s="273"/>
      <c r="M584" s="272"/>
      <c r="N584" s="272"/>
      <c r="O584" s="272"/>
      <c r="P584" s="272"/>
      <c r="Q584" s="272"/>
      <c r="R584" s="272"/>
    </row>
    <row r="585" spans="12:18" x14ac:dyDescent="0.25">
      <c r="L585" s="273"/>
      <c r="M585" s="272"/>
      <c r="N585" s="272"/>
      <c r="O585" s="272"/>
      <c r="P585" s="272"/>
      <c r="Q585" s="272"/>
      <c r="R585" s="272"/>
    </row>
    <row r="586" spans="12:18" x14ac:dyDescent="0.25">
      <c r="L586" s="273"/>
      <c r="M586" s="272"/>
      <c r="N586" s="272"/>
      <c r="O586" s="272"/>
      <c r="P586" s="272"/>
      <c r="Q586" s="272"/>
      <c r="R586" s="272"/>
    </row>
    <row r="587" spans="12:18" x14ac:dyDescent="0.25">
      <c r="L587" s="273"/>
      <c r="M587" s="272"/>
      <c r="N587" s="272"/>
      <c r="O587" s="272"/>
      <c r="P587" s="272"/>
      <c r="Q587" s="272"/>
      <c r="R587" s="272"/>
    </row>
    <row r="588" spans="12:18" x14ac:dyDescent="0.25">
      <c r="L588" s="273"/>
      <c r="M588" s="272"/>
      <c r="N588" s="272"/>
      <c r="O588" s="272"/>
      <c r="P588" s="272"/>
      <c r="Q588" s="272"/>
      <c r="R588" s="272"/>
    </row>
    <row r="589" spans="12:18" x14ac:dyDescent="0.25">
      <c r="L589" s="273"/>
      <c r="M589" s="272"/>
      <c r="N589" s="272"/>
      <c r="O589" s="272"/>
      <c r="P589" s="272"/>
      <c r="Q589" s="272"/>
      <c r="R589" s="272"/>
    </row>
    <row r="590" spans="12:18" x14ac:dyDescent="0.25">
      <c r="L590" s="273"/>
      <c r="M590" s="272"/>
      <c r="N590" s="272"/>
      <c r="O590" s="272"/>
      <c r="P590" s="272"/>
      <c r="Q590" s="272"/>
      <c r="R590" s="272"/>
    </row>
    <row r="591" spans="12:18" x14ac:dyDescent="0.25">
      <c r="L591" s="273"/>
      <c r="M591" s="272"/>
      <c r="N591" s="272"/>
      <c r="O591" s="272"/>
      <c r="P591" s="272"/>
      <c r="Q591" s="272"/>
      <c r="R591" s="272"/>
    </row>
    <row r="592" spans="12:18" x14ac:dyDescent="0.25">
      <c r="L592" s="273"/>
      <c r="M592" s="272"/>
      <c r="N592" s="272"/>
      <c r="O592" s="272"/>
      <c r="P592" s="272"/>
      <c r="Q592" s="272"/>
      <c r="R592" s="272"/>
    </row>
    <row r="593" spans="12:18" x14ac:dyDescent="0.25">
      <c r="L593" s="273"/>
      <c r="M593" s="272"/>
      <c r="N593" s="272"/>
      <c r="O593" s="272"/>
      <c r="P593" s="272"/>
      <c r="Q593" s="272"/>
      <c r="R593" s="272"/>
    </row>
    <row r="594" spans="12:18" x14ac:dyDescent="0.25">
      <c r="L594" s="273"/>
      <c r="M594" s="272"/>
      <c r="N594" s="272"/>
      <c r="O594" s="272"/>
      <c r="P594" s="272"/>
      <c r="Q594" s="272"/>
      <c r="R594" s="272"/>
    </row>
    <row r="595" spans="12:18" x14ac:dyDescent="0.25">
      <c r="L595" s="273"/>
      <c r="M595" s="272"/>
      <c r="N595" s="272"/>
      <c r="O595" s="272"/>
      <c r="P595" s="272"/>
      <c r="Q595" s="272"/>
      <c r="R595" s="272"/>
    </row>
    <row r="596" spans="12:18" x14ac:dyDescent="0.25">
      <c r="L596" s="273"/>
      <c r="M596" s="272"/>
      <c r="N596" s="272"/>
      <c r="O596" s="272"/>
      <c r="P596" s="272"/>
      <c r="Q596" s="272"/>
      <c r="R596" s="272"/>
    </row>
    <row r="597" spans="12:18" x14ac:dyDescent="0.25">
      <c r="L597" s="273"/>
      <c r="M597" s="272"/>
      <c r="N597" s="272"/>
      <c r="O597" s="272"/>
      <c r="P597" s="272"/>
      <c r="Q597" s="272"/>
      <c r="R597" s="272"/>
    </row>
    <row r="598" spans="12:18" x14ac:dyDescent="0.25">
      <c r="L598" s="273"/>
      <c r="M598" s="272"/>
      <c r="N598" s="272"/>
      <c r="O598" s="272"/>
      <c r="P598" s="272"/>
      <c r="Q598" s="272"/>
      <c r="R598" s="272"/>
    </row>
    <row r="599" spans="12:18" x14ac:dyDescent="0.25">
      <c r="L599" s="273"/>
      <c r="M599" s="272"/>
      <c r="N599" s="272"/>
      <c r="O599" s="272"/>
      <c r="P599" s="272"/>
      <c r="Q599" s="272"/>
      <c r="R599" s="272"/>
    </row>
    <row r="600" spans="12:18" x14ac:dyDescent="0.25">
      <c r="L600" s="273"/>
      <c r="M600" s="272"/>
      <c r="N600" s="272"/>
      <c r="O600" s="272"/>
      <c r="P600" s="272"/>
      <c r="Q600" s="272"/>
      <c r="R600" s="272"/>
    </row>
    <row r="601" spans="12:18" x14ac:dyDescent="0.25">
      <c r="L601" s="273"/>
      <c r="M601" s="272"/>
      <c r="N601" s="272"/>
      <c r="O601" s="272"/>
      <c r="P601" s="272"/>
      <c r="Q601" s="272"/>
      <c r="R601" s="272"/>
    </row>
    <row r="602" spans="12:18" x14ac:dyDescent="0.25">
      <c r="L602" s="273"/>
      <c r="M602" s="272"/>
      <c r="N602" s="272"/>
      <c r="O602" s="272"/>
      <c r="P602" s="272"/>
      <c r="Q602" s="272"/>
      <c r="R602" s="272"/>
    </row>
    <row r="603" spans="12:18" x14ac:dyDescent="0.25">
      <c r="L603" s="273"/>
      <c r="M603" s="272"/>
      <c r="N603" s="272"/>
      <c r="O603" s="272"/>
      <c r="P603" s="272"/>
      <c r="Q603" s="272"/>
      <c r="R603" s="272"/>
    </row>
    <row r="604" spans="12:18" x14ac:dyDescent="0.25">
      <c r="L604" s="273"/>
      <c r="M604" s="272"/>
      <c r="N604" s="272"/>
      <c r="O604" s="272"/>
      <c r="P604" s="272"/>
      <c r="Q604" s="272"/>
      <c r="R604" s="272"/>
    </row>
    <row r="605" spans="12:18" x14ac:dyDescent="0.25">
      <c r="L605" s="273"/>
      <c r="M605" s="272"/>
      <c r="N605" s="272"/>
      <c r="O605" s="272"/>
      <c r="P605" s="272"/>
      <c r="Q605" s="272"/>
      <c r="R605" s="272"/>
    </row>
    <row r="606" spans="12:18" x14ac:dyDescent="0.25">
      <c r="L606" s="273"/>
      <c r="M606" s="272"/>
      <c r="N606" s="272"/>
      <c r="O606" s="272"/>
      <c r="P606" s="272"/>
      <c r="Q606" s="272"/>
      <c r="R606" s="272"/>
    </row>
    <row r="607" spans="12:18" x14ac:dyDescent="0.25">
      <c r="L607" s="273"/>
      <c r="M607" s="272"/>
      <c r="N607" s="272"/>
      <c r="O607" s="272"/>
      <c r="P607" s="272"/>
      <c r="Q607" s="272"/>
      <c r="R607" s="272"/>
    </row>
    <row r="608" spans="12:18" x14ac:dyDescent="0.25">
      <c r="L608" s="273"/>
      <c r="M608" s="272"/>
      <c r="N608" s="272"/>
      <c r="O608" s="272"/>
      <c r="P608" s="272"/>
      <c r="Q608" s="272"/>
      <c r="R608" s="272"/>
    </row>
    <row r="609" spans="12:18" x14ac:dyDescent="0.25">
      <c r="L609" s="273"/>
      <c r="M609" s="272"/>
      <c r="N609" s="272"/>
      <c r="O609" s="272"/>
      <c r="P609" s="272"/>
      <c r="Q609" s="272"/>
      <c r="R609" s="272"/>
    </row>
    <row r="610" spans="12:18" x14ac:dyDescent="0.25">
      <c r="L610" s="273"/>
      <c r="M610" s="272"/>
      <c r="N610" s="272"/>
      <c r="O610" s="272"/>
      <c r="P610" s="272"/>
      <c r="Q610" s="272"/>
      <c r="R610" s="272"/>
    </row>
    <row r="611" spans="12:18" x14ac:dyDescent="0.25">
      <c r="L611" s="273"/>
      <c r="M611" s="272"/>
      <c r="N611" s="272"/>
      <c r="O611" s="272"/>
      <c r="P611" s="272"/>
      <c r="Q611" s="272"/>
      <c r="R611" s="272"/>
    </row>
    <row r="612" spans="12:18" x14ac:dyDescent="0.25">
      <c r="L612" s="273"/>
      <c r="M612" s="272"/>
      <c r="N612" s="272"/>
      <c r="O612" s="272"/>
      <c r="P612" s="272"/>
      <c r="Q612" s="272"/>
      <c r="R612" s="272"/>
    </row>
    <row r="613" spans="12:18" x14ac:dyDescent="0.25">
      <c r="L613" s="273"/>
      <c r="M613" s="272"/>
      <c r="N613" s="272"/>
      <c r="O613" s="272"/>
      <c r="P613" s="272"/>
      <c r="Q613" s="272"/>
      <c r="R613" s="272"/>
    </row>
    <row r="614" spans="12:18" x14ac:dyDescent="0.25">
      <c r="L614" s="273"/>
      <c r="M614" s="272"/>
      <c r="N614" s="272"/>
      <c r="O614" s="272"/>
      <c r="P614" s="272"/>
      <c r="Q614" s="272"/>
      <c r="R614" s="272"/>
    </row>
    <row r="615" spans="12:18" x14ac:dyDescent="0.25">
      <c r="L615" s="273"/>
      <c r="M615" s="272"/>
      <c r="N615" s="272"/>
      <c r="O615" s="272"/>
      <c r="P615" s="272"/>
      <c r="Q615" s="272"/>
      <c r="R615" s="272"/>
    </row>
    <row r="616" spans="12:18" x14ac:dyDescent="0.25">
      <c r="L616" s="273"/>
      <c r="M616" s="272"/>
      <c r="N616" s="272"/>
      <c r="O616" s="272"/>
      <c r="P616" s="272"/>
      <c r="Q616" s="272"/>
      <c r="R616" s="272"/>
    </row>
    <row r="617" spans="12:18" x14ac:dyDescent="0.25">
      <c r="L617" s="273"/>
      <c r="M617" s="272"/>
      <c r="N617" s="272"/>
      <c r="O617" s="272"/>
      <c r="P617" s="272"/>
      <c r="Q617" s="272"/>
      <c r="R617" s="272"/>
    </row>
    <row r="618" spans="12:18" x14ac:dyDescent="0.25">
      <c r="L618" s="273"/>
      <c r="M618" s="272"/>
      <c r="N618" s="272"/>
      <c r="O618" s="272"/>
      <c r="P618" s="272"/>
      <c r="Q618" s="272"/>
      <c r="R618" s="272"/>
    </row>
    <row r="619" spans="12:18" x14ac:dyDescent="0.25">
      <c r="L619" s="273"/>
      <c r="M619" s="272"/>
      <c r="N619" s="272"/>
      <c r="O619" s="272"/>
      <c r="P619" s="272"/>
      <c r="Q619" s="272"/>
      <c r="R619" s="272"/>
    </row>
    <row r="620" spans="12:18" x14ac:dyDescent="0.25">
      <c r="L620" s="273"/>
      <c r="M620" s="272"/>
      <c r="N620" s="272"/>
      <c r="O620" s="272"/>
      <c r="P620" s="272"/>
      <c r="Q620" s="272"/>
      <c r="R620" s="272"/>
    </row>
    <row r="621" spans="12:18" x14ac:dyDescent="0.25">
      <c r="L621" s="273"/>
      <c r="M621" s="272"/>
      <c r="N621" s="272"/>
      <c r="O621" s="272"/>
      <c r="P621" s="272"/>
      <c r="Q621" s="272"/>
      <c r="R621" s="272"/>
    </row>
    <row r="622" spans="12:18" x14ac:dyDescent="0.25">
      <c r="L622" s="273"/>
      <c r="M622" s="272"/>
      <c r="N622" s="272"/>
      <c r="O622" s="272"/>
      <c r="P622" s="272"/>
      <c r="Q622" s="272"/>
      <c r="R622" s="272"/>
    </row>
    <row r="623" spans="12:18" x14ac:dyDescent="0.25">
      <c r="L623" s="273"/>
      <c r="M623" s="272"/>
      <c r="N623" s="272"/>
      <c r="O623" s="272"/>
      <c r="P623" s="272"/>
      <c r="Q623" s="272"/>
      <c r="R623" s="272"/>
    </row>
    <row r="624" spans="12:18" x14ac:dyDescent="0.25">
      <c r="L624" s="273"/>
      <c r="M624" s="272"/>
      <c r="N624" s="272"/>
      <c r="O624" s="272"/>
      <c r="P624" s="272"/>
      <c r="Q624" s="272"/>
      <c r="R624" s="272"/>
    </row>
    <row r="625" spans="12:18" x14ac:dyDescent="0.25">
      <c r="L625" s="273"/>
      <c r="M625" s="272"/>
      <c r="N625" s="272"/>
      <c r="O625" s="272"/>
      <c r="P625" s="272"/>
      <c r="Q625" s="272"/>
      <c r="R625" s="272"/>
    </row>
    <row r="626" spans="12:18" x14ac:dyDescent="0.25">
      <c r="L626" s="273"/>
      <c r="M626" s="272"/>
      <c r="N626" s="272"/>
      <c r="O626" s="272"/>
      <c r="P626" s="272"/>
      <c r="Q626" s="272"/>
      <c r="R626" s="272"/>
    </row>
    <row r="627" spans="12:18" x14ac:dyDescent="0.25">
      <c r="L627" s="273"/>
      <c r="M627" s="272"/>
      <c r="N627" s="272"/>
      <c r="O627" s="272"/>
      <c r="P627" s="272"/>
      <c r="Q627" s="272"/>
      <c r="R627" s="272"/>
    </row>
    <row r="628" spans="12:18" x14ac:dyDescent="0.25">
      <c r="L628" s="273"/>
      <c r="M628" s="272"/>
      <c r="N628" s="272"/>
      <c r="O628" s="272"/>
      <c r="P628" s="272"/>
      <c r="Q628" s="272"/>
      <c r="R628" s="272"/>
    </row>
    <row r="629" spans="12:18" x14ac:dyDescent="0.25">
      <c r="L629" s="273"/>
      <c r="M629" s="272"/>
      <c r="N629" s="272"/>
      <c r="O629" s="272"/>
      <c r="P629" s="272"/>
      <c r="Q629" s="272"/>
      <c r="R629" s="272"/>
    </row>
    <row r="630" spans="12:18" x14ac:dyDescent="0.25">
      <c r="L630" s="273"/>
      <c r="M630" s="272"/>
      <c r="N630" s="272"/>
      <c r="O630" s="272"/>
      <c r="P630" s="272"/>
      <c r="Q630" s="272"/>
      <c r="R630" s="272"/>
    </row>
    <row r="631" spans="12:18" x14ac:dyDescent="0.25">
      <c r="L631" s="273"/>
      <c r="M631" s="272"/>
      <c r="N631" s="272"/>
      <c r="O631" s="272"/>
      <c r="P631" s="272"/>
      <c r="Q631" s="272"/>
      <c r="R631" s="272"/>
    </row>
    <row r="632" spans="12:18" x14ac:dyDescent="0.25">
      <c r="L632" s="273"/>
      <c r="M632" s="272"/>
      <c r="N632" s="272"/>
      <c r="O632" s="272"/>
      <c r="P632" s="272"/>
      <c r="Q632" s="272"/>
      <c r="R632" s="272"/>
    </row>
    <row r="633" spans="12:18" x14ac:dyDescent="0.25">
      <c r="L633" s="273"/>
      <c r="M633" s="272"/>
      <c r="N633" s="272"/>
      <c r="O633" s="272"/>
      <c r="P633" s="272"/>
      <c r="Q633" s="272"/>
      <c r="R633" s="272"/>
    </row>
    <row r="634" spans="12:18" x14ac:dyDescent="0.25">
      <c r="L634" s="273"/>
      <c r="M634" s="272"/>
      <c r="N634" s="272"/>
      <c r="O634" s="272"/>
      <c r="P634" s="272"/>
      <c r="Q634" s="272"/>
      <c r="R634" s="272"/>
    </row>
    <row r="635" spans="12:18" x14ac:dyDescent="0.25">
      <c r="L635" s="273"/>
      <c r="M635" s="272"/>
      <c r="N635" s="272"/>
      <c r="O635" s="272"/>
      <c r="P635" s="272"/>
      <c r="Q635" s="272"/>
      <c r="R635" s="272"/>
    </row>
    <row r="636" spans="12:18" x14ac:dyDescent="0.25">
      <c r="L636" s="273"/>
      <c r="M636" s="272"/>
      <c r="N636" s="272"/>
      <c r="O636" s="272"/>
      <c r="P636" s="272"/>
      <c r="Q636" s="272"/>
      <c r="R636" s="272"/>
    </row>
    <row r="637" spans="12:18" x14ac:dyDescent="0.25">
      <c r="L637" s="273"/>
      <c r="M637" s="272"/>
      <c r="N637" s="272"/>
      <c r="O637" s="272"/>
      <c r="P637" s="272"/>
      <c r="Q637" s="272"/>
      <c r="R637" s="272"/>
    </row>
    <row r="638" spans="12:18" x14ac:dyDescent="0.25">
      <c r="L638" s="273"/>
      <c r="M638" s="272"/>
      <c r="N638" s="272"/>
      <c r="O638" s="272"/>
      <c r="P638" s="272"/>
      <c r="Q638" s="272"/>
      <c r="R638" s="272"/>
    </row>
    <row r="639" spans="12:18" x14ac:dyDescent="0.25">
      <c r="L639" s="273"/>
      <c r="M639" s="272"/>
      <c r="N639" s="272"/>
      <c r="O639" s="272"/>
      <c r="P639" s="272"/>
      <c r="Q639" s="272"/>
      <c r="R639" s="272"/>
    </row>
    <row r="640" spans="12:18" x14ac:dyDescent="0.25">
      <c r="L640" s="273"/>
      <c r="M640" s="272"/>
      <c r="N640" s="272"/>
      <c r="O640" s="272"/>
      <c r="P640" s="272"/>
      <c r="Q640" s="272"/>
      <c r="R640" s="272"/>
    </row>
    <row r="641" spans="12:18" x14ac:dyDescent="0.25">
      <c r="L641" s="273"/>
      <c r="M641" s="272"/>
      <c r="N641" s="272"/>
      <c r="O641" s="272"/>
      <c r="P641" s="272"/>
      <c r="Q641" s="272"/>
      <c r="R641" s="272"/>
    </row>
    <row r="642" spans="12:18" x14ac:dyDescent="0.25">
      <c r="L642" s="273"/>
      <c r="M642" s="272"/>
      <c r="N642" s="272"/>
      <c r="O642" s="272"/>
      <c r="P642" s="272"/>
      <c r="Q642" s="272"/>
      <c r="R642" s="272"/>
    </row>
    <row r="643" spans="12:18" x14ac:dyDescent="0.25">
      <c r="L643" s="273"/>
      <c r="M643" s="272"/>
      <c r="N643" s="272"/>
      <c r="O643" s="272"/>
      <c r="P643" s="272"/>
      <c r="Q643" s="272"/>
      <c r="R643" s="272"/>
    </row>
    <row r="644" spans="12:18" x14ac:dyDescent="0.25">
      <c r="L644" s="273"/>
      <c r="M644" s="272"/>
      <c r="N644" s="272"/>
      <c r="O644" s="272"/>
      <c r="P644" s="272"/>
      <c r="Q644" s="272"/>
      <c r="R644" s="272"/>
    </row>
    <row r="645" spans="12:18" x14ac:dyDescent="0.25">
      <c r="L645" s="273"/>
      <c r="M645" s="272"/>
      <c r="N645" s="272"/>
      <c r="O645" s="272"/>
      <c r="P645" s="272"/>
      <c r="Q645" s="272"/>
      <c r="R645" s="272"/>
    </row>
    <row r="646" spans="12:18" x14ac:dyDescent="0.25">
      <c r="L646" s="273"/>
      <c r="M646" s="272"/>
      <c r="N646" s="272"/>
      <c r="O646" s="272"/>
      <c r="P646" s="272"/>
      <c r="Q646" s="272"/>
      <c r="R646" s="272"/>
    </row>
    <row r="647" spans="12:18" x14ac:dyDescent="0.25">
      <c r="L647" s="273"/>
      <c r="M647" s="272"/>
      <c r="N647" s="272"/>
      <c r="O647" s="272"/>
      <c r="P647" s="272"/>
      <c r="Q647" s="272"/>
      <c r="R647" s="272"/>
    </row>
    <row r="648" spans="12:18" x14ac:dyDescent="0.25">
      <c r="L648" s="273"/>
      <c r="M648" s="272"/>
      <c r="N648" s="272"/>
      <c r="O648" s="272"/>
      <c r="P648" s="272"/>
      <c r="Q648" s="272"/>
      <c r="R648" s="272"/>
    </row>
    <row r="649" spans="12:18" x14ac:dyDescent="0.25">
      <c r="L649" s="273"/>
      <c r="M649" s="272"/>
      <c r="N649" s="272"/>
      <c r="O649" s="272"/>
      <c r="P649" s="272"/>
      <c r="Q649" s="272"/>
      <c r="R649" s="272"/>
    </row>
    <row r="650" spans="12:18" x14ac:dyDescent="0.25">
      <c r="L650" s="273"/>
      <c r="M650" s="272"/>
      <c r="N650" s="272"/>
      <c r="O650" s="272"/>
      <c r="P650" s="272"/>
      <c r="Q650" s="272"/>
      <c r="R650" s="272"/>
    </row>
    <row r="651" spans="12:18" x14ac:dyDescent="0.25">
      <c r="L651" s="273"/>
      <c r="M651" s="272"/>
      <c r="N651" s="272"/>
      <c r="O651" s="272"/>
      <c r="P651" s="272"/>
      <c r="Q651" s="272"/>
      <c r="R651" s="272"/>
    </row>
    <row r="652" spans="12:18" x14ac:dyDescent="0.25">
      <c r="L652" s="273"/>
      <c r="M652" s="272"/>
      <c r="N652" s="272"/>
      <c r="O652" s="272"/>
      <c r="P652" s="272"/>
      <c r="Q652" s="272"/>
      <c r="R652" s="272"/>
    </row>
    <row r="653" spans="12:18" x14ac:dyDescent="0.25">
      <c r="L653" s="273"/>
      <c r="M653" s="272"/>
      <c r="N653" s="272"/>
      <c r="O653" s="272"/>
      <c r="P653" s="272"/>
      <c r="Q653" s="272"/>
      <c r="R653" s="272"/>
    </row>
    <row r="654" spans="12:18" x14ac:dyDescent="0.25">
      <c r="L654" s="273"/>
      <c r="M654" s="272"/>
      <c r="N654" s="272"/>
      <c r="O654" s="272"/>
      <c r="P654" s="272"/>
      <c r="Q654" s="272"/>
      <c r="R654" s="272"/>
    </row>
    <row r="655" spans="12:18" x14ac:dyDescent="0.25">
      <c r="L655" s="273"/>
      <c r="M655" s="272"/>
      <c r="N655" s="272"/>
      <c r="O655" s="272"/>
      <c r="P655" s="272"/>
      <c r="Q655" s="272"/>
      <c r="R655" s="272"/>
    </row>
    <row r="656" spans="12:18" x14ac:dyDescent="0.25">
      <c r="L656" s="273"/>
      <c r="M656" s="272"/>
      <c r="N656" s="272"/>
      <c r="O656" s="272"/>
      <c r="P656" s="272"/>
      <c r="Q656" s="272"/>
      <c r="R656" s="272"/>
    </row>
    <row r="657" spans="12:18" x14ac:dyDescent="0.25">
      <c r="L657" s="273"/>
      <c r="M657" s="272"/>
      <c r="N657" s="272"/>
      <c r="O657" s="272"/>
      <c r="P657" s="272"/>
      <c r="Q657" s="272"/>
      <c r="R657" s="272"/>
    </row>
    <row r="658" spans="12:18" x14ac:dyDescent="0.25">
      <c r="L658" s="273"/>
      <c r="M658" s="272"/>
      <c r="N658" s="272"/>
      <c r="O658" s="272"/>
      <c r="P658" s="272"/>
      <c r="Q658" s="272"/>
      <c r="R658" s="272"/>
    </row>
    <row r="659" spans="12:18" x14ac:dyDescent="0.25">
      <c r="L659" s="273"/>
      <c r="M659" s="272"/>
      <c r="N659" s="272"/>
      <c r="O659" s="272"/>
      <c r="P659" s="272"/>
      <c r="Q659" s="272"/>
      <c r="R659" s="272"/>
    </row>
    <row r="660" spans="12:18" x14ac:dyDescent="0.25">
      <c r="L660" s="273"/>
      <c r="M660" s="272"/>
      <c r="N660" s="272"/>
      <c r="O660" s="272"/>
      <c r="P660" s="272"/>
      <c r="Q660" s="272"/>
      <c r="R660" s="272"/>
    </row>
    <row r="661" spans="12:18" x14ac:dyDescent="0.25">
      <c r="L661" s="273"/>
      <c r="M661" s="272"/>
      <c r="N661" s="272"/>
      <c r="O661" s="272"/>
      <c r="P661" s="272"/>
      <c r="Q661" s="272"/>
      <c r="R661" s="272"/>
    </row>
    <row r="662" spans="12:18" x14ac:dyDescent="0.25">
      <c r="L662" s="273"/>
      <c r="M662" s="272"/>
      <c r="N662" s="272"/>
      <c r="O662" s="272"/>
      <c r="P662" s="272"/>
      <c r="Q662" s="272"/>
      <c r="R662" s="272"/>
    </row>
    <row r="663" spans="12:18" x14ac:dyDescent="0.25">
      <c r="L663" s="273"/>
      <c r="M663" s="272"/>
      <c r="N663" s="272"/>
      <c r="O663" s="272"/>
      <c r="P663" s="272"/>
      <c r="Q663" s="272"/>
      <c r="R663" s="272"/>
    </row>
    <row r="664" spans="12:18" x14ac:dyDescent="0.25">
      <c r="L664" s="273"/>
      <c r="M664" s="272"/>
      <c r="N664" s="272"/>
      <c r="O664" s="272"/>
      <c r="P664" s="272"/>
      <c r="Q664" s="272"/>
      <c r="R664" s="272"/>
    </row>
    <row r="665" spans="12:18" x14ac:dyDescent="0.25">
      <c r="L665" s="273"/>
      <c r="M665" s="272"/>
      <c r="N665" s="272"/>
      <c r="O665" s="272"/>
      <c r="P665" s="272"/>
      <c r="Q665" s="272"/>
      <c r="R665" s="272"/>
    </row>
    <row r="666" spans="12:18" x14ac:dyDescent="0.25">
      <c r="L666" s="273"/>
      <c r="M666" s="272"/>
      <c r="N666" s="272"/>
      <c r="O666" s="272"/>
      <c r="P666" s="272"/>
      <c r="Q666" s="272"/>
      <c r="R666" s="272"/>
    </row>
    <row r="667" spans="12:18" x14ac:dyDescent="0.25">
      <c r="L667" s="273"/>
      <c r="M667" s="272"/>
      <c r="N667" s="272"/>
      <c r="O667" s="272"/>
      <c r="P667" s="272"/>
      <c r="Q667" s="272"/>
      <c r="R667" s="272"/>
    </row>
    <row r="668" spans="12:18" x14ac:dyDescent="0.25">
      <c r="L668" s="273"/>
      <c r="M668" s="272"/>
      <c r="N668" s="272"/>
      <c r="O668" s="272"/>
      <c r="P668" s="272"/>
      <c r="Q668" s="272"/>
      <c r="R668" s="272"/>
    </row>
    <row r="669" spans="12:18" x14ac:dyDescent="0.25">
      <c r="L669" s="273"/>
      <c r="M669" s="272"/>
      <c r="N669" s="272"/>
      <c r="O669" s="272"/>
      <c r="P669" s="272"/>
      <c r="Q669" s="272"/>
      <c r="R669" s="272"/>
    </row>
    <row r="670" spans="12:18" x14ac:dyDescent="0.25">
      <c r="L670" s="273"/>
      <c r="M670" s="272"/>
      <c r="N670" s="272"/>
      <c r="O670" s="272"/>
      <c r="P670" s="272"/>
      <c r="Q670" s="272"/>
      <c r="R670" s="272"/>
    </row>
    <row r="671" spans="12:18" x14ac:dyDescent="0.25">
      <c r="L671" s="273"/>
      <c r="M671" s="272"/>
      <c r="N671" s="272"/>
      <c r="O671" s="272"/>
      <c r="P671" s="272"/>
      <c r="Q671" s="272"/>
      <c r="R671" s="272"/>
    </row>
    <row r="672" spans="12:18" x14ac:dyDescent="0.25">
      <c r="L672" s="273"/>
      <c r="M672" s="272"/>
      <c r="N672" s="272"/>
      <c r="O672" s="272"/>
      <c r="P672" s="272"/>
      <c r="Q672" s="272"/>
      <c r="R672" s="272"/>
    </row>
    <row r="673" spans="12:18" x14ac:dyDescent="0.25">
      <c r="L673" s="273"/>
      <c r="M673" s="272"/>
      <c r="N673" s="272"/>
      <c r="O673" s="272"/>
      <c r="P673" s="272"/>
      <c r="Q673" s="272"/>
      <c r="R673" s="272"/>
    </row>
    <row r="674" spans="12:18" x14ac:dyDescent="0.25">
      <c r="L674" s="273"/>
      <c r="M674" s="272"/>
      <c r="N674" s="272"/>
      <c r="O674" s="272"/>
      <c r="P674" s="272"/>
      <c r="Q674" s="272"/>
      <c r="R674" s="272"/>
    </row>
    <row r="675" spans="12:18" x14ac:dyDescent="0.25">
      <c r="L675" s="273"/>
      <c r="M675" s="272"/>
      <c r="N675" s="272"/>
      <c r="O675" s="272"/>
      <c r="P675" s="272"/>
      <c r="Q675" s="272"/>
      <c r="R675" s="272"/>
    </row>
    <row r="676" spans="12:18" x14ac:dyDescent="0.25">
      <c r="L676" s="273"/>
      <c r="M676" s="272"/>
      <c r="N676" s="272"/>
      <c r="O676" s="272"/>
      <c r="P676" s="272"/>
      <c r="Q676" s="272"/>
      <c r="R676" s="272"/>
    </row>
    <row r="677" spans="12:18" x14ac:dyDescent="0.25">
      <c r="L677" s="273"/>
      <c r="M677" s="272"/>
      <c r="N677" s="272"/>
      <c r="O677" s="272"/>
      <c r="P677" s="272"/>
      <c r="Q677" s="272"/>
      <c r="R677" s="272"/>
    </row>
    <row r="678" spans="12:18" x14ac:dyDescent="0.25">
      <c r="L678" s="273"/>
      <c r="M678" s="272"/>
      <c r="N678" s="272"/>
      <c r="O678" s="272"/>
      <c r="P678" s="272"/>
      <c r="Q678" s="272"/>
      <c r="R678" s="272"/>
    </row>
    <row r="679" spans="12:18" x14ac:dyDescent="0.25">
      <c r="L679" s="273"/>
      <c r="M679" s="272"/>
      <c r="N679" s="272"/>
      <c r="O679" s="272"/>
      <c r="P679" s="272"/>
      <c r="Q679" s="272"/>
      <c r="R679" s="272"/>
    </row>
    <row r="680" spans="12:18" x14ac:dyDescent="0.25">
      <c r="L680" s="273"/>
      <c r="M680" s="272"/>
      <c r="N680" s="272"/>
      <c r="O680" s="272"/>
      <c r="P680" s="272"/>
      <c r="Q680" s="272"/>
      <c r="R680" s="272"/>
    </row>
    <row r="681" spans="12:18" x14ac:dyDescent="0.25">
      <c r="L681" s="273"/>
      <c r="M681" s="272"/>
      <c r="N681" s="272"/>
      <c r="O681" s="272"/>
      <c r="P681" s="272"/>
      <c r="Q681" s="272"/>
      <c r="R681" s="272"/>
    </row>
    <row r="682" spans="12:18" x14ac:dyDescent="0.25">
      <c r="L682" s="273"/>
      <c r="M682" s="272"/>
      <c r="N682" s="272"/>
      <c r="O682" s="272"/>
      <c r="P682" s="272"/>
      <c r="Q682" s="272"/>
      <c r="R682" s="272"/>
    </row>
    <row r="683" spans="12:18" x14ac:dyDescent="0.25">
      <c r="L683" s="273"/>
      <c r="M683" s="272"/>
      <c r="N683" s="272"/>
      <c r="O683" s="272"/>
      <c r="P683" s="272"/>
      <c r="Q683" s="272"/>
      <c r="R683" s="272"/>
    </row>
    <row r="684" spans="12:18" x14ac:dyDescent="0.25">
      <c r="L684" s="273"/>
      <c r="M684" s="272"/>
      <c r="N684" s="272"/>
      <c r="O684" s="272"/>
      <c r="P684" s="272"/>
      <c r="Q684" s="272"/>
      <c r="R684" s="272"/>
    </row>
    <row r="685" spans="12:18" x14ac:dyDescent="0.25">
      <c r="L685" s="273"/>
      <c r="M685" s="272"/>
      <c r="N685" s="272"/>
      <c r="O685" s="272"/>
      <c r="P685" s="272"/>
      <c r="Q685" s="272"/>
      <c r="R685" s="272"/>
    </row>
    <row r="686" spans="12:18" x14ac:dyDescent="0.25">
      <c r="L686" s="273"/>
      <c r="M686" s="272"/>
      <c r="N686" s="272"/>
      <c r="O686" s="272"/>
      <c r="P686" s="272"/>
      <c r="Q686" s="272"/>
      <c r="R686" s="272"/>
    </row>
    <row r="687" spans="12:18" x14ac:dyDescent="0.25">
      <c r="L687" s="273"/>
      <c r="M687" s="272"/>
      <c r="N687" s="272"/>
      <c r="O687" s="272"/>
      <c r="P687" s="272"/>
      <c r="Q687" s="272"/>
      <c r="R687" s="272"/>
    </row>
    <row r="688" spans="12:18" x14ac:dyDescent="0.25">
      <c r="L688" s="273"/>
      <c r="M688" s="272"/>
      <c r="N688" s="272"/>
      <c r="O688" s="272"/>
      <c r="P688" s="272"/>
      <c r="Q688" s="272"/>
      <c r="R688" s="272"/>
    </row>
    <row r="689" spans="12:18" x14ac:dyDescent="0.25">
      <c r="L689" s="273"/>
      <c r="M689" s="272"/>
      <c r="N689" s="272"/>
      <c r="O689" s="272"/>
      <c r="P689" s="272"/>
      <c r="Q689" s="272"/>
      <c r="R689" s="272"/>
    </row>
    <row r="690" spans="12:18" x14ac:dyDescent="0.25">
      <c r="L690" s="273"/>
      <c r="M690" s="272"/>
      <c r="N690" s="272"/>
      <c r="O690" s="272"/>
      <c r="P690" s="272"/>
      <c r="Q690" s="272"/>
      <c r="R690" s="272"/>
    </row>
    <row r="691" spans="12:18" x14ac:dyDescent="0.25">
      <c r="L691" s="273"/>
      <c r="M691" s="272"/>
      <c r="N691" s="272"/>
      <c r="O691" s="272"/>
      <c r="P691" s="272"/>
      <c r="Q691" s="272"/>
      <c r="R691" s="272"/>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3:N68"/>
  <sheetViews>
    <sheetView showGridLines="0" zoomScale="80" zoomScaleNormal="80" workbookViewId="0">
      <selection activeCell="H22" sqref="H22"/>
    </sheetView>
  </sheetViews>
  <sheetFormatPr defaultColWidth="9.26953125" defaultRowHeight="11.5" x14ac:dyDescent="0.25"/>
  <cols>
    <col min="1" max="1" width="46.54296875" style="488" customWidth="1"/>
    <col min="2" max="2" width="62.54296875" style="511" bestFit="1" customWidth="1"/>
    <col min="3" max="3" width="9.26953125" style="511"/>
    <col min="4" max="4" width="6.54296875" style="511" customWidth="1"/>
    <col min="5" max="6" width="6" style="511" customWidth="1"/>
    <col min="7" max="7" width="9.453125" style="511" customWidth="1"/>
    <col min="8" max="14" width="6" style="511" customWidth="1"/>
    <col min="15" max="16384" width="9.26953125" style="488"/>
  </cols>
  <sheetData>
    <row r="3" spans="1:14" s="12" customFormat="1" x14ac:dyDescent="0.25">
      <c r="A3" s="1002" t="s">
        <v>1374</v>
      </c>
      <c r="B3" s="1002"/>
      <c r="C3" s="1002"/>
      <c r="D3" s="1002"/>
      <c r="E3" s="1002"/>
      <c r="F3" s="1002"/>
      <c r="G3" s="1002"/>
      <c r="H3" s="1002"/>
      <c r="I3" s="1002"/>
      <c r="J3" s="1002"/>
      <c r="K3" s="647"/>
      <c r="L3" s="647"/>
      <c r="M3" s="25"/>
      <c r="N3" s="25"/>
    </row>
    <row r="4" spans="1:14" s="12" customFormat="1" x14ac:dyDescent="0.25">
      <c r="A4" s="883" t="s">
        <v>1375</v>
      </c>
      <c r="B4" s="884"/>
      <c r="C4" s="884"/>
      <c r="D4" s="884"/>
      <c r="E4" s="884"/>
      <c r="F4" s="884"/>
      <c r="G4" s="884"/>
      <c r="H4" s="884"/>
      <c r="I4" s="884"/>
      <c r="J4" s="884"/>
      <c r="K4" s="540"/>
      <c r="L4" s="540"/>
      <c r="M4" s="25"/>
      <c r="N4" s="25"/>
    </row>
    <row r="5" spans="1:14" x14ac:dyDescent="0.25">
      <c r="A5" s="489"/>
      <c r="B5" s="491"/>
      <c r="C5" s="541"/>
      <c r="D5" s="491"/>
      <c r="E5" s="1004">
        <v>2020</v>
      </c>
      <c r="F5" s="1005"/>
      <c r="G5" s="1006">
        <v>2021</v>
      </c>
      <c r="H5" s="1005"/>
      <c r="I5" s="1006">
        <v>2022</v>
      </c>
      <c r="J5" s="1005"/>
      <c r="K5" s="1006">
        <v>2023</v>
      </c>
      <c r="L5" s="1005"/>
      <c r="M5" s="1004" t="s">
        <v>37</v>
      </c>
      <c r="N5" s="1004"/>
    </row>
    <row r="6" spans="1:14" x14ac:dyDescent="0.25">
      <c r="A6" s="490"/>
      <c r="B6" s="491"/>
      <c r="C6" s="492" t="s">
        <v>588</v>
      </c>
      <c r="D6" s="493" t="s">
        <v>589</v>
      </c>
      <c r="E6" s="494" t="s">
        <v>590</v>
      </c>
      <c r="F6" s="493" t="s">
        <v>35</v>
      </c>
      <c r="G6" s="495" t="s">
        <v>590</v>
      </c>
      <c r="H6" s="496" t="s">
        <v>35</v>
      </c>
      <c r="I6" s="495" t="s">
        <v>590</v>
      </c>
      <c r="J6" s="496" t="s">
        <v>35</v>
      </c>
      <c r="K6" s="649" t="s">
        <v>590</v>
      </c>
      <c r="L6" s="496" t="s">
        <v>35</v>
      </c>
      <c r="M6" s="497" t="s">
        <v>590</v>
      </c>
      <c r="N6" s="494" t="s">
        <v>35</v>
      </c>
    </row>
    <row r="7" spans="1:14" ht="13" x14ac:dyDescent="0.25">
      <c r="A7" s="498" t="s">
        <v>591</v>
      </c>
      <c r="B7" s="318" t="s">
        <v>633</v>
      </c>
      <c r="C7" s="499"/>
      <c r="D7" s="498"/>
      <c r="E7" s="750">
        <v>2184.601187644756</v>
      </c>
      <c r="F7" s="751">
        <v>2.3379258733049015</v>
      </c>
      <c r="G7" s="750">
        <v>3385.0652095407577</v>
      </c>
      <c r="H7" s="751">
        <v>3.3741514155625785</v>
      </c>
      <c r="I7" s="750">
        <v>893.71099694117652</v>
      </c>
      <c r="J7" s="751">
        <v>0.81504364455416112</v>
      </c>
      <c r="K7" s="750">
        <v>155</v>
      </c>
      <c r="L7" s="751">
        <v>0.12952122534825633</v>
      </c>
      <c r="M7" s="750">
        <v>6618.3773941266909</v>
      </c>
      <c r="N7" s="752">
        <v>6.6566421587698974</v>
      </c>
    </row>
    <row r="8" spans="1:14" ht="13" x14ac:dyDescent="0.25">
      <c r="A8" s="498" t="s">
        <v>582</v>
      </c>
      <c r="B8" s="318" t="s">
        <v>586</v>
      </c>
      <c r="C8" s="499"/>
      <c r="D8" s="498"/>
      <c r="E8" s="750">
        <v>1151.0920972599999</v>
      </c>
      <c r="F8" s="751">
        <v>1.2318806800807132</v>
      </c>
      <c r="G8" s="750">
        <v>1506.0522340099999</v>
      </c>
      <c r="H8" s="751">
        <v>1.5011965686727309</v>
      </c>
      <c r="I8" s="750">
        <v>253.10000000000002</v>
      </c>
      <c r="J8" s="751">
        <v>0.23082131376104786</v>
      </c>
      <c r="K8" s="752"/>
      <c r="L8" s="751"/>
      <c r="M8" s="750">
        <v>2910.2443312699997</v>
      </c>
      <c r="N8" s="752">
        <v>2.9638985625144922</v>
      </c>
    </row>
    <row r="9" spans="1:14" ht="13" x14ac:dyDescent="0.25">
      <c r="A9" s="500" t="s">
        <v>554</v>
      </c>
      <c r="B9" s="319" t="s">
        <v>617</v>
      </c>
      <c r="C9" s="501">
        <v>640</v>
      </c>
      <c r="D9" s="502" t="s">
        <v>869</v>
      </c>
      <c r="E9" s="753">
        <v>997.3</v>
      </c>
      <c r="F9" s="754">
        <v>1.0672947934999146</v>
      </c>
      <c r="G9" s="753">
        <v>1266.348</v>
      </c>
      <c r="H9" s="754">
        <v>1.2622651654543828</v>
      </c>
      <c r="I9" s="755">
        <v>174.3</v>
      </c>
      <c r="J9" s="754">
        <v>0.15895754637910167</v>
      </c>
      <c r="K9" s="756"/>
      <c r="L9" s="754"/>
      <c r="M9" s="753">
        <v>2437.9480000000003</v>
      </c>
      <c r="N9" s="757">
        <v>2.488517505333399</v>
      </c>
    </row>
    <row r="10" spans="1:14" ht="13" x14ac:dyDescent="0.25">
      <c r="A10" s="500" t="s">
        <v>801</v>
      </c>
      <c r="B10" s="319" t="s">
        <v>875</v>
      </c>
      <c r="C10" s="501">
        <v>640</v>
      </c>
      <c r="D10" s="502" t="s">
        <v>869</v>
      </c>
      <c r="E10" s="753">
        <v>59.344000000000001</v>
      </c>
      <c r="F10" s="754">
        <v>6.3509016570198473E-2</v>
      </c>
      <c r="G10" s="753">
        <v>17.827234009999998</v>
      </c>
      <c r="H10" s="754">
        <v>1.7769757197252767E-2</v>
      </c>
      <c r="I10" s="755"/>
      <c r="J10" s="754"/>
      <c r="K10" s="756"/>
      <c r="L10" s="754"/>
      <c r="M10" s="753">
        <v>77.171234010000006</v>
      </c>
      <c r="N10" s="757">
        <v>8.127877376745124E-2</v>
      </c>
    </row>
    <row r="11" spans="1:14" ht="13" x14ac:dyDescent="0.25">
      <c r="A11" s="500" t="s">
        <v>555</v>
      </c>
      <c r="B11" s="319" t="s">
        <v>715</v>
      </c>
      <c r="C11" s="501">
        <v>644</v>
      </c>
      <c r="D11" s="502" t="s">
        <v>592</v>
      </c>
      <c r="E11" s="753">
        <v>6</v>
      </c>
      <c r="F11" s="754"/>
      <c r="G11" s="758">
        <v>120.095</v>
      </c>
      <c r="H11" s="754">
        <v>0.1197078015247342</v>
      </c>
      <c r="I11" s="755">
        <v>65</v>
      </c>
      <c r="J11" s="754">
        <v>5.9278488322671311E-2</v>
      </c>
      <c r="K11" s="756"/>
      <c r="L11" s="754"/>
      <c r="M11" s="753">
        <v>191.095</v>
      </c>
      <c r="N11" s="757">
        <v>0.1789862898474055</v>
      </c>
    </row>
    <row r="12" spans="1:14" ht="13" x14ac:dyDescent="0.25">
      <c r="A12" s="500" t="s">
        <v>556</v>
      </c>
      <c r="B12" s="319" t="s">
        <v>716</v>
      </c>
      <c r="C12" s="501">
        <v>644</v>
      </c>
      <c r="D12" s="502" t="s">
        <v>592</v>
      </c>
      <c r="E12" s="753"/>
      <c r="F12" s="754"/>
      <c r="G12" s="758">
        <v>7.76</v>
      </c>
      <c r="H12" s="754">
        <v>7.734980971996647E-3</v>
      </c>
      <c r="I12" s="755"/>
      <c r="J12" s="754"/>
      <c r="K12" s="756"/>
      <c r="L12" s="754"/>
      <c r="M12" s="753">
        <v>7.76</v>
      </c>
      <c r="N12" s="757">
        <v>7.734980971996647E-3</v>
      </c>
    </row>
    <row r="13" spans="1:14" ht="13" x14ac:dyDescent="0.3">
      <c r="A13" s="503" t="s">
        <v>557</v>
      </c>
      <c r="B13" s="320" t="s">
        <v>717</v>
      </c>
      <c r="C13" s="504">
        <v>644</v>
      </c>
      <c r="D13" s="505" t="s">
        <v>592</v>
      </c>
      <c r="E13" s="759">
        <v>39.700000000000003</v>
      </c>
      <c r="F13" s="760">
        <v>4.2486316356108104E-2</v>
      </c>
      <c r="G13" s="758">
        <v>94.022000000000006</v>
      </c>
      <c r="H13" s="760">
        <v>9.3718863524364551E-2</v>
      </c>
      <c r="I13" s="761">
        <v>13.800000000000004</v>
      </c>
      <c r="J13" s="754">
        <v>1.2585279059274836E-2</v>
      </c>
      <c r="K13" s="756"/>
      <c r="L13" s="754"/>
      <c r="M13" s="759">
        <v>147.52200000000002</v>
      </c>
      <c r="N13" s="762">
        <v>0.14879045893974749</v>
      </c>
    </row>
    <row r="14" spans="1:14" ht="13" x14ac:dyDescent="0.3">
      <c r="A14" s="506" t="s">
        <v>558</v>
      </c>
      <c r="B14" s="321" t="s">
        <v>718</v>
      </c>
      <c r="C14" s="501">
        <v>642</v>
      </c>
      <c r="D14" s="502" t="s">
        <v>280</v>
      </c>
      <c r="E14" s="763">
        <v>48.748097260000002</v>
      </c>
      <c r="F14" s="764">
        <v>5.2169447907976993E-2</v>
      </c>
      <c r="G14" s="763"/>
      <c r="H14" s="764"/>
      <c r="I14" s="765"/>
      <c r="J14" s="764"/>
      <c r="K14" s="766"/>
      <c r="L14" s="764"/>
      <c r="M14" s="763">
        <v>48.748097260000002</v>
      </c>
      <c r="N14" s="767">
        <v>5.2169447907976993E-2</v>
      </c>
    </row>
    <row r="15" spans="1:14" ht="13" x14ac:dyDescent="0.25">
      <c r="A15" s="498" t="s">
        <v>593</v>
      </c>
      <c r="B15" s="318" t="s">
        <v>719</v>
      </c>
      <c r="C15" s="507"/>
      <c r="D15" s="508"/>
      <c r="E15" s="750">
        <v>300.65941775850195</v>
      </c>
      <c r="F15" s="751">
        <v>0.32176098585216573</v>
      </c>
      <c r="G15" s="750">
        <v>485.05632096791828</v>
      </c>
      <c r="H15" s="751">
        <v>0.48349245013318898</v>
      </c>
      <c r="I15" s="750">
        <v>62.366</v>
      </c>
      <c r="J15" s="751">
        <v>5.6876341580487981E-2</v>
      </c>
      <c r="K15" s="752"/>
      <c r="L15" s="751"/>
      <c r="M15" s="750">
        <v>848.08173872642021</v>
      </c>
      <c r="N15" s="752">
        <v>0.86212977756584264</v>
      </c>
    </row>
    <row r="16" spans="1:14" ht="13" x14ac:dyDescent="0.25">
      <c r="A16" s="509" t="s">
        <v>559</v>
      </c>
      <c r="B16" s="322" t="s">
        <v>720</v>
      </c>
      <c r="C16" s="501">
        <v>642032</v>
      </c>
      <c r="D16" s="502" t="s">
        <v>280</v>
      </c>
      <c r="E16" s="753">
        <v>15.467000000000001</v>
      </c>
      <c r="F16" s="754">
        <v>1.6552540430224787E-2</v>
      </c>
      <c r="G16" s="753">
        <v>65.604303459999997</v>
      </c>
      <c r="H16" s="754">
        <v>6.5392788523736325E-2</v>
      </c>
      <c r="I16" s="755">
        <v>11.2</v>
      </c>
      <c r="J16" s="754">
        <v>1.0214139526367979E-2</v>
      </c>
      <c r="K16" s="756"/>
      <c r="L16" s="754"/>
      <c r="M16" s="753">
        <v>92.271303459999999</v>
      </c>
      <c r="N16" s="757">
        <v>9.215946848032909E-2</v>
      </c>
    </row>
    <row r="17" spans="1:14" ht="13" x14ac:dyDescent="0.25">
      <c r="A17" s="509" t="s">
        <v>594</v>
      </c>
      <c r="B17" s="322" t="s">
        <v>618</v>
      </c>
      <c r="C17" s="501">
        <v>642041</v>
      </c>
      <c r="D17" s="502" t="s">
        <v>280</v>
      </c>
      <c r="E17" s="753">
        <v>13.239818</v>
      </c>
      <c r="F17" s="754">
        <v>1.4169045240435628E-2</v>
      </c>
      <c r="G17" s="753">
        <v>48.895000000000003</v>
      </c>
      <c r="H17" s="754">
        <v>4.8737357554868056E-2</v>
      </c>
      <c r="I17" s="755"/>
      <c r="J17" s="754">
        <v>0</v>
      </c>
      <c r="K17" s="756"/>
      <c r="L17" s="754"/>
      <c r="M17" s="753">
        <v>62.134818000000003</v>
      </c>
      <c r="N17" s="757">
        <v>6.2906402795303684E-2</v>
      </c>
    </row>
    <row r="18" spans="1:14" ht="13" x14ac:dyDescent="0.25">
      <c r="A18" s="509" t="s">
        <v>560</v>
      </c>
      <c r="B18" s="322" t="s">
        <v>619</v>
      </c>
      <c r="C18" s="501">
        <v>642033</v>
      </c>
      <c r="D18" s="502" t="s">
        <v>280</v>
      </c>
      <c r="E18" s="753">
        <v>32.299999999999997</v>
      </c>
      <c r="F18" s="754">
        <v>3.4566952602072834E-2</v>
      </c>
      <c r="G18" s="753">
        <v>40.363</v>
      </c>
      <c r="H18" s="754">
        <v>4.0232865589265553E-2</v>
      </c>
      <c r="I18" s="755"/>
      <c r="J18" s="754"/>
      <c r="K18" s="756"/>
      <c r="L18" s="754"/>
      <c r="M18" s="753">
        <v>72.662999999999997</v>
      </c>
      <c r="N18" s="757">
        <v>7.479981819133838E-2</v>
      </c>
    </row>
    <row r="19" spans="1:14" ht="13" x14ac:dyDescent="0.25">
      <c r="A19" s="509" t="s">
        <v>802</v>
      </c>
      <c r="B19" s="12" t="s">
        <v>806</v>
      </c>
      <c r="C19" s="501">
        <v>642</v>
      </c>
      <c r="D19" s="502" t="s">
        <v>280</v>
      </c>
      <c r="E19" s="753"/>
      <c r="F19" s="754"/>
      <c r="G19" s="753">
        <v>75.5</v>
      </c>
      <c r="H19" s="754">
        <v>7.525658033321482E-2</v>
      </c>
      <c r="I19" s="755"/>
      <c r="J19" s="754"/>
      <c r="K19" s="756"/>
      <c r="L19" s="754"/>
      <c r="M19" s="753">
        <v>75.5</v>
      </c>
      <c r="N19" s="757">
        <v>7.525658033321482E-2</v>
      </c>
    </row>
    <row r="20" spans="1:14" ht="13" x14ac:dyDescent="0.25">
      <c r="A20" s="509" t="s">
        <v>803</v>
      </c>
      <c r="B20" s="334" t="s">
        <v>807</v>
      </c>
      <c r="C20" s="501">
        <v>642</v>
      </c>
      <c r="D20" s="502" t="s">
        <v>280</v>
      </c>
      <c r="E20" s="753"/>
      <c r="F20" s="754"/>
      <c r="G20" s="753">
        <v>8.25</v>
      </c>
      <c r="H20" s="754">
        <v>8.2234011622387033E-3</v>
      </c>
      <c r="I20" s="755"/>
      <c r="J20" s="754"/>
      <c r="K20" s="756"/>
      <c r="L20" s="754"/>
      <c r="M20" s="753">
        <v>8.25</v>
      </c>
      <c r="N20" s="757">
        <v>8.2234011622387033E-3</v>
      </c>
    </row>
    <row r="21" spans="1:14" ht="13" x14ac:dyDescent="0.3">
      <c r="A21" s="510" t="s">
        <v>595</v>
      </c>
      <c r="B21" s="323" t="s">
        <v>721</v>
      </c>
      <c r="C21" s="504">
        <v>642015</v>
      </c>
      <c r="D21" s="502" t="s">
        <v>280</v>
      </c>
      <c r="E21" s="759">
        <v>106.38869592169333</v>
      </c>
      <c r="F21" s="760">
        <v>0.11385551112450505</v>
      </c>
      <c r="G21" s="768">
        <v>211.031751946323</v>
      </c>
      <c r="H21" s="760">
        <v>0.21035136414844394</v>
      </c>
      <c r="I21" s="761">
        <v>42.07</v>
      </c>
      <c r="J21" s="760">
        <v>3.8366861595919718E-2</v>
      </c>
      <c r="K21" s="769"/>
      <c r="L21" s="760"/>
      <c r="M21" s="753">
        <v>359.4904478680163</v>
      </c>
      <c r="N21" s="757">
        <v>0.36257373686886873</v>
      </c>
    </row>
    <row r="22" spans="1:14" ht="13" x14ac:dyDescent="0.3">
      <c r="A22" s="510" t="s">
        <v>596</v>
      </c>
      <c r="B22" s="323" t="s">
        <v>722</v>
      </c>
      <c r="C22" s="504">
        <v>642015</v>
      </c>
      <c r="D22" s="505" t="s">
        <v>280</v>
      </c>
      <c r="E22" s="759">
        <v>133.26390383680862</v>
      </c>
      <c r="F22" s="760">
        <v>0.14261693645492743</v>
      </c>
      <c r="G22" s="768">
        <v>35.412265561595298</v>
      </c>
      <c r="H22" s="760">
        <v>3.5298092821421628E-2</v>
      </c>
      <c r="I22" s="761">
        <v>9.0960000000000001</v>
      </c>
      <c r="J22" s="760">
        <v>8.2953404582002798E-3</v>
      </c>
      <c r="K22" s="769"/>
      <c r="L22" s="760"/>
      <c r="M22" s="759">
        <v>177.77216939840392</v>
      </c>
      <c r="N22" s="762">
        <v>0.18621036973454932</v>
      </c>
    </row>
    <row r="23" spans="1:14" ht="13" x14ac:dyDescent="0.25">
      <c r="A23" s="498" t="s">
        <v>583</v>
      </c>
      <c r="B23" s="318" t="s">
        <v>634</v>
      </c>
      <c r="C23" s="507"/>
      <c r="D23" s="508"/>
      <c r="E23" s="750">
        <v>89.701613626253973</v>
      </c>
      <c r="F23" s="751">
        <v>9.5997257787869106E-2</v>
      </c>
      <c r="G23" s="750">
        <v>16.910654562839508</v>
      </c>
      <c r="H23" s="751">
        <v>1.6856132895305655E-2</v>
      </c>
      <c r="I23" s="750">
        <v>1.6919969411764708</v>
      </c>
      <c r="J23" s="751"/>
      <c r="K23" s="752"/>
      <c r="L23" s="751"/>
      <c r="M23" s="750">
        <v>108.30426513026995</v>
      </c>
      <c r="N23" s="752">
        <v>0.11285339068317476</v>
      </c>
    </row>
    <row r="24" spans="1:14" ht="13" x14ac:dyDescent="0.3">
      <c r="A24" s="503" t="s">
        <v>561</v>
      </c>
      <c r="B24" s="320" t="s">
        <v>723</v>
      </c>
      <c r="C24" s="504"/>
      <c r="D24" s="505" t="s">
        <v>226</v>
      </c>
      <c r="E24" s="759">
        <v>57.305999999999997</v>
      </c>
      <c r="F24" s="760">
        <v>6.1327980984965509E-2</v>
      </c>
      <c r="G24" s="759"/>
      <c r="H24" s="760"/>
      <c r="I24" s="761"/>
      <c r="J24" s="760"/>
      <c r="K24" s="769"/>
      <c r="L24" s="760"/>
      <c r="M24" s="759">
        <v>57.305999999999997</v>
      </c>
      <c r="N24" s="762">
        <v>6.1327980984965509E-2</v>
      </c>
    </row>
    <row r="25" spans="1:14" ht="14.5" x14ac:dyDescent="0.35">
      <c r="A25" s="503" t="s">
        <v>562</v>
      </c>
      <c r="B25" s="320" t="s">
        <v>620</v>
      </c>
      <c r="C25" s="504"/>
      <c r="D25" s="505" t="s">
        <v>597</v>
      </c>
      <c r="E25" s="759">
        <v>27.562999999999999</v>
      </c>
      <c r="F25" s="760">
        <v>2.9497489615199185E-2</v>
      </c>
      <c r="G25" s="770"/>
      <c r="H25" s="760"/>
      <c r="I25" s="761"/>
      <c r="J25" s="760"/>
      <c r="K25" s="769"/>
      <c r="L25" s="760"/>
      <c r="M25" s="759">
        <v>27.562999999999999</v>
      </c>
      <c r="N25" s="762">
        <v>2.9497489615199185E-2</v>
      </c>
    </row>
    <row r="26" spans="1:14" ht="13" x14ac:dyDescent="0.3">
      <c r="A26" s="503" t="s">
        <v>563</v>
      </c>
      <c r="B26" s="320" t="s">
        <v>724</v>
      </c>
      <c r="C26" s="504"/>
      <c r="D26" s="505" t="s">
        <v>226</v>
      </c>
      <c r="E26" s="759">
        <v>4.832613626253969</v>
      </c>
      <c r="F26" s="760">
        <v>5.1717871877044056E-3</v>
      </c>
      <c r="G26" s="759">
        <v>6.6836545628395072</v>
      </c>
      <c r="H26" s="760">
        <v>6.6621057818250212E-3</v>
      </c>
      <c r="I26" s="761">
        <v>1.6919969411764708</v>
      </c>
      <c r="J26" s="760">
        <v>1.5430618603003846E-3</v>
      </c>
      <c r="K26" s="769"/>
      <c r="L26" s="760"/>
      <c r="M26" s="759">
        <v>13.208265130269949</v>
      </c>
      <c r="N26" s="762">
        <v>1.3376954829829812E-2</v>
      </c>
    </row>
    <row r="27" spans="1:14" ht="14.5" x14ac:dyDescent="0.35">
      <c r="A27" s="503" t="s">
        <v>564</v>
      </c>
      <c r="B27" s="320" t="s">
        <v>725</v>
      </c>
      <c r="C27" s="504"/>
      <c r="D27" s="505" t="s">
        <v>207</v>
      </c>
      <c r="E27" s="697"/>
      <c r="F27" s="760"/>
      <c r="G27" s="759">
        <v>10.227</v>
      </c>
      <c r="H27" s="760">
        <v>1.0194027113480634E-2</v>
      </c>
      <c r="I27" s="761"/>
      <c r="J27" s="760"/>
      <c r="K27" s="769"/>
      <c r="L27" s="760"/>
      <c r="M27" s="759">
        <v>10.227</v>
      </c>
      <c r="N27" s="762">
        <v>1.0194027113480634E-2</v>
      </c>
    </row>
    <row r="28" spans="1:14" ht="13" x14ac:dyDescent="0.25">
      <c r="A28" s="498" t="s">
        <v>584</v>
      </c>
      <c r="B28" s="318" t="s">
        <v>726</v>
      </c>
      <c r="C28" s="507"/>
      <c r="D28" s="508"/>
      <c r="E28" s="750">
        <v>377.26329700000002</v>
      </c>
      <c r="F28" s="751">
        <v>0.40374125405265415</v>
      </c>
      <c r="G28" s="750">
        <v>833.54399999999998</v>
      </c>
      <c r="H28" s="751">
        <v>0.83085656950025433</v>
      </c>
      <c r="I28" s="750">
        <v>337.3</v>
      </c>
      <c r="J28" s="751">
        <v>0.30760975555749281</v>
      </c>
      <c r="K28" s="750">
        <v>155</v>
      </c>
      <c r="L28" s="751">
        <v>0.12952122534825633</v>
      </c>
      <c r="M28" s="750">
        <v>1703.107297</v>
      </c>
      <c r="N28" s="752">
        <v>1.6717288044586576</v>
      </c>
    </row>
    <row r="29" spans="1:14" ht="13" x14ac:dyDescent="0.25">
      <c r="A29" s="500" t="s">
        <v>565</v>
      </c>
      <c r="B29" s="319" t="s">
        <v>727</v>
      </c>
      <c r="C29" s="501" t="s">
        <v>598</v>
      </c>
      <c r="D29" s="502" t="s">
        <v>193</v>
      </c>
      <c r="E29" s="755">
        <v>13.36</v>
      </c>
      <c r="F29" s="754">
        <v>1.4297662128906909E-2</v>
      </c>
      <c r="G29" s="755">
        <v>53.579000000000001</v>
      </c>
      <c r="H29" s="754">
        <v>5.3406255863222736E-2</v>
      </c>
      <c r="I29" s="755">
        <v>8.5</v>
      </c>
      <c r="J29" s="754">
        <v>7.7518023191185557E-3</v>
      </c>
      <c r="K29" s="756"/>
      <c r="L29" s="754"/>
      <c r="M29" s="755">
        <v>75.438999999999993</v>
      </c>
      <c r="N29" s="756">
        <v>7.5455720311248198E-2</v>
      </c>
    </row>
    <row r="30" spans="1:14" ht="14.5" x14ac:dyDescent="0.35">
      <c r="A30" s="500" t="s">
        <v>580</v>
      </c>
      <c r="B30" s="319" t="s">
        <v>728</v>
      </c>
      <c r="C30" s="501"/>
      <c r="D30" s="502" t="s">
        <v>599</v>
      </c>
      <c r="E30" s="755">
        <v>138.351</v>
      </c>
      <c r="F30" s="754">
        <v>0.14806106685601791</v>
      </c>
      <c r="G30" s="755"/>
      <c r="H30" s="771"/>
      <c r="I30" s="772"/>
      <c r="J30" s="771"/>
      <c r="K30" s="773"/>
      <c r="L30" s="771"/>
      <c r="M30" s="755">
        <v>138.351</v>
      </c>
      <c r="N30" s="756">
        <v>0.14806106685601791</v>
      </c>
    </row>
    <row r="31" spans="1:14" ht="13" x14ac:dyDescent="0.25">
      <c r="A31" s="500" t="s">
        <v>566</v>
      </c>
      <c r="B31" s="319" t="s">
        <v>729</v>
      </c>
      <c r="C31" s="504">
        <v>630</v>
      </c>
      <c r="D31" s="512" t="s">
        <v>62</v>
      </c>
      <c r="E31" s="755">
        <v>39</v>
      </c>
      <c r="F31" s="754">
        <v>4.1737187352348007E-2</v>
      </c>
      <c r="G31" s="755">
        <v>25.219000000000001</v>
      </c>
      <c r="H31" s="754"/>
      <c r="I31" s="755"/>
      <c r="J31" s="754"/>
      <c r="K31" s="756"/>
      <c r="L31" s="754"/>
      <c r="M31" s="755">
        <v>64.218999999999994</v>
      </c>
      <c r="N31" s="756">
        <v>4.1737187352348007E-2</v>
      </c>
    </row>
    <row r="32" spans="1:14" ht="13" x14ac:dyDescent="0.3">
      <c r="A32" s="506" t="s">
        <v>567</v>
      </c>
      <c r="B32" s="321" t="s">
        <v>730</v>
      </c>
      <c r="C32" s="513" t="s">
        <v>600</v>
      </c>
      <c r="D32" s="512" t="s">
        <v>601</v>
      </c>
      <c r="E32" s="763">
        <v>124</v>
      </c>
      <c r="F32" s="764">
        <v>0.13270285209464494</v>
      </c>
      <c r="G32" s="755">
        <v>332.48200000000003</v>
      </c>
      <c r="H32" s="764">
        <v>0.33141004426950899</v>
      </c>
      <c r="I32" s="765">
        <v>83.7</v>
      </c>
      <c r="J32" s="760">
        <v>7.6332453424732133E-2</v>
      </c>
      <c r="K32" s="766"/>
      <c r="L32" s="764"/>
      <c r="M32" s="763">
        <v>540.18200000000002</v>
      </c>
      <c r="N32" s="767">
        <v>0.54044534978888603</v>
      </c>
    </row>
    <row r="33" spans="1:14" ht="13" x14ac:dyDescent="0.3">
      <c r="A33" s="503" t="s">
        <v>568</v>
      </c>
      <c r="B33" s="320" t="s">
        <v>731</v>
      </c>
      <c r="C33" s="504">
        <v>630</v>
      </c>
      <c r="D33" s="505" t="s">
        <v>62</v>
      </c>
      <c r="E33" s="759"/>
      <c r="F33" s="760">
        <v>0</v>
      </c>
      <c r="G33" s="755">
        <v>161.702</v>
      </c>
      <c r="H33" s="760">
        <v>0.16118065633167553</v>
      </c>
      <c r="I33" s="761">
        <v>245.1</v>
      </c>
      <c r="J33" s="760">
        <v>0.22352549981364211</v>
      </c>
      <c r="K33" s="761">
        <v>155</v>
      </c>
      <c r="L33" s="760">
        <v>0.12952122534825633</v>
      </c>
      <c r="M33" s="759">
        <v>561.80200000000002</v>
      </c>
      <c r="N33" s="762">
        <v>0.38470615614531767</v>
      </c>
    </row>
    <row r="34" spans="1:14" ht="13" x14ac:dyDescent="0.3">
      <c r="A34" s="506" t="s">
        <v>569</v>
      </c>
      <c r="B34" s="321" t="s">
        <v>732</v>
      </c>
      <c r="C34" s="504">
        <v>630</v>
      </c>
      <c r="D34" s="512" t="s">
        <v>62</v>
      </c>
      <c r="E34" s="763">
        <v>62.552297000000003</v>
      </c>
      <c r="F34" s="764">
        <v>6.6942485620736319E-2</v>
      </c>
      <c r="G34" s="755">
        <v>260.56200000000001</v>
      </c>
      <c r="H34" s="764"/>
      <c r="I34" s="765"/>
      <c r="J34" s="764"/>
      <c r="K34" s="766"/>
      <c r="L34" s="764"/>
      <c r="M34" s="763">
        <v>323.11429700000002</v>
      </c>
      <c r="N34" s="767">
        <v>6.6942485620736319E-2</v>
      </c>
    </row>
    <row r="35" spans="1:14" ht="13" x14ac:dyDescent="0.25">
      <c r="A35" s="514" t="s">
        <v>585</v>
      </c>
      <c r="B35" s="324" t="s">
        <v>587</v>
      </c>
      <c r="C35" s="515"/>
      <c r="D35" s="516"/>
      <c r="E35" s="774">
        <v>265.88476199999997</v>
      </c>
      <c r="F35" s="775">
        <v>0.28454569553149894</v>
      </c>
      <c r="G35" s="774">
        <v>543.50199999999995</v>
      </c>
      <c r="H35" s="775">
        <v>0.54174969436109821</v>
      </c>
      <c r="I35" s="774">
        <v>239.25300000000001</v>
      </c>
      <c r="J35" s="775">
        <v>0.218193171794832</v>
      </c>
      <c r="K35" s="776"/>
      <c r="L35" s="775"/>
      <c r="M35" s="774">
        <v>1048.6397619999998</v>
      </c>
      <c r="N35" s="776">
        <v>1.0444885616874291</v>
      </c>
    </row>
    <row r="36" spans="1:14" ht="13" x14ac:dyDescent="0.3">
      <c r="A36" s="506" t="s">
        <v>570</v>
      </c>
      <c r="B36" s="321" t="s">
        <v>621</v>
      </c>
      <c r="C36" s="513">
        <v>630</v>
      </c>
      <c r="D36" s="512" t="s">
        <v>62</v>
      </c>
      <c r="E36" s="763">
        <v>33.314999999999998</v>
      </c>
      <c r="F36" s="764">
        <v>3.5653189657524967E-2</v>
      </c>
      <c r="G36" s="763">
        <v>15.131</v>
      </c>
      <c r="H36" s="764">
        <v>1.508221611949501E-2</v>
      </c>
      <c r="I36" s="765">
        <v>64.5</v>
      </c>
      <c r="J36" s="754">
        <v>5.8822499950958451E-2</v>
      </c>
      <c r="K36" s="756"/>
      <c r="L36" s="754"/>
      <c r="M36" s="763">
        <v>112.946</v>
      </c>
      <c r="N36" s="767">
        <v>0.10955790572797842</v>
      </c>
    </row>
    <row r="37" spans="1:14" ht="13" x14ac:dyDescent="0.3">
      <c r="A37" s="506" t="s">
        <v>571</v>
      </c>
      <c r="B37" s="321" t="s">
        <v>733</v>
      </c>
      <c r="C37" s="513" t="s">
        <v>598</v>
      </c>
      <c r="D37" s="512" t="s">
        <v>193</v>
      </c>
      <c r="E37" s="763">
        <v>63.64</v>
      </c>
      <c r="F37" s="764">
        <v>6.810652828470326E-2</v>
      </c>
      <c r="G37" s="763">
        <v>9.2729999999999997</v>
      </c>
      <c r="H37" s="764"/>
      <c r="I37" s="765"/>
      <c r="J37" s="764"/>
      <c r="K37" s="766"/>
      <c r="L37" s="764"/>
      <c r="M37" s="763">
        <v>72.912999999999997</v>
      </c>
      <c r="N37" s="767">
        <v>6.810652828470326E-2</v>
      </c>
    </row>
    <row r="38" spans="1:14" ht="13" x14ac:dyDescent="0.3">
      <c r="A38" s="506" t="s">
        <v>572</v>
      </c>
      <c r="B38" s="321" t="s">
        <v>622</v>
      </c>
      <c r="C38" s="504">
        <v>630</v>
      </c>
      <c r="D38" s="512" t="s">
        <v>62</v>
      </c>
      <c r="E38" s="763">
        <v>22.071999999999999</v>
      </c>
      <c r="F38" s="764">
        <v>2.3621107672846801E-2</v>
      </c>
      <c r="G38" s="763">
        <v>17</v>
      </c>
      <c r="H38" s="764"/>
      <c r="I38" s="765"/>
      <c r="J38" s="764"/>
      <c r="K38" s="766"/>
      <c r="L38" s="764"/>
      <c r="M38" s="763">
        <v>39.072000000000003</v>
      </c>
      <c r="N38" s="767">
        <v>2.3621107672846801E-2</v>
      </c>
    </row>
    <row r="39" spans="1:14" ht="13" x14ac:dyDescent="0.3">
      <c r="A39" s="506" t="s">
        <v>573</v>
      </c>
      <c r="B39" s="321" t="s">
        <v>623</v>
      </c>
      <c r="C39" s="513">
        <v>644</v>
      </c>
      <c r="D39" s="512" t="s">
        <v>592</v>
      </c>
      <c r="E39" s="763">
        <v>16.119942999999999</v>
      </c>
      <c r="F39" s="764">
        <v>1.7251309771799249E-2</v>
      </c>
      <c r="G39" s="763">
        <v>75.87299999999999</v>
      </c>
      <c r="H39" s="764">
        <v>7.5628377743337832E-2</v>
      </c>
      <c r="I39" s="765"/>
      <c r="J39" s="764"/>
      <c r="K39" s="766"/>
      <c r="L39" s="764"/>
      <c r="M39" s="763">
        <v>91.992942999999997</v>
      </c>
      <c r="N39" s="767">
        <v>9.2879687515137088E-2</v>
      </c>
    </row>
    <row r="40" spans="1:14" ht="13" x14ac:dyDescent="0.3">
      <c r="A40" s="503" t="s">
        <v>574</v>
      </c>
      <c r="B40" s="320" t="s">
        <v>581</v>
      </c>
      <c r="C40" s="504">
        <v>630</v>
      </c>
      <c r="D40" s="505" t="s">
        <v>62</v>
      </c>
      <c r="E40" s="759">
        <v>24.458210000000001</v>
      </c>
      <c r="F40" s="760">
        <v>2.6174792130078763E-2</v>
      </c>
      <c r="G40" s="763">
        <v>111.85899999999998</v>
      </c>
      <c r="H40" s="760">
        <v>0</v>
      </c>
      <c r="I40" s="761">
        <v>80.3</v>
      </c>
      <c r="J40" s="760">
        <v>7.3231732497084714E-2</v>
      </c>
      <c r="K40" s="769"/>
      <c r="L40" s="760"/>
      <c r="M40" s="763">
        <v>104.75820999999999</v>
      </c>
      <c r="N40" s="767">
        <v>9.9406524627163484E-2</v>
      </c>
    </row>
    <row r="41" spans="1:14" ht="13" x14ac:dyDescent="0.3">
      <c r="A41" s="503" t="s">
        <v>575</v>
      </c>
      <c r="B41" s="320" t="s">
        <v>636</v>
      </c>
      <c r="C41" s="504"/>
      <c r="D41" s="505" t="s">
        <v>599</v>
      </c>
      <c r="E41" s="759">
        <v>50</v>
      </c>
      <c r="F41" s="760">
        <v>5.350921455429232E-2</v>
      </c>
      <c r="G41" s="763"/>
      <c r="H41" s="760"/>
      <c r="I41" s="761"/>
      <c r="J41" s="760"/>
      <c r="K41" s="769"/>
      <c r="L41" s="760"/>
      <c r="M41" s="763">
        <v>50</v>
      </c>
      <c r="N41" s="767">
        <v>5.350921455429232E-2</v>
      </c>
    </row>
    <row r="42" spans="1:14" ht="13" x14ac:dyDescent="0.3">
      <c r="A42" s="503" t="s">
        <v>576</v>
      </c>
      <c r="B42" s="320" t="s">
        <v>637</v>
      </c>
      <c r="C42" s="504"/>
      <c r="D42" s="505" t="s">
        <v>599</v>
      </c>
      <c r="E42" s="759">
        <v>13.2</v>
      </c>
      <c r="F42" s="760">
        <v>1.4126432642333172E-2</v>
      </c>
      <c r="G42" s="763"/>
      <c r="H42" s="760"/>
      <c r="I42" s="761"/>
      <c r="J42" s="760"/>
      <c r="K42" s="769"/>
      <c r="L42" s="760"/>
      <c r="M42" s="763">
        <v>13.2</v>
      </c>
      <c r="N42" s="767">
        <v>1.4126432642333172E-2</v>
      </c>
    </row>
    <row r="43" spans="1:14" ht="13" x14ac:dyDescent="0.3">
      <c r="A43" s="503" t="s">
        <v>804</v>
      </c>
      <c r="B43" s="55" t="s">
        <v>808</v>
      </c>
      <c r="C43" s="504">
        <v>640</v>
      </c>
      <c r="D43" s="505" t="s">
        <v>251</v>
      </c>
      <c r="E43" s="759"/>
      <c r="F43" s="760"/>
      <c r="G43" s="763">
        <v>27.798999999999999</v>
      </c>
      <c r="H43" s="760"/>
      <c r="I43" s="761"/>
      <c r="J43" s="760"/>
      <c r="K43" s="769"/>
      <c r="L43" s="760"/>
      <c r="M43" s="763">
        <v>27.798999999999999</v>
      </c>
      <c r="N43" s="767">
        <v>0</v>
      </c>
    </row>
    <row r="44" spans="1:14" ht="13" x14ac:dyDescent="0.3">
      <c r="A44" s="503" t="s">
        <v>805</v>
      </c>
      <c r="B44" s="55" t="s">
        <v>809</v>
      </c>
      <c r="C44" s="504">
        <v>642</v>
      </c>
      <c r="D44" s="505" t="s">
        <v>280</v>
      </c>
      <c r="E44" s="759"/>
      <c r="F44" s="760"/>
      <c r="G44" s="763">
        <v>216.46699999999998</v>
      </c>
      <c r="H44" s="760">
        <v>0.21576908841046372</v>
      </c>
      <c r="I44" s="761">
        <v>65.300000000000011</v>
      </c>
      <c r="J44" s="760">
        <v>5.9552081345699032E-2</v>
      </c>
      <c r="K44" s="769"/>
      <c r="L44" s="760"/>
      <c r="M44" s="763">
        <v>281.767</v>
      </c>
      <c r="N44" s="767">
        <v>0.27532116975616272</v>
      </c>
    </row>
    <row r="45" spans="1:14" ht="13" x14ac:dyDescent="0.3">
      <c r="A45" s="517" t="s">
        <v>577</v>
      </c>
      <c r="B45" s="325" t="s">
        <v>152</v>
      </c>
      <c r="C45" s="518">
        <v>630</v>
      </c>
      <c r="D45" s="519" t="s">
        <v>62</v>
      </c>
      <c r="E45" s="777">
        <v>43.079608999999998</v>
      </c>
      <c r="F45" s="778">
        <v>4.6103120817920444E-2</v>
      </c>
      <c r="G45" s="763">
        <v>70.099999999999994</v>
      </c>
      <c r="H45" s="778">
        <v>6.9873990481567658E-2</v>
      </c>
      <c r="I45" s="777">
        <v>29.153000000000002</v>
      </c>
      <c r="J45" s="778">
        <v>2.6586858001089796E-2</v>
      </c>
      <c r="K45" s="779"/>
      <c r="L45" s="778"/>
      <c r="M45" s="777">
        <v>142.33260899999999</v>
      </c>
      <c r="N45" s="779">
        <v>0.14256396930057788</v>
      </c>
    </row>
    <row r="46" spans="1:14" ht="13" x14ac:dyDescent="0.3">
      <c r="A46" s="520" t="s">
        <v>876</v>
      </c>
      <c r="B46" s="326" t="s">
        <v>734</v>
      </c>
      <c r="C46" s="521"/>
      <c r="D46" s="520"/>
      <c r="E46" s="780">
        <v>413.26100000000002</v>
      </c>
      <c r="F46" s="781">
        <v>0.44226543031842797</v>
      </c>
      <c r="G46" s="782">
        <v>380.75</v>
      </c>
      <c r="H46" s="778">
        <v>0.37952242333604685</v>
      </c>
      <c r="I46" s="783">
        <v>195.84</v>
      </c>
      <c r="J46" s="778">
        <v>0.19520859195307005</v>
      </c>
      <c r="K46" s="779"/>
      <c r="L46" s="778"/>
      <c r="M46" s="780">
        <v>989.851</v>
      </c>
      <c r="N46" s="784">
        <v>1.0169964456075449</v>
      </c>
    </row>
    <row r="47" spans="1:14" ht="13" x14ac:dyDescent="0.3">
      <c r="A47" s="522" t="s">
        <v>602</v>
      </c>
      <c r="B47" s="327" t="s">
        <v>635</v>
      </c>
      <c r="C47" s="523"/>
      <c r="D47" s="522"/>
      <c r="E47" s="783">
        <v>1771.340187644756</v>
      </c>
      <c r="F47" s="785">
        <v>1.8956604429864732</v>
      </c>
      <c r="G47" s="783">
        <v>3004.3152095407577</v>
      </c>
      <c r="H47" s="785">
        <v>2.9946289922265312</v>
      </c>
      <c r="I47" s="783">
        <v>697.87099694117649</v>
      </c>
      <c r="J47" s="785">
        <v>0.63644211912166948</v>
      </c>
      <c r="K47" s="786"/>
      <c r="L47" s="785"/>
      <c r="M47" s="787">
        <v>5473.5263941266903</v>
      </c>
      <c r="N47" s="788">
        <v>5.526731554334674</v>
      </c>
    </row>
    <row r="48" spans="1:14" ht="13" x14ac:dyDescent="0.3">
      <c r="A48" s="524"/>
      <c r="B48" s="524"/>
      <c r="C48" s="525"/>
      <c r="D48" s="524"/>
      <c r="E48" s="789"/>
      <c r="F48" s="790"/>
      <c r="G48" s="789"/>
      <c r="H48" s="790"/>
      <c r="I48" s="791"/>
      <c r="J48" s="790"/>
      <c r="K48" s="791"/>
      <c r="L48" s="790"/>
      <c r="M48" s="787">
        <v>0</v>
      </c>
      <c r="N48" s="788">
        <v>0</v>
      </c>
    </row>
    <row r="49" spans="1:14" ht="13" x14ac:dyDescent="0.25">
      <c r="A49" s="514" t="s">
        <v>603</v>
      </c>
      <c r="B49" s="324" t="s">
        <v>624</v>
      </c>
      <c r="C49" s="526"/>
      <c r="D49" s="514"/>
      <c r="E49" s="774">
        <v>488.77084126984124</v>
      </c>
      <c r="F49" s="775">
        <v>0.52307487626779781</v>
      </c>
      <c r="G49" s="774">
        <v>30.341666666666661</v>
      </c>
      <c r="H49" s="775">
        <v>3.0243842052233454E-2</v>
      </c>
      <c r="I49" s="774">
        <v>6.7682539682539673</v>
      </c>
      <c r="J49" s="775">
        <v>6.7464324301656237E-3</v>
      </c>
      <c r="K49" s="776"/>
      <c r="L49" s="775"/>
      <c r="M49" s="774">
        <v>525.88076190476181</v>
      </c>
      <c r="N49" s="776">
        <v>0.56006515075019681</v>
      </c>
    </row>
    <row r="50" spans="1:14" ht="13" x14ac:dyDescent="0.3">
      <c r="A50" s="503" t="s">
        <v>604</v>
      </c>
      <c r="B50" s="320" t="s">
        <v>625</v>
      </c>
      <c r="C50" s="527"/>
      <c r="D50" s="503"/>
      <c r="E50" s="759">
        <v>187</v>
      </c>
      <c r="F50" s="760">
        <v>0.20012446243305326</v>
      </c>
      <c r="G50" s="759"/>
      <c r="H50" s="760"/>
      <c r="I50" s="769"/>
      <c r="J50" s="760"/>
      <c r="K50" s="769"/>
      <c r="L50" s="760"/>
      <c r="M50" s="759">
        <v>187</v>
      </c>
      <c r="N50" s="762">
        <v>0.20012446243305326</v>
      </c>
    </row>
    <row r="51" spans="1:14" ht="13" x14ac:dyDescent="0.3">
      <c r="A51" s="503" t="s">
        <v>605</v>
      </c>
      <c r="B51" s="320" t="s">
        <v>638</v>
      </c>
      <c r="C51" s="527"/>
      <c r="D51" s="503"/>
      <c r="E51" s="759">
        <v>248.5</v>
      </c>
      <c r="F51" s="760">
        <v>0.26594079633483281</v>
      </c>
      <c r="G51" s="759"/>
      <c r="H51" s="760"/>
      <c r="I51" s="769"/>
      <c r="J51" s="760"/>
      <c r="K51" s="769"/>
      <c r="L51" s="760"/>
      <c r="M51" s="759">
        <v>248.5</v>
      </c>
      <c r="N51" s="762">
        <v>0.26594079633483281</v>
      </c>
    </row>
    <row r="52" spans="1:14" ht="13" x14ac:dyDescent="0.3">
      <c r="A52" s="503" t="s">
        <v>870</v>
      </c>
      <c r="B52" s="320" t="s">
        <v>877</v>
      </c>
      <c r="C52" s="527"/>
      <c r="D52" s="503"/>
      <c r="E52" s="759">
        <v>5.9409999999999998</v>
      </c>
      <c r="F52" s="760">
        <v>6.357964873341013E-3</v>
      </c>
      <c r="G52" s="759"/>
      <c r="H52" s="760"/>
      <c r="I52" s="769"/>
      <c r="J52" s="760"/>
      <c r="K52" s="769"/>
      <c r="L52" s="760"/>
      <c r="M52" s="759">
        <v>5.9409999999999998</v>
      </c>
      <c r="N52" s="762">
        <v>6.357964873341013E-3</v>
      </c>
    </row>
    <row r="53" spans="1:14" ht="13" x14ac:dyDescent="0.3">
      <c r="A53" s="503" t="s">
        <v>871</v>
      </c>
      <c r="B53" s="320" t="s">
        <v>878</v>
      </c>
      <c r="C53" s="527"/>
      <c r="D53" s="503"/>
      <c r="E53" s="759">
        <v>47.329841269841268</v>
      </c>
      <c r="F53" s="760">
        <v>5.0651652626570717E-2</v>
      </c>
      <c r="G53" s="792">
        <v>30.341666666666661</v>
      </c>
      <c r="H53" s="760">
        <v>3.0243842052233454E-2</v>
      </c>
      <c r="I53" s="761">
        <v>6.7682539682539673</v>
      </c>
      <c r="J53" s="760">
        <v>6.7464324301656237E-3</v>
      </c>
      <c r="K53" s="769"/>
      <c r="L53" s="760"/>
      <c r="M53" s="759">
        <v>84.439761904761909</v>
      </c>
      <c r="N53" s="762">
        <v>8.7641927108969786E-2</v>
      </c>
    </row>
    <row r="54" spans="1:14" ht="13" x14ac:dyDescent="0.25">
      <c r="A54" s="514" t="s">
        <v>872</v>
      </c>
      <c r="B54" s="324" t="s">
        <v>639</v>
      </c>
      <c r="C54" s="526"/>
      <c r="D54" s="514"/>
      <c r="E54" s="774">
        <v>644.66275259589997</v>
      </c>
      <c r="F54" s="775">
        <v>0.64258429441807585</v>
      </c>
      <c r="G54" s="774">
        <v>186.66477625794474</v>
      </c>
      <c r="H54" s="775">
        <v>0.186062950064074</v>
      </c>
      <c r="I54" s="776"/>
      <c r="J54" s="775"/>
      <c r="K54" s="776"/>
      <c r="L54" s="775"/>
      <c r="M54" s="774">
        <v>831.32752885384468</v>
      </c>
      <c r="N54" s="776">
        <v>0.82864724448214988</v>
      </c>
    </row>
    <row r="55" spans="1:14" ht="13" x14ac:dyDescent="0.3">
      <c r="A55" s="503" t="s">
        <v>606</v>
      </c>
      <c r="B55" s="320" t="s">
        <v>626</v>
      </c>
      <c r="C55" s="527"/>
      <c r="D55" s="503"/>
      <c r="E55" s="759">
        <v>112.160922</v>
      </c>
      <c r="F55" s="760">
        <v>0.12003285679810492</v>
      </c>
      <c r="G55" s="759">
        <v>62.822977948000016</v>
      </c>
      <c r="H55" s="760">
        <v>6.2620430287621806E-2</v>
      </c>
      <c r="I55" s="769"/>
      <c r="J55" s="760"/>
      <c r="K55" s="769"/>
      <c r="L55" s="760"/>
      <c r="M55" s="759">
        <v>174.98389994800002</v>
      </c>
      <c r="N55" s="762">
        <v>0.18265328708572673</v>
      </c>
    </row>
    <row r="56" spans="1:14" ht="13" x14ac:dyDescent="0.3">
      <c r="A56" s="503" t="s">
        <v>607</v>
      </c>
      <c r="B56" s="320" t="s">
        <v>627</v>
      </c>
      <c r="C56" s="527"/>
      <c r="D56" s="503"/>
      <c r="E56" s="759">
        <v>43.501830595899996</v>
      </c>
      <c r="F56" s="760">
        <v>4.6554975737209819E-2</v>
      </c>
      <c r="G56" s="759">
        <v>27.941798309944712</v>
      </c>
      <c r="H56" s="760">
        <v>2.7851711114792583E-2</v>
      </c>
      <c r="I56" s="769"/>
      <c r="J56" s="760"/>
      <c r="K56" s="769"/>
      <c r="L56" s="760"/>
      <c r="M56" s="759">
        <v>71.443628905844704</v>
      </c>
      <c r="N56" s="762">
        <v>7.4406686852002399E-2</v>
      </c>
    </row>
    <row r="57" spans="1:14" ht="13" x14ac:dyDescent="0.3">
      <c r="A57" s="503" t="s">
        <v>608</v>
      </c>
      <c r="B57" s="320" t="s">
        <v>628</v>
      </c>
      <c r="C57" s="527"/>
      <c r="D57" s="503"/>
      <c r="E57" s="759">
        <v>0</v>
      </c>
      <c r="F57" s="760">
        <v>0</v>
      </c>
      <c r="G57" s="759">
        <v>0</v>
      </c>
      <c r="H57" s="760">
        <v>0</v>
      </c>
      <c r="I57" s="769"/>
      <c r="J57" s="760"/>
      <c r="K57" s="769"/>
      <c r="L57" s="760"/>
      <c r="M57" s="759">
        <v>0</v>
      </c>
      <c r="N57" s="762">
        <v>0</v>
      </c>
    </row>
    <row r="58" spans="1:14" ht="13" x14ac:dyDescent="0.3">
      <c r="A58" s="528" t="s">
        <v>609</v>
      </c>
      <c r="B58" s="328" t="s">
        <v>629</v>
      </c>
      <c r="C58" s="529"/>
      <c r="D58" s="528"/>
      <c r="E58" s="793">
        <v>489</v>
      </c>
      <c r="F58" s="794">
        <v>0.52332011834097891</v>
      </c>
      <c r="G58" s="793">
        <v>95.9</v>
      </c>
      <c r="H58" s="794">
        <v>9.5590808661659615E-2</v>
      </c>
      <c r="I58" s="795"/>
      <c r="J58" s="794"/>
      <c r="K58" s="795"/>
      <c r="L58" s="794"/>
      <c r="M58" s="796">
        <v>584.9</v>
      </c>
      <c r="N58" s="795">
        <v>0.6189109270026385</v>
      </c>
    </row>
    <row r="59" spans="1:14" ht="13" x14ac:dyDescent="0.25">
      <c r="A59" s="530" t="s">
        <v>610</v>
      </c>
      <c r="B59" s="330" t="s">
        <v>630</v>
      </c>
      <c r="C59" s="531"/>
      <c r="D59" s="532"/>
      <c r="E59" s="797">
        <v>489</v>
      </c>
      <c r="F59" s="798">
        <v>0.52332011834097891</v>
      </c>
      <c r="G59" s="797">
        <v>95.9</v>
      </c>
      <c r="H59" s="798">
        <v>9.5590808661659615E-2</v>
      </c>
      <c r="I59" s="799"/>
      <c r="J59" s="798"/>
      <c r="K59" s="799"/>
      <c r="L59" s="798"/>
      <c r="M59" s="800">
        <v>584.9</v>
      </c>
      <c r="N59" s="799">
        <v>0.6189109270026385</v>
      </c>
    </row>
    <row r="60" spans="1:14" ht="13" x14ac:dyDescent="0.3">
      <c r="A60" s="514" t="s">
        <v>611</v>
      </c>
      <c r="B60" s="331" t="s">
        <v>631</v>
      </c>
      <c r="C60" s="533"/>
      <c r="D60" s="534"/>
      <c r="E60" s="801">
        <v>979.23219100000006</v>
      </c>
      <c r="F60" s="802">
        <v>1.0479589081337752</v>
      </c>
      <c r="G60" s="801">
        <v>333.7</v>
      </c>
      <c r="H60" s="802">
        <v>0.33262411731382491</v>
      </c>
      <c r="I60" s="803"/>
      <c r="J60" s="804"/>
      <c r="K60" s="803"/>
      <c r="L60" s="804"/>
      <c r="M60" s="805">
        <v>1312.9321910000001</v>
      </c>
      <c r="N60" s="806">
        <v>1.3805830254476001</v>
      </c>
    </row>
    <row r="61" spans="1:14" ht="13" x14ac:dyDescent="0.3">
      <c r="A61" s="506" t="s">
        <v>612</v>
      </c>
      <c r="B61" s="321" t="s">
        <v>642</v>
      </c>
      <c r="C61" s="535"/>
      <c r="D61" s="536"/>
      <c r="E61" s="792">
        <v>120</v>
      </c>
      <c r="F61" s="760">
        <v>0.12842211493030156</v>
      </c>
      <c r="G61" s="765"/>
      <c r="H61" s="807"/>
      <c r="I61" s="766"/>
      <c r="J61" s="764"/>
      <c r="K61" s="766"/>
      <c r="L61" s="764"/>
      <c r="M61" s="765">
        <v>120</v>
      </c>
      <c r="N61" s="766">
        <v>0.12842211493030156</v>
      </c>
    </row>
    <row r="62" spans="1:14" ht="13" x14ac:dyDescent="0.3">
      <c r="A62" s="506" t="s">
        <v>613</v>
      </c>
      <c r="B62" s="321" t="s">
        <v>644</v>
      </c>
      <c r="C62" s="535"/>
      <c r="D62" s="536"/>
      <c r="E62" s="792">
        <v>151.919185</v>
      </c>
      <c r="F62" s="760">
        <v>0.16258152530156453</v>
      </c>
      <c r="G62" s="765"/>
      <c r="H62" s="764"/>
      <c r="I62" s="766"/>
      <c r="J62" s="764"/>
      <c r="K62" s="766"/>
      <c r="L62" s="764"/>
      <c r="M62" s="765">
        <v>151.919185</v>
      </c>
      <c r="N62" s="766">
        <v>0.16258152530156453</v>
      </c>
    </row>
    <row r="63" spans="1:14" ht="13" x14ac:dyDescent="0.3">
      <c r="A63" s="506" t="s">
        <v>614</v>
      </c>
      <c r="B63" s="321" t="s">
        <v>640</v>
      </c>
      <c r="C63" s="535"/>
      <c r="D63" s="536"/>
      <c r="E63" s="808">
        <v>198</v>
      </c>
      <c r="F63" s="760">
        <v>0.21189648963499758</v>
      </c>
      <c r="G63" s="765"/>
      <c r="H63" s="764"/>
      <c r="I63" s="766"/>
      <c r="J63" s="764"/>
      <c r="K63" s="766"/>
      <c r="L63" s="764"/>
      <c r="M63" s="765">
        <v>198</v>
      </c>
      <c r="N63" s="766">
        <v>0.21189648963499758</v>
      </c>
    </row>
    <row r="64" spans="1:14" ht="13" x14ac:dyDescent="0.3">
      <c r="A64" s="506" t="s">
        <v>615</v>
      </c>
      <c r="B64" s="321" t="s">
        <v>641</v>
      </c>
      <c r="C64" s="535"/>
      <c r="D64" s="536"/>
      <c r="E64" s="808">
        <v>458.867682</v>
      </c>
      <c r="F64" s="760">
        <v>0.49107298496337559</v>
      </c>
      <c r="G64" s="765">
        <v>300</v>
      </c>
      <c r="H64" s="764">
        <v>0.29903276953595287</v>
      </c>
      <c r="I64" s="766"/>
      <c r="J64" s="764"/>
      <c r="K64" s="766"/>
      <c r="L64" s="764"/>
      <c r="M64" s="765">
        <v>758.86768200000006</v>
      </c>
      <c r="N64" s="766">
        <v>0.79010575449932841</v>
      </c>
    </row>
    <row r="65" spans="1:14" ht="13" x14ac:dyDescent="0.3">
      <c r="A65" s="528" t="s">
        <v>873</v>
      </c>
      <c r="B65" s="328" t="s">
        <v>643</v>
      </c>
      <c r="C65" s="529"/>
      <c r="D65" s="537"/>
      <c r="E65" s="809">
        <v>50.445323999999999</v>
      </c>
      <c r="F65" s="778">
        <v>5.3985793303535833E-2</v>
      </c>
      <c r="G65" s="793">
        <v>33.700000000000003</v>
      </c>
      <c r="H65" s="794"/>
      <c r="I65" s="795"/>
      <c r="J65" s="794"/>
      <c r="K65" s="795"/>
      <c r="L65" s="794"/>
      <c r="M65" s="793">
        <v>84.145324000000002</v>
      </c>
      <c r="N65" s="795">
        <v>5.3985793303535833E-2</v>
      </c>
    </row>
    <row r="66" spans="1:14" ht="13" x14ac:dyDescent="0.3">
      <c r="A66" s="530" t="s">
        <v>616</v>
      </c>
      <c r="B66" s="329" t="s">
        <v>632</v>
      </c>
      <c r="C66" s="538"/>
      <c r="D66" s="530"/>
      <c r="E66" s="801">
        <v>4786.2669725104979</v>
      </c>
      <c r="F66" s="785">
        <v>5.0748640704655292</v>
      </c>
      <c r="G66" s="801">
        <v>4031.6716524653689</v>
      </c>
      <c r="H66" s="785">
        <v>4.0186731336543708</v>
      </c>
      <c r="I66" s="801">
        <v>900.47925090943045</v>
      </c>
      <c r="J66" s="785">
        <v>0.82179007698432671</v>
      </c>
      <c r="K66" s="801">
        <v>155</v>
      </c>
      <c r="L66" s="785">
        <v>0.12952122534825633</v>
      </c>
      <c r="M66" s="750">
        <v>9873.4178758852977</v>
      </c>
      <c r="N66" s="752">
        <v>10.044848506452484</v>
      </c>
    </row>
    <row r="67" spans="1:14" x14ac:dyDescent="0.25">
      <c r="A67" s="1003" t="s">
        <v>874</v>
      </c>
      <c r="B67" s="1003"/>
      <c r="C67" s="1003"/>
      <c r="D67" s="1003"/>
      <c r="E67" s="1003"/>
      <c r="F67" s="1003"/>
      <c r="G67" s="1003"/>
      <c r="H67" s="1003"/>
      <c r="I67" s="1003"/>
      <c r="J67" s="1003"/>
      <c r="K67" s="1003"/>
      <c r="L67" s="1003"/>
      <c r="M67" s="1003"/>
      <c r="N67" s="539"/>
    </row>
    <row r="68" spans="1:14" x14ac:dyDescent="0.25">
      <c r="A68" s="12" t="s">
        <v>879</v>
      </c>
    </row>
  </sheetData>
  <mergeCells count="7">
    <mergeCell ref="A3:J3"/>
    <mergeCell ref="A67:M67"/>
    <mergeCell ref="E5:F5"/>
    <mergeCell ref="G5:H5"/>
    <mergeCell ref="I5:J5"/>
    <mergeCell ref="M5:N5"/>
    <mergeCell ref="K5:L5"/>
  </mergeCells>
  <pageMargins left="0.7" right="0.7" top="0.75" bottom="0.75" header="0.3" footer="0.3"/>
  <pageSetup paperSize="9" orientation="portrait" r:id="rId1"/>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L55"/>
  <sheetViews>
    <sheetView showGridLines="0" zoomScale="80" zoomScaleNormal="80" workbookViewId="0"/>
  </sheetViews>
  <sheetFormatPr defaultColWidth="9.26953125" defaultRowHeight="11.5" x14ac:dyDescent="0.25"/>
  <cols>
    <col min="1" max="1" width="5" style="12" customWidth="1"/>
    <col min="2" max="2" width="3.54296875" style="12" customWidth="1"/>
    <col min="3" max="3" width="49" style="12" customWidth="1"/>
    <col min="4" max="4" width="9.26953125" style="12"/>
    <col min="5" max="5" width="8.7265625" style="12" customWidth="1"/>
    <col min="6" max="6" width="8.26953125" style="12" customWidth="1"/>
    <col min="7" max="16384" width="9.26953125" style="12"/>
  </cols>
  <sheetData>
    <row r="3" spans="2:12" x14ac:dyDescent="0.25">
      <c r="B3" s="1007" t="s">
        <v>1376</v>
      </c>
      <c r="C3" s="1007"/>
      <c r="D3" s="1007"/>
      <c r="E3" s="298"/>
      <c r="F3" s="298"/>
      <c r="G3" s="298"/>
    </row>
    <row r="4" spans="2:12" ht="12" thickBot="1" x14ac:dyDescent="0.3">
      <c r="B4" s="8"/>
      <c r="C4" s="14"/>
      <c r="D4" s="221">
        <v>2021</v>
      </c>
      <c r="E4" s="221">
        <v>2022</v>
      </c>
      <c r="F4" s="221">
        <v>2023</v>
      </c>
      <c r="G4" s="221">
        <v>2024</v>
      </c>
      <c r="H4" s="221">
        <v>2025</v>
      </c>
      <c r="I4" s="221">
        <v>2026</v>
      </c>
    </row>
    <row r="5" spans="2:12" ht="14.15" customHeight="1" x14ac:dyDescent="0.25">
      <c r="B5" s="12">
        <v>1</v>
      </c>
      <c r="C5" s="332" t="s">
        <v>1258</v>
      </c>
      <c r="D5" s="810">
        <v>-3385.0652095407577</v>
      </c>
      <c r="E5" s="811">
        <v>-893.71099694117652</v>
      </c>
      <c r="F5" s="812">
        <v>-155</v>
      </c>
      <c r="G5" s="627" t="s">
        <v>7</v>
      </c>
      <c r="H5" s="627" t="s">
        <v>7</v>
      </c>
      <c r="I5" s="627" t="s">
        <v>7</v>
      </c>
    </row>
    <row r="6" spans="2:12" x14ac:dyDescent="0.25">
      <c r="B6" s="12">
        <v>2</v>
      </c>
      <c r="C6" s="333" t="s">
        <v>1259</v>
      </c>
      <c r="D6" s="812">
        <v>380.75</v>
      </c>
      <c r="E6" s="812">
        <v>195.84</v>
      </c>
      <c r="F6" s="627" t="s">
        <v>7</v>
      </c>
      <c r="G6" s="627" t="s">
        <v>7</v>
      </c>
      <c r="H6" s="627" t="s">
        <v>7</v>
      </c>
      <c r="I6" s="627" t="s">
        <v>7</v>
      </c>
    </row>
    <row r="7" spans="2:12" x14ac:dyDescent="0.25">
      <c r="B7" s="12">
        <v>3</v>
      </c>
      <c r="C7" s="333" t="s">
        <v>1260</v>
      </c>
      <c r="D7" s="812">
        <v>-527.25</v>
      </c>
      <c r="E7" s="627" t="s">
        <v>7</v>
      </c>
      <c r="F7" s="427" t="s">
        <v>7</v>
      </c>
      <c r="G7" s="427" t="s">
        <v>7</v>
      </c>
      <c r="H7" s="427" t="s">
        <v>7</v>
      </c>
      <c r="I7" s="427" t="s">
        <v>7</v>
      </c>
    </row>
    <row r="8" spans="2:12" ht="16.399999999999999" customHeight="1" x14ac:dyDescent="0.25">
      <c r="B8" s="12">
        <v>4</v>
      </c>
      <c r="C8" s="333" t="s">
        <v>1261</v>
      </c>
      <c r="D8" s="627" t="s">
        <v>7</v>
      </c>
      <c r="E8" s="812">
        <v>-193.65199999999999</v>
      </c>
      <c r="F8" s="627">
        <v>-100</v>
      </c>
      <c r="G8" s="427" t="s">
        <v>7</v>
      </c>
      <c r="H8" s="427" t="s">
        <v>7</v>
      </c>
      <c r="I8" s="427" t="s">
        <v>7</v>
      </c>
    </row>
    <row r="9" spans="2:12" ht="14.65" customHeight="1" x14ac:dyDescent="0.25">
      <c r="B9" s="12">
        <v>5</v>
      </c>
      <c r="C9" s="333" t="s">
        <v>1262</v>
      </c>
      <c r="D9" s="627" t="s">
        <v>7</v>
      </c>
      <c r="E9" s="813">
        <v>-112.289</v>
      </c>
      <c r="F9" s="427" t="s">
        <v>7</v>
      </c>
      <c r="G9" s="427" t="s">
        <v>7</v>
      </c>
      <c r="H9" s="427" t="s">
        <v>7</v>
      </c>
      <c r="I9" s="427" t="s">
        <v>7</v>
      </c>
    </row>
    <row r="10" spans="2:12" x14ac:dyDescent="0.25">
      <c r="B10" s="12">
        <v>6</v>
      </c>
      <c r="C10" s="333" t="s">
        <v>1263</v>
      </c>
      <c r="D10" s="627" t="s">
        <v>7</v>
      </c>
      <c r="E10" s="813">
        <v>-207.6</v>
      </c>
      <c r="F10" s="427" t="s">
        <v>7</v>
      </c>
      <c r="G10" s="427" t="s">
        <v>7</v>
      </c>
      <c r="H10" s="427" t="s">
        <v>7</v>
      </c>
      <c r="I10" s="427" t="s">
        <v>7</v>
      </c>
    </row>
    <row r="11" spans="2:12" x14ac:dyDescent="0.25">
      <c r="B11" s="12">
        <v>7</v>
      </c>
      <c r="C11" s="333" t="s">
        <v>1105</v>
      </c>
      <c r="D11" s="627"/>
      <c r="E11" s="814">
        <v>-20</v>
      </c>
      <c r="F11" s="427"/>
      <c r="G11" s="427"/>
      <c r="H11" s="427"/>
      <c r="I11" s="427"/>
    </row>
    <row r="12" spans="2:12" x14ac:dyDescent="0.25">
      <c r="B12" s="12">
        <v>8</v>
      </c>
      <c r="C12" s="333" t="s">
        <v>1108</v>
      </c>
      <c r="D12" s="627"/>
      <c r="E12" s="813">
        <v>-77.254999999999995</v>
      </c>
      <c r="F12" s="812">
        <v>-165</v>
      </c>
      <c r="G12" s="427"/>
      <c r="H12" s="427"/>
      <c r="I12" s="427"/>
      <c r="L12" s="51"/>
    </row>
    <row r="13" spans="2:12" x14ac:dyDescent="0.25">
      <c r="B13" s="12">
        <v>9</v>
      </c>
      <c r="C13" s="333" t="s">
        <v>1109</v>
      </c>
      <c r="D13" s="627"/>
      <c r="E13" s="813" t="s">
        <v>1110</v>
      </c>
      <c r="F13" s="440">
        <v>-235</v>
      </c>
      <c r="G13" s="427"/>
      <c r="H13" s="427"/>
      <c r="I13" s="427"/>
    </row>
    <row r="14" spans="2:12" x14ac:dyDescent="0.25">
      <c r="B14" s="12">
        <v>10</v>
      </c>
      <c r="C14" s="333" t="s">
        <v>1111</v>
      </c>
      <c r="D14" s="627"/>
      <c r="E14" s="813">
        <v>-40</v>
      </c>
      <c r="F14" s="440">
        <v>-40</v>
      </c>
      <c r="G14" s="427"/>
      <c r="H14" s="427"/>
      <c r="I14" s="427"/>
    </row>
    <row r="15" spans="2:12" x14ac:dyDescent="0.25">
      <c r="B15" s="12">
        <v>11</v>
      </c>
      <c r="C15" s="333" t="s">
        <v>1112</v>
      </c>
      <c r="D15" s="627"/>
      <c r="E15" s="813">
        <v>-11</v>
      </c>
      <c r="F15" s="440">
        <v>-50</v>
      </c>
      <c r="G15" s="427"/>
      <c r="H15" s="427"/>
      <c r="I15" s="427"/>
    </row>
    <row r="16" spans="2:12" x14ac:dyDescent="0.25">
      <c r="B16" s="12">
        <v>12</v>
      </c>
      <c r="C16" s="333" t="s">
        <v>1113</v>
      </c>
      <c r="D16" s="627"/>
      <c r="E16" s="813"/>
      <c r="F16" s="440">
        <v>-1462</v>
      </c>
      <c r="G16" s="427"/>
      <c r="H16" s="427"/>
      <c r="I16" s="427"/>
    </row>
    <row r="17" spans="2:9" x14ac:dyDescent="0.25">
      <c r="B17" s="12">
        <v>13</v>
      </c>
      <c r="C17" s="333" t="s">
        <v>1114</v>
      </c>
      <c r="D17" s="627"/>
      <c r="E17" s="813"/>
      <c r="F17" s="440">
        <v>-329</v>
      </c>
      <c r="G17" s="427"/>
      <c r="H17" s="427"/>
      <c r="I17" s="427"/>
    </row>
    <row r="18" spans="2:9" x14ac:dyDescent="0.25">
      <c r="B18" s="12">
        <v>14</v>
      </c>
      <c r="C18" s="333" t="s">
        <v>1115</v>
      </c>
      <c r="D18" s="627"/>
      <c r="E18" s="813"/>
      <c r="F18" s="440">
        <v>-379</v>
      </c>
      <c r="G18" s="427"/>
      <c r="H18" s="427"/>
      <c r="I18" s="427"/>
    </row>
    <row r="19" spans="2:9" x14ac:dyDescent="0.25">
      <c r="B19" s="12">
        <v>15</v>
      </c>
      <c r="C19" s="333" t="s">
        <v>1116</v>
      </c>
      <c r="D19" s="627"/>
      <c r="E19" s="813"/>
      <c r="F19" s="440">
        <v>-347</v>
      </c>
      <c r="G19" s="427"/>
      <c r="H19" s="427"/>
      <c r="I19" s="427"/>
    </row>
    <row r="20" spans="2:9" x14ac:dyDescent="0.25">
      <c r="B20" s="12">
        <v>16</v>
      </c>
      <c r="C20" s="333" t="s">
        <v>1118</v>
      </c>
      <c r="D20" s="627"/>
      <c r="E20" s="813"/>
      <c r="F20" s="440">
        <v>-24.5</v>
      </c>
      <c r="G20" s="427"/>
      <c r="H20" s="427"/>
      <c r="I20" s="427"/>
    </row>
    <row r="21" spans="2:9" x14ac:dyDescent="0.25">
      <c r="B21" s="12">
        <v>17</v>
      </c>
      <c r="C21" s="333" t="s">
        <v>1120</v>
      </c>
      <c r="D21" s="627"/>
      <c r="E21" s="813"/>
      <c r="F21" s="440">
        <v>1000</v>
      </c>
      <c r="G21" s="427"/>
      <c r="H21" s="427"/>
      <c r="I21" s="427"/>
    </row>
    <row r="22" spans="2:9" x14ac:dyDescent="0.25">
      <c r="B22" s="12">
        <v>18</v>
      </c>
      <c r="C22" s="333" t="s">
        <v>1121</v>
      </c>
      <c r="D22" s="627"/>
      <c r="E22" s="813">
        <v>411.84</v>
      </c>
      <c r="F22" s="440">
        <v>209</v>
      </c>
      <c r="G22" s="427"/>
      <c r="H22" s="427"/>
      <c r="I22" s="427"/>
    </row>
    <row r="23" spans="2:9" x14ac:dyDescent="0.25">
      <c r="B23" s="12">
        <v>19</v>
      </c>
      <c r="C23" s="333" t="s">
        <v>1122</v>
      </c>
      <c r="D23" s="627"/>
      <c r="E23" s="813"/>
      <c r="F23" s="440">
        <v>107</v>
      </c>
      <c r="G23" s="427"/>
      <c r="H23" s="427"/>
      <c r="I23" s="427"/>
    </row>
    <row r="24" spans="2:9" x14ac:dyDescent="0.25">
      <c r="B24" s="12">
        <v>20</v>
      </c>
      <c r="C24" s="333" t="s">
        <v>1123</v>
      </c>
      <c r="D24" s="627"/>
      <c r="E24" s="813"/>
      <c r="F24" s="440">
        <v>150</v>
      </c>
      <c r="G24" s="427"/>
      <c r="H24" s="427"/>
      <c r="I24" s="427"/>
    </row>
    <row r="25" spans="2:9" x14ac:dyDescent="0.25">
      <c r="B25" s="12">
        <v>21</v>
      </c>
      <c r="C25" s="815" t="s">
        <v>578</v>
      </c>
      <c r="D25" s="817">
        <v>130</v>
      </c>
      <c r="E25" s="816" t="s">
        <v>7</v>
      </c>
      <c r="F25" s="818" t="s">
        <v>7</v>
      </c>
      <c r="G25" s="818" t="s">
        <v>7</v>
      </c>
      <c r="H25" s="818" t="s">
        <v>7</v>
      </c>
      <c r="I25" s="818" t="s">
        <v>7</v>
      </c>
    </row>
    <row r="26" spans="2:9" ht="12" thickBot="1" x14ac:dyDescent="0.3">
      <c r="C26" s="819" t="s">
        <v>579</v>
      </c>
      <c r="D26" s="820">
        <v>-3401.5652095407577</v>
      </c>
      <c r="E26" s="820">
        <v>-947.8269969411765</v>
      </c>
      <c r="F26" s="820">
        <v>-1820.5</v>
      </c>
      <c r="G26" s="820">
        <v>0</v>
      </c>
      <c r="H26" s="820">
        <v>0</v>
      </c>
      <c r="I26" s="820">
        <v>0</v>
      </c>
    </row>
    <row r="27" spans="2:9" x14ac:dyDescent="0.25">
      <c r="H27" s="438" t="s">
        <v>8</v>
      </c>
    </row>
    <row r="30" spans="2:9" x14ac:dyDescent="0.25">
      <c r="B30" s="426" t="s">
        <v>1377</v>
      </c>
      <c r="C30" s="426"/>
      <c r="D30" s="426"/>
    </row>
    <row r="31" spans="2:9" ht="12" thickBot="1" x14ac:dyDescent="0.3">
      <c r="B31" s="8"/>
      <c r="C31" s="14"/>
      <c r="D31" s="221">
        <v>2021</v>
      </c>
      <c r="E31" s="221">
        <v>2022</v>
      </c>
      <c r="F31" s="221">
        <v>2023</v>
      </c>
      <c r="G31" s="221">
        <v>2024</v>
      </c>
      <c r="H31" s="221">
        <v>2025</v>
      </c>
      <c r="I31" s="221">
        <v>2026</v>
      </c>
    </row>
    <row r="32" spans="2:9" x14ac:dyDescent="0.25">
      <c r="B32" s="12">
        <v>1</v>
      </c>
      <c r="C32" s="332" t="s">
        <v>1270</v>
      </c>
      <c r="D32" s="439">
        <f>D5</f>
        <v>-3385.0652095407577</v>
      </c>
      <c r="E32" s="439">
        <f t="shared" ref="E32:F32" si="0">E5</f>
        <v>-893.71099694117652</v>
      </c>
      <c r="F32" s="439">
        <f t="shared" si="0"/>
        <v>-155</v>
      </c>
      <c r="G32" s="427" t="s">
        <v>7</v>
      </c>
      <c r="H32" s="427" t="s">
        <v>7</v>
      </c>
      <c r="I32" s="427" t="s">
        <v>7</v>
      </c>
    </row>
    <row r="33" spans="2:9" x14ac:dyDescent="0.25">
      <c r="B33" s="12">
        <v>2</v>
      </c>
      <c r="C33" s="332" t="s">
        <v>1264</v>
      </c>
      <c r="D33" s="440">
        <f t="shared" ref="D33:F33" si="1">D6</f>
        <v>380.75</v>
      </c>
      <c r="E33" s="440">
        <f t="shared" si="1"/>
        <v>195.84</v>
      </c>
      <c r="F33" s="427" t="str">
        <f t="shared" si="1"/>
        <v>-</v>
      </c>
      <c r="G33" s="427" t="s">
        <v>7</v>
      </c>
      <c r="H33" s="427" t="s">
        <v>7</v>
      </c>
      <c r="I33" s="427" t="s">
        <v>7</v>
      </c>
    </row>
    <row r="34" spans="2:9" x14ac:dyDescent="0.25">
      <c r="B34" s="12">
        <v>3</v>
      </c>
      <c r="C34" s="332" t="s">
        <v>1265</v>
      </c>
      <c r="D34" s="439">
        <f t="shared" ref="D34:F34" si="2">D7</f>
        <v>-527.25</v>
      </c>
      <c r="E34" s="440" t="str">
        <f t="shared" si="2"/>
        <v>-</v>
      </c>
      <c r="F34" s="427" t="str">
        <f t="shared" si="2"/>
        <v>-</v>
      </c>
      <c r="G34" s="427" t="s">
        <v>7</v>
      </c>
      <c r="H34" s="427" t="s">
        <v>7</v>
      </c>
      <c r="I34" s="427" t="s">
        <v>7</v>
      </c>
    </row>
    <row r="35" spans="2:9" x14ac:dyDescent="0.25">
      <c r="B35" s="12">
        <v>4</v>
      </c>
      <c r="C35" s="332" t="s">
        <v>1266</v>
      </c>
      <c r="D35" s="439" t="str">
        <f t="shared" ref="D35:F35" si="3">D8</f>
        <v>-</v>
      </c>
      <c r="E35" s="440">
        <f t="shared" si="3"/>
        <v>-193.65199999999999</v>
      </c>
      <c r="F35" s="427">
        <f t="shared" si="3"/>
        <v>-100</v>
      </c>
      <c r="G35" s="427" t="s">
        <v>7</v>
      </c>
      <c r="H35" s="427" t="s">
        <v>7</v>
      </c>
      <c r="I35" s="427" t="s">
        <v>7</v>
      </c>
    </row>
    <row r="36" spans="2:9" x14ac:dyDescent="0.25">
      <c r="B36" s="12">
        <v>5</v>
      </c>
      <c r="C36" s="333" t="s">
        <v>1267</v>
      </c>
      <c r="D36" s="439" t="str">
        <f t="shared" ref="D36:F36" si="4">D9</f>
        <v>-</v>
      </c>
      <c r="E36" s="440">
        <f t="shared" si="4"/>
        <v>-112.289</v>
      </c>
      <c r="F36" s="427" t="str">
        <f t="shared" si="4"/>
        <v>-</v>
      </c>
      <c r="G36" s="427" t="s">
        <v>7</v>
      </c>
      <c r="H36" s="427" t="s">
        <v>7</v>
      </c>
      <c r="I36" s="427" t="s">
        <v>7</v>
      </c>
    </row>
    <row r="37" spans="2:9" x14ac:dyDescent="0.25">
      <c r="B37" s="12">
        <v>6</v>
      </c>
      <c r="C37" s="648" t="s">
        <v>1268</v>
      </c>
      <c r="D37" s="439" t="str">
        <f t="shared" ref="D37:F37" si="5">D10</f>
        <v>-</v>
      </c>
      <c r="E37" s="440">
        <f t="shared" si="5"/>
        <v>-207.6</v>
      </c>
      <c r="F37" s="427" t="str">
        <f t="shared" si="5"/>
        <v>-</v>
      </c>
      <c r="G37" s="427" t="s">
        <v>7</v>
      </c>
      <c r="H37" s="427" t="s">
        <v>7</v>
      </c>
      <c r="I37" s="427" t="s">
        <v>7</v>
      </c>
    </row>
    <row r="38" spans="2:9" x14ac:dyDescent="0.25">
      <c r="B38" s="12">
        <v>7</v>
      </c>
      <c r="C38" s="227" t="s">
        <v>1134</v>
      </c>
      <c r="D38" s="440">
        <f t="shared" ref="D38:F38" si="6">D11</f>
        <v>0</v>
      </c>
      <c r="E38" s="440">
        <f t="shared" si="6"/>
        <v>-20</v>
      </c>
      <c r="F38" s="427">
        <f t="shared" si="6"/>
        <v>0</v>
      </c>
      <c r="G38" s="427" t="s">
        <v>7</v>
      </c>
      <c r="H38" s="427" t="s">
        <v>7</v>
      </c>
      <c r="I38" s="427" t="s">
        <v>7</v>
      </c>
    </row>
    <row r="39" spans="2:9" x14ac:dyDescent="0.25">
      <c r="B39" s="12">
        <v>8</v>
      </c>
      <c r="C39" s="227" t="s">
        <v>1143</v>
      </c>
      <c r="D39" s="439">
        <f t="shared" ref="D39:F39" si="7">D12</f>
        <v>0</v>
      </c>
      <c r="E39" s="440">
        <f t="shared" si="7"/>
        <v>-77.254999999999995</v>
      </c>
      <c r="F39" s="427">
        <f t="shared" si="7"/>
        <v>-165</v>
      </c>
      <c r="G39" s="427" t="s">
        <v>7</v>
      </c>
      <c r="H39" s="427" t="s">
        <v>7</v>
      </c>
      <c r="I39" s="427" t="s">
        <v>7</v>
      </c>
    </row>
    <row r="40" spans="2:9" x14ac:dyDescent="0.25">
      <c r="B40" s="12">
        <v>9</v>
      </c>
      <c r="C40" s="227" t="s">
        <v>1144</v>
      </c>
      <c r="D40" s="439">
        <f t="shared" ref="D40:F40" si="8">D13</f>
        <v>0</v>
      </c>
      <c r="E40" s="440" t="str">
        <f t="shared" si="8"/>
        <v xml:space="preserve"> -</v>
      </c>
      <c r="F40" s="427">
        <f t="shared" si="8"/>
        <v>-235</v>
      </c>
      <c r="G40" s="427" t="s">
        <v>7</v>
      </c>
      <c r="H40" s="427" t="s">
        <v>7</v>
      </c>
      <c r="I40" s="427" t="s">
        <v>7</v>
      </c>
    </row>
    <row r="41" spans="2:9" x14ac:dyDescent="0.25">
      <c r="B41" s="12">
        <v>10</v>
      </c>
      <c r="C41" s="12" t="s">
        <v>1138</v>
      </c>
      <c r="D41" s="439">
        <f t="shared" ref="D41:F41" si="9">D14</f>
        <v>0</v>
      </c>
      <c r="E41" s="440">
        <f t="shared" si="9"/>
        <v>-40</v>
      </c>
      <c r="F41" s="427">
        <f t="shared" si="9"/>
        <v>-40</v>
      </c>
      <c r="G41" s="427" t="s">
        <v>7</v>
      </c>
      <c r="H41" s="427" t="s">
        <v>7</v>
      </c>
      <c r="I41" s="427" t="s">
        <v>7</v>
      </c>
    </row>
    <row r="42" spans="2:9" x14ac:dyDescent="0.25">
      <c r="B42" s="12">
        <v>11</v>
      </c>
      <c r="C42" s="334" t="s">
        <v>1145</v>
      </c>
      <c r="D42" s="439">
        <f t="shared" ref="D42:F42" si="10">D15</f>
        <v>0</v>
      </c>
      <c r="E42" s="440">
        <f t="shared" si="10"/>
        <v>-11</v>
      </c>
      <c r="F42" s="427">
        <f t="shared" si="10"/>
        <v>-50</v>
      </c>
      <c r="G42" s="427" t="s">
        <v>7</v>
      </c>
      <c r="H42" s="427" t="s">
        <v>7</v>
      </c>
      <c r="I42" s="427" t="s">
        <v>7</v>
      </c>
    </row>
    <row r="43" spans="2:9" x14ac:dyDescent="0.25">
      <c r="B43" s="12">
        <v>12</v>
      </c>
      <c r="C43" s="334" t="s">
        <v>1139</v>
      </c>
      <c r="D43" s="439">
        <f t="shared" ref="D43:F43" si="11">D16</f>
        <v>0</v>
      </c>
      <c r="E43" s="440">
        <f t="shared" si="11"/>
        <v>0</v>
      </c>
      <c r="F43" s="427">
        <f t="shared" si="11"/>
        <v>-1462</v>
      </c>
      <c r="G43" s="427" t="s">
        <v>7</v>
      </c>
      <c r="H43" s="427" t="s">
        <v>7</v>
      </c>
      <c r="I43" s="427" t="s">
        <v>7</v>
      </c>
    </row>
    <row r="44" spans="2:9" x14ac:dyDescent="0.25">
      <c r="B44" s="12">
        <v>13</v>
      </c>
      <c r="C44" s="334" t="s">
        <v>1140</v>
      </c>
      <c r="D44" s="440">
        <f t="shared" ref="D44:F44" si="12">D17</f>
        <v>0</v>
      </c>
      <c r="E44" s="440">
        <f t="shared" si="12"/>
        <v>0</v>
      </c>
      <c r="F44" s="427">
        <f t="shared" si="12"/>
        <v>-329</v>
      </c>
      <c r="G44" s="427" t="s">
        <v>7</v>
      </c>
      <c r="H44" s="427" t="s">
        <v>7</v>
      </c>
      <c r="I44" s="427" t="s">
        <v>7</v>
      </c>
    </row>
    <row r="45" spans="2:9" x14ac:dyDescent="0.25">
      <c r="B45" s="12">
        <v>14</v>
      </c>
      <c r="C45" s="333" t="s">
        <v>1141</v>
      </c>
      <c r="D45" s="440">
        <f t="shared" ref="D45:F45" si="13">D18</f>
        <v>0</v>
      </c>
      <c r="E45" s="440">
        <f t="shared" si="13"/>
        <v>0</v>
      </c>
      <c r="F45" s="427">
        <f t="shared" si="13"/>
        <v>-379</v>
      </c>
      <c r="G45" s="427" t="s">
        <v>7</v>
      </c>
      <c r="H45" s="427" t="s">
        <v>7</v>
      </c>
      <c r="I45" s="427" t="s">
        <v>7</v>
      </c>
    </row>
    <row r="46" spans="2:9" x14ac:dyDescent="0.25">
      <c r="B46" s="12">
        <v>15</v>
      </c>
      <c r="C46" s="333" t="s">
        <v>1147</v>
      </c>
      <c r="D46" s="440">
        <f t="shared" ref="D46:F46" si="14">D19</f>
        <v>0</v>
      </c>
      <c r="E46" s="440">
        <f t="shared" si="14"/>
        <v>0</v>
      </c>
      <c r="F46" s="427">
        <f t="shared" si="14"/>
        <v>-347</v>
      </c>
      <c r="G46" s="427" t="s">
        <v>7</v>
      </c>
      <c r="H46" s="427" t="s">
        <v>7</v>
      </c>
      <c r="I46" s="427" t="s">
        <v>7</v>
      </c>
    </row>
    <row r="47" spans="2:9" x14ac:dyDescent="0.25">
      <c r="B47" s="12">
        <v>16</v>
      </c>
      <c r="C47" s="333" t="s">
        <v>1149</v>
      </c>
      <c r="D47" s="439">
        <f t="shared" ref="D47:F47" si="15">D20</f>
        <v>0</v>
      </c>
      <c r="E47" s="440">
        <f t="shared" si="15"/>
        <v>0</v>
      </c>
      <c r="F47" s="427">
        <f t="shared" si="15"/>
        <v>-24.5</v>
      </c>
      <c r="G47" s="427" t="s">
        <v>7</v>
      </c>
      <c r="H47" s="427" t="s">
        <v>7</v>
      </c>
      <c r="I47" s="427" t="s">
        <v>7</v>
      </c>
    </row>
    <row r="48" spans="2:9" x14ac:dyDescent="0.25">
      <c r="B48" s="12">
        <v>17</v>
      </c>
      <c r="C48" s="333" t="s">
        <v>1150</v>
      </c>
      <c r="D48" s="439">
        <f t="shared" ref="D48:F48" si="16">D21</f>
        <v>0</v>
      </c>
      <c r="E48" s="440">
        <f t="shared" si="16"/>
        <v>0</v>
      </c>
      <c r="F48" s="427">
        <f t="shared" si="16"/>
        <v>1000</v>
      </c>
      <c r="G48" s="427" t="s">
        <v>7</v>
      </c>
      <c r="H48" s="427" t="s">
        <v>7</v>
      </c>
      <c r="I48" s="427" t="s">
        <v>7</v>
      </c>
    </row>
    <row r="49" spans="2:9" x14ac:dyDescent="0.25">
      <c r="B49" s="12">
        <v>18</v>
      </c>
      <c r="C49" s="55" t="s">
        <v>1142</v>
      </c>
      <c r="D49" s="440">
        <f t="shared" ref="D49:F49" si="17">D22</f>
        <v>0</v>
      </c>
      <c r="E49" s="440">
        <f t="shared" si="17"/>
        <v>411.84</v>
      </c>
      <c r="F49" s="427">
        <f t="shared" si="17"/>
        <v>209</v>
      </c>
      <c r="G49" s="427" t="s">
        <v>7</v>
      </c>
      <c r="H49" s="427" t="s">
        <v>7</v>
      </c>
      <c r="I49" s="427" t="s">
        <v>7</v>
      </c>
    </row>
    <row r="50" spans="2:9" x14ac:dyDescent="0.25">
      <c r="B50" s="12">
        <v>19</v>
      </c>
      <c r="C50" s="55" t="s">
        <v>1151</v>
      </c>
      <c r="D50" s="440">
        <f t="shared" ref="D50:F50" si="18">D23</f>
        <v>0</v>
      </c>
      <c r="E50" s="440">
        <f t="shared" si="18"/>
        <v>0</v>
      </c>
      <c r="F50" s="427">
        <f t="shared" si="18"/>
        <v>107</v>
      </c>
      <c r="G50" s="427" t="s">
        <v>7</v>
      </c>
      <c r="H50" s="427" t="s">
        <v>7</v>
      </c>
      <c r="I50" s="427" t="s">
        <v>7</v>
      </c>
    </row>
    <row r="51" spans="2:9" x14ac:dyDescent="0.25">
      <c r="B51" s="12">
        <v>20</v>
      </c>
      <c r="C51" s="55" t="s">
        <v>1157</v>
      </c>
      <c r="D51" s="439">
        <f t="shared" ref="D51:F51" si="19">D24</f>
        <v>0</v>
      </c>
      <c r="E51" s="440">
        <f t="shared" si="19"/>
        <v>0</v>
      </c>
      <c r="F51" s="427">
        <f t="shared" si="19"/>
        <v>150</v>
      </c>
      <c r="G51" s="427" t="s">
        <v>7</v>
      </c>
      <c r="H51" s="427" t="s">
        <v>7</v>
      </c>
      <c r="I51" s="427" t="s">
        <v>7</v>
      </c>
    </row>
    <row r="52" spans="2:9" ht="12" thickBot="1" x14ac:dyDescent="0.3">
      <c r="B52" s="12">
        <v>21</v>
      </c>
      <c r="C52" s="33" t="s">
        <v>1269</v>
      </c>
      <c r="D52" s="821">
        <f t="shared" ref="D52:F52" si="20">D25</f>
        <v>130</v>
      </c>
      <c r="E52" s="822" t="str">
        <f t="shared" si="20"/>
        <v>-</v>
      </c>
      <c r="F52" s="105" t="str">
        <f t="shared" si="20"/>
        <v>-</v>
      </c>
      <c r="G52" s="105" t="s">
        <v>7</v>
      </c>
      <c r="H52" s="105" t="s">
        <v>7</v>
      </c>
      <c r="I52" s="105" t="s">
        <v>7</v>
      </c>
    </row>
    <row r="53" spans="2:9" ht="12" thickBot="1" x14ac:dyDescent="0.3">
      <c r="C53" s="259" t="s">
        <v>151</v>
      </c>
      <c r="D53" s="441">
        <f t="shared" ref="D53:F53" si="21">D26</f>
        <v>-3401.5652095407577</v>
      </c>
      <c r="E53" s="441">
        <f t="shared" si="21"/>
        <v>-947.8269969411765</v>
      </c>
      <c r="F53" s="284">
        <f t="shared" si="21"/>
        <v>-1820.5</v>
      </c>
      <c r="G53" s="284">
        <v>0</v>
      </c>
      <c r="H53" s="285">
        <v>0</v>
      </c>
      <c r="I53" s="646">
        <v>0</v>
      </c>
    </row>
    <row r="55" spans="2:9" x14ac:dyDescent="0.25">
      <c r="H55" s="438" t="s">
        <v>97</v>
      </c>
    </row>
  </sheetData>
  <mergeCells count="1">
    <mergeCell ref="B3:D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tabColor rgb="FF92D050"/>
  </sheetPr>
  <dimension ref="A3:L40"/>
  <sheetViews>
    <sheetView showGridLines="0" zoomScale="80" zoomScaleNormal="80" workbookViewId="0"/>
  </sheetViews>
  <sheetFormatPr defaultColWidth="9.26953125" defaultRowHeight="11.5" x14ac:dyDescent="0.25"/>
  <cols>
    <col min="1" max="1" width="9.26953125" style="12"/>
    <col min="2" max="2" width="29.26953125" style="12" customWidth="1"/>
    <col min="3" max="9" width="8.54296875" style="12" customWidth="1"/>
    <col min="10" max="16384" width="9.26953125" style="12"/>
  </cols>
  <sheetData>
    <row r="3" spans="1:12" s="25" customFormat="1" ht="12" thickBot="1" x14ac:dyDescent="0.3">
      <c r="A3" s="916" t="s">
        <v>735</v>
      </c>
      <c r="B3" s="916"/>
      <c r="C3" s="916"/>
      <c r="D3" s="916"/>
      <c r="E3" s="916"/>
      <c r="F3" s="916"/>
      <c r="G3" s="916"/>
      <c r="H3" s="916"/>
      <c r="I3" s="916"/>
    </row>
    <row r="4" spans="1:12" ht="15.75" customHeight="1" thickBot="1" x14ac:dyDescent="0.3">
      <c r="A4" s="43" t="s">
        <v>9</v>
      </c>
      <c r="B4" s="43" t="s">
        <v>10</v>
      </c>
      <c r="C4" s="43"/>
      <c r="D4" s="917" t="s">
        <v>11</v>
      </c>
      <c r="E4" s="917"/>
      <c r="F4" s="917" t="s">
        <v>12</v>
      </c>
      <c r="G4" s="917"/>
      <c r="H4" s="917"/>
      <c r="I4" s="917"/>
    </row>
    <row r="5" spans="1:12" ht="12" thickBot="1" x14ac:dyDescent="0.3">
      <c r="A5" s="43"/>
      <c r="B5" s="43"/>
      <c r="C5" s="43" t="s">
        <v>13</v>
      </c>
      <c r="D5" s="43">
        <v>2021</v>
      </c>
      <c r="E5" s="43">
        <v>2022</v>
      </c>
      <c r="F5" s="43">
        <v>2023</v>
      </c>
      <c r="G5" s="43">
        <v>2024</v>
      </c>
      <c r="H5" s="43">
        <v>2025</v>
      </c>
      <c r="I5" s="43">
        <v>2026</v>
      </c>
    </row>
    <row r="6" spans="1:12" x14ac:dyDescent="0.25">
      <c r="A6" s="305">
        <v>1</v>
      </c>
      <c r="B6" s="2" t="s">
        <v>939</v>
      </c>
      <c r="C6" s="305" t="s">
        <v>14</v>
      </c>
      <c r="D6" s="224">
        <v>100.323453</v>
      </c>
      <c r="E6" s="224">
        <v>109.65191899999999</v>
      </c>
      <c r="F6" s="224">
        <v>119.67150525578832</v>
      </c>
      <c r="G6" s="224">
        <v>128.42246308107923</v>
      </c>
      <c r="H6" s="224">
        <v>137.22742142050581</v>
      </c>
      <c r="I6" s="224">
        <v>143.35960717174902</v>
      </c>
      <c r="J6" s="103"/>
      <c r="K6" s="103"/>
      <c r="L6" s="103"/>
    </row>
    <row r="7" spans="1:12" x14ac:dyDescent="0.25">
      <c r="A7" s="305">
        <v>2</v>
      </c>
      <c r="B7" s="2" t="s">
        <v>15</v>
      </c>
      <c r="C7" s="305" t="s">
        <v>16</v>
      </c>
      <c r="D7" s="40">
        <v>3.0143028607267697</v>
      </c>
      <c r="E7" s="40">
        <v>1.6687034022652592</v>
      </c>
      <c r="F7" s="40">
        <v>1.2652163061491528</v>
      </c>
      <c r="G7" s="40">
        <v>1.7566807559391773</v>
      </c>
      <c r="H7" s="40">
        <v>2.6541471020296026</v>
      </c>
      <c r="I7" s="40">
        <v>1.9079963540707956</v>
      </c>
    </row>
    <row r="8" spans="1:12" x14ac:dyDescent="0.25">
      <c r="A8" s="305">
        <v>3</v>
      </c>
      <c r="B8" s="2" t="s">
        <v>17</v>
      </c>
      <c r="C8" s="305" t="s">
        <v>16</v>
      </c>
      <c r="D8" s="40">
        <v>1.6573209901249886</v>
      </c>
      <c r="E8" s="40">
        <v>5.079410996560263</v>
      </c>
      <c r="F8" s="40">
        <v>0.66640128767712081</v>
      </c>
      <c r="G8" s="40">
        <v>1.0504337177287937</v>
      </c>
      <c r="H8" s="40">
        <v>1.4939864738292563</v>
      </c>
      <c r="I8" s="40">
        <v>1.3103360251520924</v>
      </c>
    </row>
    <row r="9" spans="1:12" x14ac:dyDescent="0.25">
      <c r="A9" s="305">
        <v>4</v>
      </c>
      <c r="B9" s="7" t="s">
        <v>18</v>
      </c>
      <c r="C9" s="305" t="s">
        <v>16</v>
      </c>
      <c r="D9" s="40">
        <v>4.1551561668234926</v>
      </c>
      <c r="E9" s="40">
        <v>-3.1611342021813371</v>
      </c>
      <c r="F9" s="40">
        <v>2.3481741776446796</v>
      </c>
      <c r="G9" s="40">
        <v>1.4050024568239561</v>
      </c>
      <c r="H9" s="40">
        <v>0.53789498462948337</v>
      </c>
      <c r="I9" s="40">
        <v>0.96515469438331891</v>
      </c>
    </row>
    <row r="10" spans="1:12" x14ac:dyDescent="0.25">
      <c r="A10" s="305">
        <v>5</v>
      </c>
      <c r="B10" s="7" t="s">
        <v>19</v>
      </c>
      <c r="C10" s="305" t="s">
        <v>16</v>
      </c>
      <c r="D10" s="40">
        <v>0.2155119968325625</v>
      </c>
      <c r="E10" s="40">
        <v>6.490123895878841</v>
      </c>
      <c r="F10" s="40">
        <v>14.595094233099569</v>
      </c>
      <c r="G10" s="40">
        <v>1.1887959301192907</v>
      </c>
      <c r="H10" s="40">
        <v>1.3160196935428248</v>
      </c>
      <c r="I10" s="40">
        <v>-3.2639236977528574</v>
      </c>
    </row>
    <row r="11" spans="1:12" x14ac:dyDescent="0.25">
      <c r="A11" s="305">
        <v>6</v>
      </c>
      <c r="B11" s="7" t="s">
        <v>20</v>
      </c>
      <c r="C11" s="305" t="s">
        <v>16</v>
      </c>
      <c r="D11" s="40">
        <v>10.6252149069179</v>
      </c>
      <c r="E11" s="40">
        <v>0.98837952059258605</v>
      </c>
      <c r="F11" s="40">
        <v>1.3410656393204379</v>
      </c>
      <c r="G11" s="40">
        <v>6.9418519574180326</v>
      </c>
      <c r="H11" s="40">
        <v>6.5563201389300163</v>
      </c>
      <c r="I11" s="40">
        <v>5.3605282982140068</v>
      </c>
    </row>
    <row r="12" spans="1:12" x14ac:dyDescent="0.25">
      <c r="A12" s="305">
        <v>7</v>
      </c>
      <c r="B12" s="7" t="s">
        <v>21</v>
      </c>
      <c r="C12" s="305" t="s">
        <v>16</v>
      </c>
      <c r="D12" s="40">
        <v>12.089098411817357</v>
      </c>
      <c r="E12" s="40">
        <v>3.0270045345470287</v>
      </c>
      <c r="F12" s="40">
        <v>4.1731646371151454</v>
      </c>
      <c r="G12" s="40">
        <v>6.1913793039740872</v>
      </c>
      <c r="H12" s="40">
        <v>5.1737270470600061</v>
      </c>
      <c r="I12" s="40">
        <v>3.7615953856605433</v>
      </c>
    </row>
    <row r="13" spans="1:12" x14ac:dyDescent="0.25">
      <c r="A13" s="305">
        <v>8</v>
      </c>
      <c r="B13" s="2" t="s">
        <v>22</v>
      </c>
      <c r="C13" s="305" t="s">
        <v>16</v>
      </c>
      <c r="D13" s="40">
        <v>-1.3724706744470572</v>
      </c>
      <c r="E13" s="40">
        <v>-1.0110429236978358</v>
      </c>
      <c r="F13" s="40">
        <v>-1.1939472758738079</v>
      </c>
      <c r="G13" s="40">
        <v>-1.183360793822652</v>
      </c>
      <c r="H13" s="40">
        <v>-5.5110833536120563E-2</v>
      </c>
      <c r="I13" s="40">
        <v>0.4908800868345109</v>
      </c>
    </row>
    <row r="14" spans="1:12" x14ac:dyDescent="0.25">
      <c r="A14" s="305">
        <v>9</v>
      </c>
      <c r="B14" s="2" t="s">
        <v>23</v>
      </c>
      <c r="C14" s="305" t="s">
        <v>16</v>
      </c>
      <c r="D14" s="40">
        <v>6.8402471315092583</v>
      </c>
      <c r="E14" s="40">
        <v>7.9427492688157297</v>
      </c>
      <c r="F14" s="40">
        <v>10.395120953961467</v>
      </c>
      <c r="G14" s="40">
        <v>8.1169905095633368</v>
      </c>
      <c r="H14" s="40">
        <v>6.2634489122562753</v>
      </c>
      <c r="I14" s="40">
        <v>4.1514634250584104</v>
      </c>
    </row>
    <row r="15" spans="1:12" x14ac:dyDescent="0.25">
      <c r="A15" s="305">
        <v>10</v>
      </c>
      <c r="B15" s="2" t="s">
        <v>24</v>
      </c>
      <c r="C15" s="305" t="s">
        <v>16</v>
      </c>
      <c r="D15" s="40">
        <v>1.1572055571703821</v>
      </c>
      <c r="E15" s="40">
        <v>1.6309856559515001</v>
      </c>
      <c r="F15" s="40">
        <v>5.6752803341253433E-2</v>
      </c>
      <c r="G15" s="40">
        <v>0.492532788717992</v>
      </c>
      <c r="H15" s="40">
        <v>0.56225551822175479</v>
      </c>
      <c r="I15" s="40">
        <v>0.39109678680884219</v>
      </c>
    </row>
    <row r="16" spans="1:12" x14ac:dyDescent="0.25">
      <c r="A16" s="305">
        <v>11</v>
      </c>
      <c r="B16" s="7" t="s">
        <v>25</v>
      </c>
      <c r="C16" s="305" t="s">
        <v>16</v>
      </c>
      <c r="D16" s="40">
        <v>-0.58155868732465699</v>
      </c>
      <c r="E16" s="40">
        <v>1.8137441199105098</v>
      </c>
      <c r="F16" s="40">
        <v>0.50420498302263805</v>
      </c>
      <c r="G16" s="40">
        <v>0.49580133095845635</v>
      </c>
      <c r="H16" s="40">
        <v>0.55483724889198172</v>
      </c>
      <c r="I16" s="40">
        <v>0.35814993116793925</v>
      </c>
    </row>
    <row r="17" spans="1:9" x14ac:dyDescent="0.25">
      <c r="A17" s="305">
        <v>12</v>
      </c>
      <c r="B17" s="7" t="s">
        <v>26</v>
      </c>
      <c r="C17" s="305" t="s">
        <v>16</v>
      </c>
      <c r="D17" s="40">
        <v>6.8267021520761944</v>
      </c>
      <c r="E17" s="40">
        <v>6.1625980074867517</v>
      </c>
      <c r="F17" s="40">
        <v>5.795982636603612</v>
      </c>
      <c r="G17" s="40">
        <v>5.426890739506919</v>
      </c>
      <c r="H17" s="40">
        <v>5.1938013525825726</v>
      </c>
      <c r="I17" s="40">
        <v>5.2163598896901044</v>
      </c>
    </row>
    <row r="18" spans="1:9" x14ac:dyDescent="0.25">
      <c r="A18" s="305">
        <v>13</v>
      </c>
      <c r="B18" s="7" t="s">
        <v>27</v>
      </c>
      <c r="C18" s="305" t="s">
        <v>16</v>
      </c>
      <c r="D18" s="40">
        <v>7.4770774318643358</v>
      </c>
      <c r="E18" s="40">
        <v>6.38871064849981</v>
      </c>
      <c r="F18" s="40">
        <v>5.8787239542022176</v>
      </c>
      <c r="G18" s="40">
        <v>5.5056956984011309</v>
      </c>
      <c r="H18" s="40">
        <v>5.2691579743835764</v>
      </c>
      <c r="I18" s="40">
        <v>5.285931956040919</v>
      </c>
    </row>
    <row r="19" spans="1:9" ht="23" x14ac:dyDescent="0.25">
      <c r="A19" s="305">
        <v>14</v>
      </c>
      <c r="B19" s="7" t="s">
        <v>28</v>
      </c>
      <c r="C19" s="305" t="s">
        <v>16</v>
      </c>
      <c r="D19" s="40">
        <v>2.8195849755302982</v>
      </c>
      <c r="E19" s="40">
        <v>12.141846308652958</v>
      </c>
      <c r="F19" s="40">
        <v>9.7277641141920945</v>
      </c>
      <c r="G19" s="40">
        <v>5.4846777153888304</v>
      </c>
      <c r="H19" s="40">
        <v>4.3423148545843615</v>
      </c>
      <c r="I19" s="40">
        <v>2.1819114588192079</v>
      </c>
    </row>
    <row r="20" spans="1:9" ht="12" thickBot="1" x14ac:dyDescent="0.3">
      <c r="A20" s="306">
        <v>15</v>
      </c>
      <c r="B20" s="88" t="s">
        <v>82</v>
      </c>
      <c r="C20" s="306" t="s">
        <v>16</v>
      </c>
      <c r="D20" s="46">
        <v>-2.5020199308026054</v>
      </c>
      <c r="E20" s="46">
        <v>-7.2015918496177473</v>
      </c>
      <c r="F20" s="46">
        <v>-5.468013364484948</v>
      </c>
      <c r="G20" s="46">
        <v>-5.0389862797935496</v>
      </c>
      <c r="H20" s="46">
        <v>-4.56381365463377</v>
      </c>
      <c r="I20" s="46">
        <v>-4.0476860250947855</v>
      </c>
    </row>
    <row r="21" spans="1:9" ht="27" customHeight="1" x14ac:dyDescent="0.25">
      <c r="A21" s="336" t="s">
        <v>940</v>
      </c>
      <c r="B21" s="336"/>
      <c r="H21" s="915" t="s">
        <v>92</v>
      </c>
      <c r="I21" s="915"/>
    </row>
    <row r="22" spans="1:9" ht="12" thickBot="1" x14ac:dyDescent="0.3">
      <c r="A22" s="913" t="s">
        <v>736</v>
      </c>
      <c r="B22" s="913"/>
      <c r="C22" s="913"/>
      <c r="D22" s="913"/>
      <c r="E22" s="913"/>
      <c r="F22" s="913"/>
      <c r="G22" s="913"/>
      <c r="H22" s="913"/>
      <c r="I22" s="913"/>
    </row>
    <row r="23" spans="1:9" ht="12" thickBot="1" x14ac:dyDescent="0.3">
      <c r="A23" s="43" t="s">
        <v>116</v>
      </c>
      <c r="B23" s="43" t="s">
        <v>117</v>
      </c>
      <c r="C23" s="43"/>
      <c r="D23" s="917" t="s">
        <v>118</v>
      </c>
      <c r="E23" s="917"/>
      <c r="F23" s="917" t="s">
        <v>119</v>
      </c>
      <c r="G23" s="917"/>
      <c r="H23" s="917"/>
      <c r="I23" s="917"/>
    </row>
    <row r="24" spans="1:9" ht="12" thickBot="1" x14ac:dyDescent="0.3">
      <c r="A24" s="43"/>
      <c r="B24" s="43"/>
      <c r="C24" s="43" t="s">
        <v>120</v>
      </c>
      <c r="D24" s="43">
        <f>D5</f>
        <v>2021</v>
      </c>
      <c r="E24" s="43">
        <f t="shared" ref="E24:I24" si="0">E5</f>
        <v>2022</v>
      </c>
      <c r="F24" s="43">
        <f t="shared" si="0"/>
        <v>2023</v>
      </c>
      <c r="G24" s="43">
        <f t="shared" si="0"/>
        <v>2024</v>
      </c>
      <c r="H24" s="43">
        <f t="shared" si="0"/>
        <v>2025</v>
      </c>
      <c r="I24" s="43">
        <f t="shared" si="0"/>
        <v>2026</v>
      </c>
    </row>
    <row r="25" spans="1:9" x14ac:dyDescent="0.25">
      <c r="A25" s="305">
        <v>1</v>
      </c>
      <c r="B25" s="2" t="s">
        <v>941</v>
      </c>
      <c r="C25" s="305" t="s">
        <v>135</v>
      </c>
      <c r="D25" s="45">
        <f t="shared" ref="D25:I25" si="1">D6</f>
        <v>100.323453</v>
      </c>
      <c r="E25" s="45">
        <f t="shared" si="1"/>
        <v>109.65191899999999</v>
      </c>
      <c r="F25" s="45">
        <f t="shared" si="1"/>
        <v>119.67150525578832</v>
      </c>
      <c r="G25" s="45">
        <f t="shared" si="1"/>
        <v>128.42246308107923</v>
      </c>
      <c r="H25" s="45">
        <f t="shared" si="1"/>
        <v>137.22742142050581</v>
      </c>
      <c r="I25" s="45">
        <f t="shared" si="1"/>
        <v>143.35960717174902</v>
      </c>
    </row>
    <row r="26" spans="1:9" x14ac:dyDescent="0.25">
      <c r="A26" s="305">
        <v>2</v>
      </c>
      <c r="B26" s="2" t="s">
        <v>121</v>
      </c>
      <c r="C26" s="305" t="s">
        <v>16</v>
      </c>
      <c r="D26" s="45">
        <f t="shared" ref="D26:I26" si="2">D7</f>
        <v>3.0143028607267697</v>
      </c>
      <c r="E26" s="45">
        <f t="shared" si="2"/>
        <v>1.6687034022652592</v>
      </c>
      <c r="F26" s="45">
        <f t="shared" si="2"/>
        <v>1.2652163061491528</v>
      </c>
      <c r="G26" s="45">
        <f t="shared" si="2"/>
        <v>1.7566807559391773</v>
      </c>
      <c r="H26" s="45">
        <f t="shared" si="2"/>
        <v>2.6541471020296026</v>
      </c>
      <c r="I26" s="45">
        <f t="shared" si="2"/>
        <v>1.9079963540707956</v>
      </c>
    </row>
    <row r="27" spans="1:9" x14ac:dyDescent="0.25">
      <c r="A27" s="305">
        <v>3</v>
      </c>
      <c r="B27" s="2" t="s">
        <v>122</v>
      </c>
      <c r="C27" s="305" t="s">
        <v>16</v>
      </c>
      <c r="D27" s="45">
        <f t="shared" ref="D27:I27" si="3">D8</f>
        <v>1.6573209901249886</v>
      </c>
      <c r="E27" s="45">
        <f t="shared" si="3"/>
        <v>5.079410996560263</v>
      </c>
      <c r="F27" s="45">
        <f t="shared" si="3"/>
        <v>0.66640128767712081</v>
      </c>
      <c r="G27" s="45">
        <f t="shared" si="3"/>
        <v>1.0504337177287937</v>
      </c>
      <c r="H27" s="45">
        <f t="shared" si="3"/>
        <v>1.4939864738292563</v>
      </c>
      <c r="I27" s="45">
        <f t="shared" si="3"/>
        <v>1.3103360251520924</v>
      </c>
    </row>
    <row r="28" spans="1:9" x14ac:dyDescent="0.25">
      <c r="A28" s="305">
        <v>4</v>
      </c>
      <c r="B28" s="7" t="s">
        <v>123</v>
      </c>
      <c r="C28" s="305" t="s">
        <v>16</v>
      </c>
      <c r="D28" s="45">
        <f t="shared" ref="D28:I28" si="4">D9</f>
        <v>4.1551561668234926</v>
      </c>
      <c r="E28" s="45">
        <f t="shared" si="4"/>
        <v>-3.1611342021813371</v>
      </c>
      <c r="F28" s="45">
        <f t="shared" si="4"/>
        <v>2.3481741776446796</v>
      </c>
      <c r="G28" s="45">
        <f t="shared" si="4"/>
        <v>1.4050024568239561</v>
      </c>
      <c r="H28" s="45">
        <f t="shared" si="4"/>
        <v>0.53789498462948337</v>
      </c>
      <c r="I28" s="45">
        <f t="shared" si="4"/>
        <v>0.96515469438331891</v>
      </c>
    </row>
    <row r="29" spans="1:9" x14ac:dyDescent="0.25">
      <c r="A29" s="305">
        <v>5</v>
      </c>
      <c r="B29" s="7" t="s">
        <v>124</v>
      </c>
      <c r="C29" s="305" t="s">
        <v>16</v>
      </c>
      <c r="D29" s="45">
        <f t="shared" ref="D29:I29" si="5">D10</f>
        <v>0.2155119968325625</v>
      </c>
      <c r="E29" s="45">
        <f t="shared" si="5"/>
        <v>6.490123895878841</v>
      </c>
      <c r="F29" s="45">
        <f t="shared" si="5"/>
        <v>14.595094233099569</v>
      </c>
      <c r="G29" s="45">
        <f t="shared" si="5"/>
        <v>1.1887959301192907</v>
      </c>
      <c r="H29" s="45">
        <f t="shared" si="5"/>
        <v>1.3160196935428248</v>
      </c>
      <c r="I29" s="45">
        <f t="shared" si="5"/>
        <v>-3.2639236977528574</v>
      </c>
    </row>
    <row r="30" spans="1:9" x14ac:dyDescent="0.25">
      <c r="A30" s="305">
        <v>6</v>
      </c>
      <c r="B30" s="7" t="s">
        <v>125</v>
      </c>
      <c r="C30" s="305" t="s">
        <v>16</v>
      </c>
      <c r="D30" s="45">
        <f t="shared" ref="D30:I30" si="6">D11</f>
        <v>10.6252149069179</v>
      </c>
      <c r="E30" s="45">
        <f t="shared" si="6"/>
        <v>0.98837952059258605</v>
      </c>
      <c r="F30" s="45">
        <f t="shared" si="6"/>
        <v>1.3410656393204379</v>
      </c>
      <c r="G30" s="45">
        <f t="shared" si="6"/>
        <v>6.9418519574180326</v>
      </c>
      <c r="H30" s="45">
        <f t="shared" si="6"/>
        <v>6.5563201389300163</v>
      </c>
      <c r="I30" s="45">
        <f t="shared" si="6"/>
        <v>5.3605282982140068</v>
      </c>
    </row>
    <row r="31" spans="1:9" x14ac:dyDescent="0.25">
      <c r="A31" s="305">
        <v>7</v>
      </c>
      <c r="B31" s="7" t="s">
        <v>126</v>
      </c>
      <c r="C31" s="305" t="s">
        <v>16</v>
      </c>
      <c r="D31" s="45">
        <f t="shared" ref="D31:I31" si="7">D12</f>
        <v>12.089098411817357</v>
      </c>
      <c r="E31" s="45">
        <f t="shared" si="7"/>
        <v>3.0270045345470287</v>
      </c>
      <c r="F31" s="45">
        <f t="shared" si="7"/>
        <v>4.1731646371151454</v>
      </c>
      <c r="G31" s="45">
        <f t="shared" si="7"/>
        <v>6.1913793039740872</v>
      </c>
      <c r="H31" s="45">
        <f t="shared" si="7"/>
        <v>5.1737270470600061</v>
      </c>
      <c r="I31" s="45">
        <f t="shared" si="7"/>
        <v>3.7615953856605433</v>
      </c>
    </row>
    <row r="32" spans="1:9" x14ac:dyDescent="0.25">
      <c r="A32" s="305">
        <v>8</v>
      </c>
      <c r="B32" s="2" t="s">
        <v>127</v>
      </c>
      <c r="C32" s="305" t="s">
        <v>16</v>
      </c>
      <c r="D32" s="45">
        <f t="shared" ref="D32:I32" si="8">D13</f>
        <v>-1.3724706744470572</v>
      </c>
      <c r="E32" s="45">
        <f t="shared" si="8"/>
        <v>-1.0110429236978358</v>
      </c>
      <c r="F32" s="45">
        <f t="shared" si="8"/>
        <v>-1.1939472758738079</v>
      </c>
      <c r="G32" s="45">
        <f t="shared" si="8"/>
        <v>-1.183360793822652</v>
      </c>
      <c r="H32" s="45">
        <f t="shared" si="8"/>
        <v>-5.5110833536120563E-2</v>
      </c>
      <c r="I32" s="45">
        <f t="shared" si="8"/>
        <v>0.4908800868345109</v>
      </c>
    </row>
    <row r="33" spans="1:9" x14ac:dyDescent="0.25">
      <c r="A33" s="305">
        <v>9</v>
      </c>
      <c r="B33" s="2" t="s">
        <v>128</v>
      </c>
      <c r="C33" s="305" t="s">
        <v>16</v>
      </c>
      <c r="D33" s="45">
        <f t="shared" ref="D33:I33" si="9">D14</f>
        <v>6.8402471315092583</v>
      </c>
      <c r="E33" s="45">
        <f t="shared" si="9"/>
        <v>7.9427492688157297</v>
      </c>
      <c r="F33" s="45">
        <f t="shared" si="9"/>
        <v>10.395120953961467</v>
      </c>
      <c r="G33" s="45">
        <f t="shared" si="9"/>
        <v>8.1169905095633368</v>
      </c>
      <c r="H33" s="45">
        <f t="shared" si="9"/>
        <v>6.2634489122562753</v>
      </c>
      <c r="I33" s="45">
        <f t="shared" si="9"/>
        <v>4.1514634250584104</v>
      </c>
    </row>
    <row r="34" spans="1:9" x14ac:dyDescent="0.25">
      <c r="A34" s="305">
        <v>10</v>
      </c>
      <c r="B34" s="2" t="s">
        <v>129</v>
      </c>
      <c r="C34" s="305" t="s">
        <v>16</v>
      </c>
      <c r="D34" s="45">
        <f t="shared" ref="D34:I34" si="10">D15</f>
        <v>1.1572055571703821</v>
      </c>
      <c r="E34" s="45">
        <f t="shared" si="10"/>
        <v>1.6309856559515001</v>
      </c>
      <c r="F34" s="45">
        <f t="shared" si="10"/>
        <v>5.6752803341253433E-2</v>
      </c>
      <c r="G34" s="45">
        <f t="shared" si="10"/>
        <v>0.492532788717992</v>
      </c>
      <c r="H34" s="45">
        <f t="shared" si="10"/>
        <v>0.56225551822175479</v>
      </c>
      <c r="I34" s="45">
        <f t="shared" si="10"/>
        <v>0.39109678680884219</v>
      </c>
    </row>
    <row r="35" spans="1:9" x14ac:dyDescent="0.25">
      <c r="A35" s="305">
        <v>11</v>
      </c>
      <c r="B35" s="2" t="s">
        <v>130</v>
      </c>
      <c r="C35" s="305" t="s">
        <v>16</v>
      </c>
      <c r="D35" s="45">
        <f t="shared" ref="D35:I35" si="11">D16</f>
        <v>-0.58155868732465699</v>
      </c>
      <c r="E35" s="45">
        <f t="shared" si="11"/>
        <v>1.8137441199105098</v>
      </c>
      <c r="F35" s="45">
        <f t="shared" si="11"/>
        <v>0.50420498302263805</v>
      </c>
      <c r="G35" s="45">
        <f t="shared" si="11"/>
        <v>0.49580133095845635</v>
      </c>
      <c r="H35" s="45">
        <f t="shared" si="11"/>
        <v>0.55483724889198172</v>
      </c>
      <c r="I35" s="45">
        <f t="shared" si="11"/>
        <v>0.35814993116793925</v>
      </c>
    </row>
    <row r="36" spans="1:9" x14ac:dyDescent="0.25">
      <c r="A36" s="305">
        <v>12</v>
      </c>
      <c r="B36" s="7" t="s">
        <v>131</v>
      </c>
      <c r="C36" s="305" t="s">
        <v>16</v>
      </c>
      <c r="D36" s="45">
        <f t="shared" ref="D36:I36" si="12">D17</f>
        <v>6.8267021520761944</v>
      </c>
      <c r="E36" s="45">
        <f t="shared" si="12"/>
        <v>6.1625980074867517</v>
      </c>
      <c r="F36" s="45">
        <f t="shared" si="12"/>
        <v>5.795982636603612</v>
      </c>
      <c r="G36" s="45">
        <f t="shared" si="12"/>
        <v>5.426890739506919</v>
      </c>
      <c r="H36" s="45">
        <f t="shared" si="12"/>
        <v>5.1938013525825726</v>
      </c>
      <c r="I36" s="45">
        <f t="shared" si="12"/>
        <v>5.2163598896901044</v>
      </c>
    </row>
    <row r="37" spans="1:9" x14ac:dyDescent="0.25">
      <c r="A37" s="305">
        <v>13</v>
      </c>
      <c r="B37" s="7" t="s">
        <v>132</v>
      </c>
      <c r="C37" s="305" t="s">
        <v>16</v>
      </c>
      <c r="D37" s="45">
        <f t="shared" ref="D37:I37" si="13">D18</f>
        <v>7.4770774318643358</v>
      </c>
      <c r="E37" s="45">
        <f t="shared" si="13"/>
        <v>6.38871064849981</v>
      </c>
      <c r="F37" s="45">
        <f t="shared" si="13"/>
        <v>5.8787239542022176</v>
      </c>
      <c r="G37" s="45">
        <f t="shared" si="13"/>
        <v>5.5056956984011309</v>
      </c>
      <c r="H37" s="45">
        <f t="shared" si="13"/>
        <v>5.2691579743835764</v>
      </c>
      <c r="I37" s="45">
        <f t="shared" si="13"/>
        <v>5.285931956040919</v>
      </c>
    </row>
    <row r="38" spans="1:9" x14ac:dyDescent="0.25">
      <c r="A38" s="305">
        <v>14</v>
      </c>
      <c r="B38" s="7" t="s">
        <v>133</v>
      </c>
      <c r="C38" s="305" t="s">
        <v>16</v>
      </c>
      <c r="D38" s="45">
        <f t="shared" ref="D38:I38" si="14">D19</f>
        <v>2.8195849755302982</v>
      </c>
      <c r="E38" s="45">
        <f t="shared" si="14"/>
        <v>12.141846308652958</v>
      </c>
      <c r="F38" s="45">
        <f t="shared" si="14"/>
        <v>9.7277641141920945</v>
      </c>
      <c r="G38" s="45">
        <f t="shared" si="14"/>
        <v>5.4846777153888304</v>
      </c>
      <c r="H38" s="45">
        <f t="shared" si="14"/>
        <v>4.3423148545843615</v>
      </c>
      <c r="I38" s="45">
        <f t="shared" si="14"/>
        <v>2.1819114588192079</v>
      </c>
    </row>
    <row r="39" spans="1:9" ht="12" thickBot="1" x14ac:dyDescent="0.3">
      <c r="A39" s="306">
        <v>15</v>
      </c>
      <c r="B39" s="88" t="s">
        <v>134</v>
      </c>
      <c r="C39" s="306" t="s">
        <v>16</v>
      </c>
      <c r="D39" s="46">
        <f t="shared" ref="D39:I39" si="15">D20</f>
        <v>-2.5020199308026054</v>
      </c>
      <c r="E39" s="46">
        <f>E20</f>
        <v>-7.2015918496177473</v>
      </c>
      <c r="F39" s="46">
        <f t="shared" si="15"/>
        <v>-5.468013364484948</v>
      </c>
      <c r="G39" s="46">
        <f t="shared" si="15"/>
        <v>-5.0389862797935496</v>
      </c>
      <c r="H39" s="46">
        <f t="shared" si="15"/>
        <v>-4.56381365463377</v>
      </c>
      <c r="I39" s="46">
        <f t="shared" si="15"/>
        <v>-4.0476860250947855</v>
      </c>
    </row>
    <row r="40" spans="1:9" ht="27" customHeight="1" x14ac:dyDescent="0.25">
      <c r="A40" s="336" t="s">
        <v>942</v>
      </c>
      <c r="H40" s="915" t="s">
        <v>173</v>
      </c>
      <c r="I40" s="915"/>
    </row>
  </sheetData>
  <mergeCells count="8">
    <mergeCell ref="H40:I40"/>
    <mergeCell ref="H21:I21"/>
    <mergeCell ref="A3:I3"/>
    <mergeCell ref="D4:E4"/>
    <mergeCell ref="F4:I4"/>
    <mergeCell ref="A22:I22"/>
    <mergeCell ref="D23:E23"/>
    <mergeCell ref="F23:I23"/>
  </mergeCells>
  <hyperlinks>
    <hyperlink ref="B8" location="_ftn1" display="_ftn1"/>
    <hyperlink ref="B27" location="_ftn1" display="_ftn1"/>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6">
    <tabColor rgb="FF92D050"/>
  </sheetPr>
  <dimension ref="B3:J40"/>
  <sheetViews>
    <sheetView showGridLines="0" zoomScaleNormal="100" workbookViewId="0">
      <selection activeCell="C2" sqref="C2"/>
    </sheetView>
  </sheetViews>
  <sheetFormatPr defaultColWidth="9.26953125" defaultRowHeight="11.25" customHeight="1" x14ac:dyDescent="0.25"/>
  <cols>
    <col min="1" max="1" width="13.54296875" style="63" customWidth="1"/>
    <col min="2" max="2" width="74.453125" style="62" customWidth="1"/>
    <col min="3" max="3" width="70" style="62" customWidth="1"/>
    <col min="4" max="5" width="8.26953125" style="62" customWidth="1"/>
    <col min="6" max="10" width="8.26953125" style="63" customWidth="1"/>
    <col min="11" max="16384" width="9.26953125" style="63"/>
  </cols>
  <sheetData>
    <row r="3" spans="2:10" ht="11.5" x14ac:dyDescent="0.25">
      <c r="B3" s="219" t="s">
        <v>1274</v>
      </c>
      <c r="C3" s="61"/>
    </row>
    <row r="4" spans="2:10" ht="16.399999999999999" customHeight="1" thickBot="1" x14ac:dyDescent="0.3">
      <c r="B4" s="219" t="s">
        <v>1275</v>
      </c>
      <c r="C4" s="642"/>
      <c r="D4" s="1008"/>
      <c r="E4" s="1008"/>
      <c r="F4" s="1008"/>
      <c r="G4" s="1008"/>
      <c r="H4" s="1008"/>
      <c r="I4" s="1008"/>
      <c r="J4" s="826"/>
    </row>
    <row r="5" spans="2:10" ht="14.25" customHeight="1" thickBot="1" x14ac:dyDescent="0.3">
      <c r="B5" s="216" t="s">
        <v>503</v>
      </c>
      <c r="C5" s="216"/>
      <c r="D5" s="643">
        <v>2021</v>
      </c>
      <c r="E5" s="643">
        <v>2022</v>
      </c>
      <c r="F5" s="643">
        <v>2023</v>
      </c>
      <c r="G5" s="643">
        <v>2024</v>
      </c>
      <c r="H5" s="643">
        <v>2025</v>
      </c>
      <c r="I5" s="425">
        <v>2026</v>
      </c>
      <c r="J5" s="282"/>
    </row>
    <row r="6" spans="2:10" ht="13.5" customHeight="1" x14ac:dyDescent="0.25">
      <c r="B6" s="902" t="s">
        <v>1454</v>
      </c>
      <c r="C6" s="900" t="s">
        <v>1401</v>
      </c>
      <c r="D6" s="45">
        <v>20.648226971093294</v>
      </c>
      <c r="E6" s="40">
        <v>0</v>
      </c>
      <c r="F6" s="40">
        <v>0</v>
      </c>
      <c r="G6" s="40">
        <v>0</v>
      </c>
      <c r="H6" s="40">
        <v>0</v>
      </c>
      <c r="I6" s="40">
        <v>0</v>
      </c>
      <c r="J6" s="650"/>
    </row>
    <row r="7" spans="2:10" ht="13.5" customHeight="1" x14ac:dyDescent="0.25">
      <c r="B7" s="902" t="s">
        <v>1455</v>
      </c>
      <c r="C7" s="900" t="s">
        <v>1402</v>
      </c>
      <c r="D7" s="45">
        <v>341</v>
      </c>
      <c r="E7" s="40">
        <v>-99</v>
      </c>
      <c r="F7" s="40">
        <v>0</v>
      </c>
      <c r="G7" s="40">
        <v>0</v>
      </c>
      <c r="H7" s="40">
        <v>0</v>
      </c>
      <c r="I7" s="40">
        <v>0</v>
      </c>
      <c r="J7" s="650"/>
    </row>
    <row r="8" spans="2:10" ht="13.5" customHeight="1" x14ac:dyDescent="0.25">
      <c r="B8" s="902" t="s">
        <v>1456</v>
      </c>
      <c r="C8" s="900" t="s">
        <v>521</v>
      </c>
      <c r="D8" s="45">
        <v>120.538</v>
      </c>
      <c r="E8" s="40">
        <v>75.607000000000014</v>
      </c>
      <c r="F8" s="40">
        <v>63.246999999999971</v>
      </c>
      <c r="G8" s="40">
        <v>0</v>
      </c>
      <c r="H8" s="40">
        <v>0</v>
      </c>
      <c r="I8" s="40">
        <v>0</v>
      </c>
      <c r="J8" s="650"/>
    </row>
    <row r="9" spans="2:10" ht="13.5" customHeight="1" x14ac:dyDescent="0.25">
      <c r="B9" s="902" t="s">
        <v>1457</v>
      </c>
      <c r="C9" s="900" t="s">
        <v>1403</v>
      </c>
      <c r="D9" s="45">
        <v>-27.831249999999983</v>
      </c>
      <c r="E9" s="40">
        <v>-90.240464285714268</v>
      </c>
      <c r="F9" s="40">
        <v>0</v>
      </c>
      <c r="G9" s="40">
        <v>0</v>
      </c>
      <c r="H9" s="40">
        <v>-44.371444054523067</v>
      </c>
      <c r="I9" s="40">
        <v>0</v>
      </c>
      <c r="J9" s="650"/>
    </row>
    <row r="10" spans="2:10" ht="13.5" customHeight="1" x14ac:dyDescent="0.25">
      <c r="B10" s="902" t="s">
        <v>1458</v>
      </c>
      <c r="C10" s="900" t="s">
        <v>1404</v>
      </c>
      <c r="D10" s="45">
        <v>0</v>
      </c>
      <c r="E10" s="40">
        <v>0</v>
      </c>
      <c r="F10" s="40">
        <v>-11.01350435534801</v>
      </c>
      <c r="G10" s="40">
        <v>-31.470543971592505</v>
      </c>
      <c r="H10" s="40">
        <v>0</v>
      </c>
      <c r="I10" s="40">
        <v>0</v>
      </c>
      <c r="J10" s="650"/>
    </row>
    <row r="11" spans="2:10" ht="13.5" customHeight="1" x14ac:dyDescent="0.25">
      <c r="B11" s="902" t="s">
        <v>1459</v>
      </c>
      <c r="C11" s="900" t="s">
        <v>1405</v>
      </c>
      <c r="D11" s="45">
        <v>-16.91804761904762</v>
      </c>
      <c r="E11" s="40">
        <v>0</v>
      </c>
      <c r="F11" s="40">
        <v>0</v>
      </c>
      <c r="G11" s="40">
        <v>0</v>
      </c>
      <c r="H11" s="40">
        <v>0</v>
      </c>
      <c r="I11" s="40">
        <v>0</v>
      </c>
      <c r="J11" s="650"/>
    </row>
    <row r="12" spans="2:10" ht="13" x14ac:dyDescent="0.25">
      <c r="B12" s="902" t="s">
        <v>1460</v>
      </c>
      <c r="C12" s="900" t="s">
        <v>1406</v>
      </c>
      <c r="D12" s="45">
        <v>-120.19928999999998</v>
      </c>
      <c r="E12" s="40">
        <v>0</v>
      </c>
      <c r="F12" s="40">
        <v>0</v>
      </c>
      <c r="G12" s="40">
        <v>0</v>
      </c>
      <c r="H12" s="40">
        <v>0</v>
      </c>
      <c r="I12" s="40">
        <v>0</v>
      </c>
      <c r="J12" s="650"/>
    </row>
    <row r="13" spans="2:10" ht="13.5" customHeight="1" x14ac:dyDescent="0.25">
      <c r="B13" s="902" t="s">
        <v>1461</v>
      </c>
      <c r="C13" s="900" t="s">
        <v>525</v>
      </c>
      <c r="D13" s="45">
        <v>-11</v>
      </c>
      <c r="E13" s="40">
        <v>0</v>
      </c>
      <c r="F13" s="40">
        <v>0</v>
      </c>
      <c r="G13" s="40">
        <v>0</v>
      </c>
      <c r="H13" s="40">
        <v>0</v>
      </c>
      <c r="I13" s="40">
        <v>0</v>
      </c>
      <c r="J13" s="650"/>
    </row>
    <row r="14" spans="2:10" ht="13.5" customHeight="1" x14ac:dyDescent="0.25">
      <c r="B14" s="902" t="s">
        <v>1462</v>
      </c>
      <c r="C14" s="900" t="s">
        <v>524</v>
      </c>
      <c r="D14" s="45">
        <v>36.005000000000003</v>
      </c>
      <c r="E14" s="40">
        <v>-5.9550000000000018</v>
      </c>
      <c r="F14" s="40">
        <v>0</v>
      </c>
      <c r="G14" s="40">
        <v>0</v>
      </c>
      <c r="H14" s="40">
        <v>0</v>
      </c>
      <c r="I14" s="40">
        <v>0</v>
      </c>
      <c r="J14" s="650"/>
    </row>
    <row r="15" spans="2:10" ht="13.5" customHeight="1" x14ac:dyDescent="0.25">
      <c r="B15" s="902" t="s">
        <v>1463</v>
      </c>
      <c r="C15" s="900" t="s">
        <v>523</v>
      </c>
      <c r="D15" s="45">
        <v>-15.028</v>
      </c>
      <c r="E15" s="40">
        <v>0</v>
      </c>
      <c r="F15" s="40">
        <v>0</v>
      </c>
      <c r="G15" s="40">
        <v>0</v>
      </c>
      <c r="H15" s="40">
        <v>0</v>
      </c>
      <c r="I15" s="40">
        <v>0</v>
      </c>
      <c r="J15" s="650"/>
    </row>
    <row r="16" spans="2:10" ht="13.5" customHeight="1" x14ac:dyDescent="0.25">
      <c r="B16" s="905" t="s">
        <v>1464</v>
      </c>
      <c r="C16" s="900" t="s">
        <v>1407</v>
      </c>
      <c r="D16" s="45">
        <v>19.234259990572934</v>
      </c>
      <c r="E16" s="40">
        <v>0</v>
      </c>
      <c r="F16" s="40">
        <v>0</v>
      </c>
      <c r="G16" s="40">
        <v>0</v>
      </c>
      <c r="H16" s="40">
        <v>0</v>
      </c>
      <c r="I16" s="40">
        <v>0</v>
      </c>
      <c r="J16" s="650"/>
    </row>
    <row r="17" spans="2:10" ht="13.5" customHeight="1" x14ac:dyDescent="0.25">
      <c r="B17" s="902" t="s">
        <v>1465</v>
      </c>
      <c r="C17" s="900" t="s">
        <v>522</v>
      </c>
      <c r="D17" s="45">
        <v>-12.458432448</v>
      </c>
      <c r="E17" s="40">
        <v>0</v>
      </c>
      <c r="F17" s="40">
        <v>0</v>
      </c>
      <c r="G17" s="40">
        <v>0</v>
      </c>
      <c r="H17" s="40">
        <v>0</v>
      </c>
      <c r="I17" s="40">
        <v>0</v>
      </c>
      <c r="J17" s="650"/>
    </row>
    <row r="18" spans="2:10" ht="13.5" customHeight="1" x14ac:dyDescent="0.25">
      <c r="B18" s="902" t="s">
        <v>1466</v>
      </c>
      <c r="C18" s="900" t="s">
        <v>645</v>
      </c>
      <c r="D18" s="45">
        <v>12.583945421647897</v>
      </c>
      <c r="E18" s="40">
        <v>2.2740000000000009</v>
      </c>
      <c r="F18" s="40">
        <v>42.402999999999992</v>
      </c>
      <c r="G18" s="40">
        <v>0</v>
      </c>
      <c r="H18" s="40">
        <v>0</v>
      </c>
      <c r="I18" s="40">
        <v>0</v>
      </c>
      <c r="J18" s="650"/>
    </row>
    <row r="19" spans="2:10" ht="13.5" customHeight="1" x14ac:dyDescent="0.25">
      <c r="B19" s="902" t="s">
        <v>1467</v>
      </c>
      <c r="C19" s="900" t="s">
        <v>1408</v>
      </c>
      <c r="D19" s="45">
        <v>13</v>
      </c>
      <c r="E19" s="40">
        <v>0</v>
      </c>
      <c r="F19" s="40">
        <v>0</v>
      </c>
      <c r="G19" s="40">
        <v>0</v>
      </c>
      <c r="H19" s="40">
        <v>0</v>
      </c>
      <c r="I19" s="40">
        <v>0</v>
      </c>
      <c r="J19" s="650"/>
    </row>
    <row r="20" spans="2:10" ht="13.5" customHeight="1" x14ac:dyDescent="0.25">
      <c r="B20" s="902" t="s">
        <v>1468</v>
      </c>
      <c r="C20" s="900" t="s">
        <v>1409</v>
      </c>
      <c r="D20" s="45">
        <v>57.386900066349199</v>
      </c>
      <c r="E20" s="40">
        <v>0</v>
      </c>
      <c r="F20" s="40">
        <v>0</v>
      </c>
      <c r="G20" s="40">
        <v>0</v>
      </c>
      <c r="H20" s="40">
        <v>0</v>
      </c>
      <c r="I20" s="40">
        <v>0</v>
      </c>
      <c r="J20" s="650"/>
    </row>
    <row r="21" spans="2:10" ht="13.5" customHeight="1" x14ac:dyDescent="0.25">
      <c r="B21" s="902" t="s">
        <v>1469</v>
      </c>
      <c r="C21" s="900" t="s">
        <v>1410</v>
      </c>
      <c r="D21" s="45">
        <v>27.562999999999999</v>
      </c>
      <c r="E21" s="40">
        <v>0</v>
      </c>
      <c r="F21" s="40">
        <v>0</v>
      </c>
      <c r="G21" s="40">
        <v>0</v>
      </c>
      <c r="H21" s="40">
        <v>0</v>
      </c>
      <c r="I21" s="40">
        <v>0</v>
      </c>
      <c r="J21" s="650"/>
    </row>
    <row r="22" spans="2:10" ht="13.5" customHeight="1" x14ac:dyDescent="0.25">
      <c r="B22" s="902" t="s">
        <v>1470</v>
      </c>
      <c r="C22" s="900" t="s">
        <v>1411</v>
      </c>
      <c r="D22" s="45">
        <v>13.582917733174611</v>
      </c>
      <c r="E22" s="40">
        <v>26.915715370952459</v>
      </c>
      <c r="F22" s="40">
        <v>4.8018857947794844</v>
      </c>
      <c r="G22" s="40">
        <v>-0.9169109921604921</v>
      </c>
      <c r="H22" s="40">
        <v>-4.6399766627777783</v>
      </c>
      <c r="I22" s="40">
        <v>0</v>
      </c>
      <c r="J22" s="650"/>
    </row>
    <row r="23" spans="2:10" ht="13.5" customHeight="1" x14ac:dyDescent="0.25">
      <c r="B23" s="902" t="s">
        <v>1471</v>
      </c>
      <c r="C23" s="900" t="s">
        <v>1412</v>
      </c>
      <c r="D23" s="45">
        <v>-10.276992999999999</v>
      </c>
      <c r="E23" s="40">
        <v>10.276992999999999</v>
      </c>
      <c r="F23" s="40">
        <v>0</v>
      </c>
      <c r="G23" s="40">
        <v>0</v>
      </c>
      <c r="H23" s="40">
        <v>0</v>
      </c>
      <c r="I23" s="40">
        <v>0</v>
      </c>
      <c r="J23" s="650"/>
    </row>
    <row r="24" spans="2:10" ht="13.5" customHeight="1" x14ac:dyDescent="0.25">
      <c r="B24" s="902" t="s">
        <v>1483</v>
      </c>
      <c r="C24" s="900" t="s">
        <v>646</v>
      </c>
      <c r="D24" s="45">
        <v>11</v>
      </c>
      <c r="E24" s="40">
        <v>12</v>
      </c>
      <c r="F24" s="40">
        <v>0</v>
      </c>
      <c r="G24" s="40">
        <v>0</v>
      </c>
      <c r="H24" s="40">
        <v>0</v>
      </c>
      <c r="I24" s="40">
        <v>0</v>
      </c>
      <c r="J24" s="650"/>
    </row>
    <row r="25" spans="2:10" ht="13.5" customHeight="1" x14ac:dyDescent="0.25">
      <c r="B25" s="902" t="s">
        <v>1472</v>
      </c>
      <c r="C25" s="900" t="s">
        <v>1413</v>
      </c>
      <c r="D25" s="45">
        <v>0</v>
      </c>
      <c r="E25" s="40">
        <v>14.767999999999999</v>
      </c>
      <c r="F25" s="40">
        <v>-14.877999999999998</v>
      </c>
      <c r="G25" s="40">
        <v>0</v>
      </c>
      <c r="H25" s="40">
        <v>0</v>
      </c>
      <c r="I25" s="40">
        <v>0</v>
      </c>
      <c r="J25" s="650"/>
    </row>
    <row r="26" spans="2:10" ht="13.5" customHeight="1" x14ac:dyDescent="0.25">
      <c r="B26" s="902" t="s">
        <v>1484</v>
      </c>
      <c r="C26" s="900" t="s">
        <v>1414</v>
      </c>
      <c r="D26" s="45">
        <v>0</v>
      </c>
      <c r="E26" s="40">
        <v>0</v>
      </c>
      <c r="F26" s="40">
        <v>23.1525</v>
      </c>
      <c r="G26" s="40">
        <v>0</v>
      </c>
      <c r="H26" s="40">
        <v>0</v>
      </c>
      <c r="I26" s="40">
        <v>0</v>
      </c>
      <c r="J26" s="650"/>
    </row>
    <row r="27" spans="2:10" ht="13.5" customHeight="1" x14ac:dyDescent="0.25">
      <c r="B27" s="902" t="s">
        <v>1485</v>
      </c>
      <c r="C27" s="900" t="s">
        <v>1415</v>
      </c>
      <c r="D27" s="45">
        <v>0</v>
      </c>
      <c r="E27" s="40">
        <v>0</v>
      </c>
      <c r="F27" s="40">
        <v>-11.46826902451296</v>
      </c>
      <c r="G27" s="40">
        <v>0</v>
      </c>
      <c r="H27" s="40">
        <v>0</v>
      </c>
      <c r="I27" s="40">
        <v>0</v>
      </c>
      <c r="J27" s="650"/>
    </row>
    <row r="28" spans="2:10" ht="13.5" customHeight="1" x14ac:dyDescent="0.25">
      <c r="B28" s="680" t="s">
        <v>1121</v>
      </c>
      <c r="C28" s="900" t="s">
        <v>1416</v>
      </c>
      <c r="D28" s="45">
        <v>0</v>
      </c>
      <c r="E28" s="40">
        <v>411.84</v>
      </c>
      <c r="F28" s="40">
        <v>-202.83999999999997</v>
      </c>
      <c r="G28" s="40">
        <v>-209</v>
      </c>
      <c r="H28" s="40">
        <v>0</v>
      </c>
      <c r="I28" s="40">
        <v>0</v>
      </c>
      <c r="J28" s="650"/>
    </row>
    <row r="29" spans="2:10" ht="13.5" customHeight="1" x14ac:dyDescent="0.3">
      <c r="B29" s="903" t="s">
        <v>1473</v>
      </c>
      <c r="C29" s="900" t="s">
        <v>1417</v>
      </c>
      <c r="D29" s="45">
        <v>0</v>
      </c>
      <c r="E29" s="40">
        <v>0</v>
      </c>
      <c r="F29" s="40">
        <v>150</v>
      </c>
      <c r="G29" s="40">
        <v>-150</v>
      </c>
      <c r="H29" s="40">
        <v>0</v>
      </c>
      <c r="I29" s="40">
        <v>0</v>
      </c>
      <c r="J29" s="650"/>
    </row>
    <row r="30" spans="2:10" ht="13.5" customHeight="1" x14ac:dyDescent="0.25">
      <c r="B30" s="680" t="s">
        <v>1474</v>
      </c>
      <c r="C30" s="900" t="s">
        <v>1418</v>
      </c>
      <c r="D30" s="45">
        <v>0</v>
      </c>
      <c r="E30" s="650">
        <v>0</v>
      </c>
      <c r="F30" s="650">
        <v>106.77279898743426</v>
      </c>
      <c r="G30" s="650">
        <v>-101.10217898743426</v>
      </c>
      <c r="H30" s="650">
        <v>-5.6706199999999995</v>
      </c>
      <c r="I30" s="650">
        <v>0</v>
      </c>
      <c r="J30" s="650"/>
    </row>
    <row r="31" spans="2:10" ht="13.5" customHeight="1" x14ac:dyDescent="0.25">
      <c r="B31" s="902" t="s">
        <v>1475</v>
      </c>
      <c r="C31" s="900" t="s">
        <v>1419</v>
      </c>
      <c r="D31" s="45">
        <v>0</v>
      </c>
      <c r="E31" s="650">
        <v>0</v>
      </c>
      <c r="F31" s="650">
        <v>-34.835999999999999</v>
      </c>
      <c r="G31" s="650">
        <v>-41.31</v>
      </c>
      <c r="H31" s="650">
        <v>0</v>
      </c>
      <c r="I31" s="650">
        <v>0</v>
      </c>
      <c r="J31" s="13"/>
    </row>
    <row r="32" spans="2:10" s="487" customFormat="1" ht="13.5" customHeight="1" x14ac:dyDescent="0.25">
      <c r="B32" s="902" t="s">
        <v>1476</v>
      </c>
      <c r="C32" s="900" t="s">
        <v>1420</v>
      </c>
      <c r="D32" s="45">
        <v>0</v>
      </c>
      <c r="E32" s="650">
        <v>0</v>
      </c>
      <c r="F32" s="650">
        <v>-205.07293817264133</v>
      </c>
      <c r="G32" s="650">
        <v>0</v>
      </c>
      <c r="H32" s="650">
        <v>0</v>
      </c>
      <c r="I32" s="650">
        <v>0</v>
      </c>
    </row>
    <row r="33" spans="2:9" ht="13.5" customHeight="1" x14ac:dyDescent="0.25">
      <c r="B33" s="902" t="s">
        <v>1477</v>
      </c>
      <c r="C33" s="900" t="s">
        <v>1421</v>
      </c>
      <c r="D33" s="45">
        <v>0</v>
      </c>
      <c r="E33" s="650">
        <v>0</v>
      </c>
      <c r="F33" s="650">
        <v>51.173999999999999</v>
      </c>
      <c r="G33" s="650">
        <v>27.270999999999994</v>
      </c>
      <c r="H33" s="650">
        <v>0</v>
      </c>
      <c r="I33" s="650">
        <v>0</v>
      </c>
    </row>
    <row r="34" spans="2:9" ht="13.5" customHeight="1" x14ac:dyDescent="0.25">
      <c r="B34" s="902" t="s">
        <v>1486</v>
      </c>
      <c r="C34" s="900" t="s">
        <v>1422</v>
      </c>
      <c r="D34" s="45">
        <v>0</v>
      </c>
      <c r="E34" s="650">
        <v>0</v>
      </c>
      <c r="F34" s="650">
        <v>19.922000000000001</v>
      </c>
      <c r="G34" s="650">
        <v>0</v>
      </c>
      <c r="H34" s="650">
        <v>0</v>
      </c>
      <c r="I34" s="650">
        <v>0</v>
      </c>
    </row>
    <row r="35" spans="2:9" ht="13.5" customHeight="1" x14ac:dyDescent="0.25">
      <c r="B35" s="902" t="s">
        <v>1478</v>
      </c>
      <c r="C35" s="900" t="s">
        <v>1423</v>
      </c>
      <c r="D35" s="45">
        <v>0</v>
      </c>
      <c r="E35" s="650">
        <v>0</v>
      </c>
      <c r="F35" s="650">
        <v>20.650731897102915</v>
      </c>
      <c r="G35" s="650">
        <v>0</v>
      </c>
      <c r="H35" s="650">
        <v>0</v>
      </c>
      <c r="I35" s="650">
        <v>0</v>
      </c>
    </row>
    <row r="36" spans="2:9" ht="13.5" customHeight="1" x14ac:dyDescent="0.25">
      <c r="B36" s="904" t="s">
        <v>1479</v>
      </c>
      <c r="C36" s="900" t="s">
        <v>1424</v>
      </c>
      <c r="D36" s="45">
        <v>0</v>
      </c>
      <c r="E36" s="650">
        <v>0</v>
      </c>
      <c r="F36" s="650">
        <v>13.946999999999999</v>
      </c>
      <c r="G36" s="650">
        <v>0</v>
      </c>
      <c r="H36" s="650">
        <v>0</v>
      </c>
      <c r="I36" s="650">
        <v>0</v>
      </c>
    </row>
    <row r="37" spans="2:9" ht="13.5" customHeight="1" x14ac:dyDescent="0.25">
      <c r="B37" s="904" t="s">
        <v>1480</v>
      </c>
      <c r="C37" s="900" t="s">
        <v>1425</v>
      </c>
      <c r="D37" s="45">
        <v>0</v>
      </c>
      <c r="E37" s="650">
        <v>0</v>
      </c>
      <c r="F37" s="650">
        <v>0</v>
      </c>
      <c r="G37" s="650">
        <v>-15.082000000000001</v>
      </c>
      <c r="H37" s="650">
        <v>0</v>
      </c>
      <c r="I37" s="650">
        <v>0</v>
      </c>
    </row>
    <row r="38" spans="2:9" ht="13.5" customHeight="1" x14ac:dyDescent="0.25">
      <c r="B38" s="902" t="s">
        <v>1481</v>
      </c>
      <c r="C38" s="900" t="s">
        <v>1426</v>
      </c>
      <c r="D38" s="45">
        <v>0</v>
      </c>
      <c r="E38" s="650">
        <v>0</v>
      </c>
      <c r="F38" s="650">
        <v>38.322000000000003</v>
      </c>
      <c r="G38" s="650">
        <v>0</v>
      </c>
      <c r="H38" s="650">
        <v>0</v>
      </c>
      <c r="I38" s="650">
        <v>0</v>
      </c>
    </row>
    <row r="39" spans="2:9" ht="13.5" customHeight="1" thickBot="1" x14ac:dyDescent="0.3">
      <c r="B39" s="904" t="s">
        <v>1482</v>
      </c>
      <c r="C39" s="900" t="s">
        <v>1427</v>
      </c>
      <c r="D39" s="82">
        <v>0</v>
      </c>
      <c r="E39" s="46">
        <v>0</v>
      </c>
      <c r="F39" s="46">
        <v>-13</v>
      </c>
      <c r="G39" s="46">
        <v>-14</v>
      </c>
      <c r="H39" s="46">
        <v>0</v>
      </c>
      <c r="I39" s="46">
        <v>0</v>
      </c>
    </row>
    <row r="40" spans="2:9" ht="11.25" customHeight="1" thickBot="1" x14ac:dyDescent="0.3">
      <c r="B40" s="376" t="s">
        <v>37</v>
      </c>
      <c r="C40" s="376"/>
      <c r="D40" s="827">
        <v>458.8302371157904</v>
      </c>
      <c r="E40" s="827">
        <v>358.48624408523818</v>
      </c>
      <c r="F40" s="827">
        <v>41.284205126814321</v>
      </c>
      <c r="G40" s="827">
        <v>-535.6106339511872</v>
      </c>
      <c r="H40" s="827">
        <v>-54.682040717300843</v>
      </c>
      <c r="I40" s="827">
        <v>0</v>
      </c>
    </row>
  </sheetData>
  <mergeCells count="1">
    <mergeCell ref="D4:I4"/>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8">
    <tabColor rgb="FF92D050"/>
  </sheetPr>
  <dimension ref="A3:K38"/>
  <sheetViews>
    <sheetView showGridLines="0" zoomScaleNormal="100" zoomScaleSheetLayoutView="90" workbookViewId="0">
      <selection activeCell="D12" sqref="D12"/>
    </sheetView>
  </sheetViews>
  <sheetFormatPr defaultColWidth="9.26953125" defaultRowHeight="11.5" x14ac:dyDescent="0.25"/>
  <cols>
    <col min="1" max="1" width="12.453125" style="12" customWidth="1"/>
    <col min="2" max="2" width="3.453125" style="12" customWidth="1"/>
    <col min="3" max="4" width="63.54296875" style="12" customWidth="1"/>
    <col min="5" max="7" width="9.26953125" style="12"/>
    <col min="8" max="8" width="8.26953125" style="12" customWidth="1"/>
    <col min="9" max="10" width="9.26953125" style="12"/>
    <col min="11" max="11" width="63.453125" style="12" customWidth="1"/>
    <col min="12" max="16384" width="9.26953125" style="12"/>
  </cols>
  <sheetData>
    <row r="3" spans="1:11" x14ac:dyDescent="0.25">
      <c r="B3" s="300" t="s">
        <v>1273</v>
      </c>
      <c r="C3" s="300"/>
      <c r="D3" s="644"/>
      <c r="E3" s="300"/>
      <c r="F3" s="300"/>
      <c r="G3" s="300"/>
      <c r="H3" s="300"/>
      <c r="I3" s="300"/>
      <c r="J3" s="300"/>
    </row>
    <row r="4" spans="1:11" ht="12" thickBot="1" x14ac:dyDescent="0.3">
      <c r="B4" s="300" t="s">
        <v>1272</v>
      </c>
      <c r="C4" s="644"/>
      <c r="D4" s="644"/>
      <c r="E4" s="644"/>
      <c r="F4" s="644"/>
      <c r="G4" s="644"/>
      <c r="H4" s="644"/>
      <c r="I4" s="644"/>
      <c r="J4" s="644"/>
      <c r="K4" s="644"/>
    </row>
    <row r="5" spans="1:11" s="51" customFormat="1" ht="13.5" thickBot="1" x14ac:dyDescent="0.3">
      <c r="B5" s="55"/>
      <c r="C5" s="823" t="s">
        <v>503</v>
      </c>
      <c r="D5" s="823"/>
      <c r="E5" s="824">
        <v>2021</v>
      </c>
      <c r="F5" s="824">
        <v>2022</v>
      </c>
      <c r="G5" s="824">
        <v>2023</v>
      </c>
      <c r="H5" s="824">
        <v>2024</v>
      </c>
      <c r="I5" s="824">
        <v>2025</v>
      </c>
      <c r="J5" s="824">
        <v>2026</v>
      </c>
    </row>
    <row r="6" spans="1:11" s="51" customFormat="1" x14ac:dyDescent="0.25">
      <c r="B6" s="55"/>
      <c r="C6" s="428" t="s">
        <v>1487</v>
      </c>
      <c r="D6" s="85" t="s">
        <v>1428</v>
      </c>
      <c r="E6" s="734">
        <v>12</v>
      </c>
      <c r="F6" s="734">
        <v>2</v>
      </c>
      <c r="G6" s="734">
        <v>16</v>
      </c>
      <c r="H6" s="734">
        <v>-18</v>
      </c>
      <c r="I6" s="734">
        <v>-2</v>
      </c>
      <c r="J6" s="734">
        <v>0</v>
      </c>
    </row>
    <row r="7" spans="1:11" ht="15" customHeight="1" x14ac:dyDescent="0.25">
      <c r="B7" s="55"/>
      <c r="C7" s="428" t="s">
        <v>1488</v>
      </c>
      <c r="D7" s="85" t="s">
        <v>1519</v>
      </c>
      <c r="E7" s="734">
        <v>-59</v>
      </c>
      <c r="F7" s="734">
        <v>-18</v>
      </c>
      <c r="G7" s="734">
        <v>0</v>
      </c>
      <c r="H7" s="734">
        <v>0</v>
      </c>
      <c r="I7" s="734">
        <v>0</v>
      </c>
      <c r="J7" s="734">
        <v>0</v>
      </c>
    </row>
    <row r="8" spans="1:11" x14ac:dyDescent="0.25">
      <c r="B8" s="55"/>
      <c r="C8" s="428" t="s">
        <v>1489</v>
      </c>
      <c r="D8" s="85" t="s">
        <v>1429</v>
      </c>
      <c r="E8" s="734">
        <v>47</v>
      </c>
      <c r="F8" s="734">
        <v>0</v>
      </c>
      <c r="G8" s="734">
        <v>0</v>
      </c>
      <c r="H8" s="734">
        <v>0</v>
      </c>
      <c r="I8" s="734">
        <v>0</v>
      </c>
      <c r="J8" s="734">
        <v>0</v>
      </c>
    </row>
    <row r="9" spans="1:11" x14ac:dyDescent="0.25">
      <c r="C9" s="428" t="s">
        <v>1490</v>
      </c>
      <c r="D9" s="85" t="s">
        <v>1430</v>
      </c>
      <c r="E9" s="734">
        <v>60</v>
      </c>
      <c r="F9" s="734">
        <v>-10</v>
      </c>
      <c r="G9" s="734">
        <v>0</v>
      </c>
      <c r="H9" s="734">
        <v>-10</v>
      </c>
      <c r="I9" s="734">
        <v>0</v>
      </c>
      <c r="J9" s="734">
        <v>0</v>
      </c>
    </row>
    <row r="10" spans="1:11" x14ac:dyDescent="0.25">
      <c r="C10" s="428" t="s">
        <v>1491</v>
      </c>
      <c r="D10" s="85" t="s">
        <v>1431</v>
      </c>
      <c r="E10" s="734">
        <v>105</v>
      </c>
      <c r="F10" s="734">
        <v>31</v>
      </c>
      <c r="G10" s="734">
        <v>-48</v>
      </c>
      <c r="H10" s="734">
        <v>1</v>
      </c>
      <c r="I10" s="734">
        <v>-7</v>
      </c>
      <c r="J10" s="734">
        <v>-14</v>
      </c>
    </row>
    <row r="11" spans="1:11" x14ac:dyDescent="0.25">
      <c r="C11" s="428" t="s">
        <v>1271</v>
      </c>
      <c r="D11" s="901" t="s">
        <v>1271</v>
      </c>
      <c r="E11" s="734">
        <v>33</v>
      </c>
      <c r="F11" s="734">
        <v>21</v>
      </c>
      <c r="G11" s="734">
        <v>0</v>
      </c>
      <c r="H11" s="734">
        <v>0</v>
      </c>
      <c r="I11" s="734">
        <v>0</v>
      </c>
      <c r="J11" s="734">
        <v>0</v>
      </c>
    </row>
    <row r="12" spans="1:11" x14ac:dyDescent="0.25">
      <c r="C12" s="428" t="s">
        <v>1492</v>
      </c>
      <c r="D12" s="85" t="s">
        <v>1432</v>
      </c>
      <c r="E12" s="734">
        <v>37</v>
      </c>
      <c r="F12" s="734">
        <v>0</v>
      </c>
      <c r="G12" s="734">
        <v>0</v>
      </c>
      <c r="H12" s="734">
        <v>0</v>
      </c>
      <c r="I12" s="734">
        <v>0</v>
      </c>
      <c r="J12" s="734">
        <v>0</v>
      </c>
    </row>
    <row r="13" spans="1:11" x14ac:dyDescent="0.25">
      <c r="C13" s="428" t="s">
        <v>1493</v>
      </c>
      <c r="D13" s="85" t="s">
        <v>1433</v>
      </c>
      <c r="E13" s="734">
        <v>1278</v>
      </c>
      <c r="F13" s="734">
        <v>-2263</v>
      </c>
      <c r="G13" s="734">
        <v>-541</v>
      </c>
      <c r="H13" s="734">
        <v>-155</v>
      </c>
      <c r="I13" s="734">
        <v>0</v>
      </c>
      <c r="J13" s="734">
        <v>0</v>
      </c>
    </row>
    <row r="14" spans="1:11" x14ac:dyDescent="0.25">
      <c r="C14" s="428" t="s">
        <v>1494</v>
      </c>
      <c r="D14" s="85" t="s">
        <v>1434</v>
      </c>
      <c r="E14" s="734">
        <v>0</v>
      </c>
      <c r="F14" s="734">
        <v>37</v>
      </c>
      <c r="G14" s="19">
        <v>-17</v>
      </c>
      <c r="H14" s="19">
        <v>0</v>
      </c>
      <c r="I14" s="19">
        <v>0</v>
      </c>
      <c r="J14" s="19">
        <v>0</v>
      </c>
    </row>
    <row r="15" spans="1:11" x14ac:dyDescent="0.25">
      <c r="C15" s="428" t="s">
        <v>1517</v>
      </c>
      <c r="D15" s="85" t="s">
        <v>1435</v>
      </c>
      <c r="E15" s="734">
        <v>5</v>
      </c>
      <c r="F15" s="734">
        <v>16</v>
      </c>
      <c r="G15" s="734">
        <v>0</v>
      </c>
      <c r="H15" s="734">
        <v>0</v>
      </c>
      <c r="I15" s="734">
        <v>0</v>
      </c>
      <c r="J15" s="734">
        <v>0</v>
      </c>
    </row>
    <row r="16" spans="1:11" x14ac:dyDescent="0.25">
      <c r="A16" s="51"/>
      <c r="C16" s="609" t="s">
        <v>1495</v>
      </c>
      <c r="D16" s="85" t="s">
        <v>1520</v>
      </c>
      <c r="E16" s="19">
        <v>0</v>
      </c>
      <c r="F16" s="19">
        <v>0</v>
      </c>
      <c r="G16" s="19">
        <v>299</v>
      </c>
      <c r="H16" s="19">
        <v>0</v>
      </c>
      <c r="I16" s="19">
        <v>0</v>
      </c>
      <c r="J16" s="19">
        <v>0</v>
      </c>
    </row>
    <row r="17" spans="2:10" x14ac:dyDescent="0.25">
      <c r="C17" s="609" t="s">
        <v>1496</v>
      </c>
      <c r="D17" s="85" t="s">
        <v>1436</v>
      </c>
      <c r="E17" s="19">
        <v>0</v>
      </c>
      <c r="F17" s="19">
        <v>-574</v>
      </c>
      <c r="G17" s="19">
        <v>23</v>
      </c>
      <c r="H17" s="19">
        <v>412</v>
      </c>
      <c r="I17" s="19">
        <v>890</v>
      </c>
      <c r="J17" s="19">
        <v>11</v>
      </c>
    </row>
    <row r="18" spans="2:10" x14ac:dyDescent="0.25">
      <c r="C18" s="428" t="s">
        <v>1497</v>
      </c>
      <c r="D18" s="85" t="s">
        <v>1521</v>
      </c>
      <c r="E18" s="734">
        <v>0</v>
      </c>
      <c r="F18" s="734">
        <v>11</v>
      </c>
      <c r="G18" s="734">
        <v>14</v>
      </c>
      <c r="H18" s="734">
        <v>0</v>
      </c>
      <c r="I18" s="734">
        <v>0</v>
      </c>
      <c r="J18" s="734">
        <v>0</v>
      </c>
    </row>
    <row r="19" spans="2:10" x14ac:dyDescent="0.25">
      <c r="C19" s="428" t="s">
        <v>1498</v>
      </c>
      <c r="D19" s="85" t="s">
        <v>1437</v>
      </c>
      <c r="E19" s="734">
        <v>0</v>
      </c>
      <c r="F19" s="734">
        <v>215</v>
      </c>
      <c r="G19" s="734">
        <v>-115</v>
      </c>
      <c r="H19" s="734">
        <v>-100</v>
      </c>
      <c r="I19" s="734">
        <v>0</v>
      </c>
      <c r="J19" s="734">
        <v>0</v>
      </c>
    </row>
    <row r="20" spans="2:10" x14ac:dyDescent="0.25">
      <c r="C20" s="428" t="s">
        <v>1499</v>
      </c>
      <c r="D20" s="85" t="s">
        <v>1518</v>
      </c>
      <c r="E20" s="734">
        <v>0</v>
      </c>
      <c r="F20" s="734">
        <v>0</v>
      </c>
      <c r="G20" s="734">
        <v>271</v>
      </c>
      <c r="H20" s="734">
        <v>0</v>
      </c>
      <c r="I20" s="734">
        <v>0</v>
      </c>
      <c r="J20" s="734">
        <v>0</v>
      </c>
    </row>
    <row r="21" spans="2:10" x14ac:dyDescent="0.25">
      <c r="C21" s="428" t="s">
        <v>1500</v>
      </c>
      <c r="D21" s="85" t="s">
        <v>1438</v>
      </c>
      <c r="E21" s="734">
        <v>0</v>
      </c>
      <c r="F21" s="734">
        <v>24</v>
      </c>
      <c r="G21" s="734">
        <v>373</v>
      </c>
      <c r="H21" s="734">
        <v>0</v>
      </c>
      <c r="I21" s="734">
        <v>0</v>
      </c>
      <c r="J21" s="734">
        <v>0</v>
      </c>
    </row>
    <row r="22" spans="2:10" x14ac:dyDescent="0.25">
      <c r="C22" s="428" t="s">
        <v>1501</v>
      </c>
      <c r="D22" s="85" t="s">
        <v>1440</v>
      </c>
      <c r="E22" s="734">
        <v>26</v>
      </c>
      <c r="F22" s="734">
        <v>73</v>
      </c>
      <c r="G22" s="734">
        <v>0</v>
      </c>
      <c r="H22" s="734">
        <v>0</v>
      </c>
      <c r="I22" s="734">
        <v>0</v>
      </c>
      <c r="J22" s="734">
        <v>0</v>
      </c>
    </row>
    <row r="23" spans="2:10" x14ac:dyDescent="0.25">
      <c r="C23" s="428" t="s">
        <v>1502</v>
      </c>
      <c r="D23" s="85" t="s">
        <v>1439</v>
      </c>
      <c r="E23" s="734">
        <v>0</v>
      </c>
      <c r="F23" s="734">
        <v>115</v>
      </c>
      <c r="G23" s="734">
        <v>657</v>
      </c>
      <c r="H23" s="734">
        <v>0</v>
      </c>
      <c r="I23" s="734">
        <v>-373</v>
      </c>
      <c r="J23" s="734">
        <v>0</v>
      </c>
    </row>
    <row r="24" spans="2:10" x14ac:dyDescent="0.25">
      <c r="C24" s="428" t="s">
        <v>1503</v>
      </c>
      <c r="D24" s="85" t="s">
        <v>1441</v>
      </c>
      <c r="E24" s="734">
        <v>0</v>
      </c>
      <c r="F24" s="734">
        <v>0</v>
      </c>
      <c r="G24" s="734">
        <v>0</v>
      </c>
      <c r="H24" s="734">
        <v>0</v>
      </c>
      <c r="I24" s="734">
        <v>480</v>
      </c>
      <c r="J24" s="734">
        <v>0</v>
      </c>
    </row>
    <row r="25" spans="2:10" x14ac:dyDescent="0.25">
      <c r="C25" s="428" t="s">
        <v>1504</v>
      </c>
      <c r="D25" s="85" t="s">
        <v>1443</v>
      </c>
      <c r="E25" s="734">
        <v>0</v>
      </c>
      <c r="F25" s="734">
        <v>23</v>
      </c>
      <c r="G25" s="734">
        <v>-23</v>
      </c>
      <c r="H25" s="734">
        <v>0</v>
      </c>
      <c r="I25" s="734">
        <v>0</v>
      </c>
      <c r="J25" s="734">
        <v>0</v>
      </c>
    </row>
    <row r="26" spans="2:10" x14ac:dyDescent="0.25">
      <c r="C26" s="428" t="s">
        <v>1505</v>
      </c>
      <c r="D26" s="85" t="s">
        <v>1442</v>
      </c>
      <c r="E26" s="734">
        <v>0</v>
      </c>
      <c r="F26" s="734">
        <v>83</v>
      </c>
      <c r="G26" s="734">
        <v>-83</v>
      </c>
      <c r="H26" s="734">
        <v>0</v>
      </c>
      <c r="I26" s="734">
        <v>0</v>
      </c>
      <c r="J26" s="734">
        <v>0</v>
      </c>
    </row>
    <row r="27" spans="2:10" x14ac:dyDescent="0.25">
      <c r="C27" s="428" t="s">
        <v>1506</v>
      </c>
      <c r="D27" s="85" t="s">
        <v>1444</v>
      </c>
      <c r="E27" s="734">
        <v>0</v>
      </c>
      <c r="F27" s="734">
        <v>20</v>
      </c>
      <c r="G27" s="734">
        <v>-20</v>
      </c>
      <c r="H27" s="734">
        <v>0</v>
      </c>
      <c r="I27" s="734">
        <v>0</v>
      </c>
      <c r="J27" s="734">
        <v>0</v>
      </c>
    </row>
    <row r="28" spans="2:10" x14ac:dyDescent="0.25">
      <c r="C28" s="428" t="s">
        <v>1507</v>
      </c>
      <c r="D28" s="85" t="s">
        <v>1445</v>
      </c>
      <c r="E28" s="734">
        <v>0</v>
      </c>
      <c r="F28" s="734">
        <v>208</v>
      </c>
      <c r="G28" s="734">
        <v>-208</v>
      </c>
      <c r="H28" s="734">
        <v>0</v>
      </c>
      <c r="I28" s="734">
        <v>0</v>
      </c>
      <c r="J28" s="734">
        <v>0</v>
      </c>
    </row>
    <row r="29" spans="2:10" x14ac:dyDescent="0.25">
      <c r="C29" s="428" t="s">
        <v>1508</v>
      </c>
      <c r="D29" s="901" t="s">
        <v>1446</v>
      </c>
      <c r="E29" s="734">
        <v>0</v>
      </c>
      <c r="F29" s="734">
        <v>128</v>
      </c>
      <c r="G29" s="734">
        <v>1904</v>
      </c>
      <c r="H29" s="734">
        <v>-2032</v>
      </c>
      <c r="I29" s="734">
        <v>0</v>
      </c>
      <c r="J29" s="734">
        <v>0</v>
      </c>
    </row>
    <row r="30" spans="2:10" x14ac:dyDescent="0.25">
      <c r="C30" s="428" t="s">
        <v>1509</v>
      </c>
      <c r="D30" s="901" t="s">
        <v>1447</v>
      </c>
      <c r="E30" s="734">
        <v>0</v>
      </c>
      <c r="F30" s="734">
        <v>25</v>
      </c>
      <c r="G30" s="734">
        <v>398</v>
      </c>
      <c r="H30" s="734">
        <v>-25</v>
      </c>
      <c r="I30" s="734">
        <v>0</v>
      </c>
      <c r="J30" s="734">
        <v>-39</v>
      </c>
    </row>
    <row r="31" spans="2:10" x14ac:dyDescent="0.25">
      <c r="C31" s="609" t="s">
        <v>1510</v>
      </c>
      <c r="D31" s="85" t="s">
        <v>1522</v>
      </c>
      <c r="E31" s="734">
        <v>0</v>
      </c>
      <c r="F31" s="734">
        <v>0</v>
      </c>
      <c r="G31" s="734">
        <v>190</v>
      </c>
      <c r="H31" s="734">
        <v>0</v>
      </c>
      <c r="I31" s="734">
        <v>0</v>
      </c>
      <c r="J31" s="734">
        <v>0</v>
      </c>
    </row>
    <row r="32" spans="2:10" s="487" customFormat="1" ht="11.25" customHeight="1" x14ac:dyDescent="0.25">
      <c r="B32" s="486"/>
      <c r="C32" s="428" t="s">
        <v>1511</v>
      </c>
      <c r="D32" s="85" t="s">
        <v>1448</v>
      </c>
      <c r="E32" s="734">
        <v>0</v>
      </c>
      <c r="F32" s="734">
        <v>3</v>
      </c>
      <c r="G32" s="734">
        <v>16</v>
      </c>
      <c r="H32" s="734">
        <v>0</v>
      </c>
      <c r="I32" s="734">
        <v>0</v>
      </c>
      <c r="J32" s="734">
        <v>0</v>
      </c>
    </row>
    <row r="33" spans="3:10" x14ac:dyDescent="0.25">
      <c r="C33" s="428" t="s">
        <v>1512</v>
      </c>
      <c r="D33" s="85" t="s">
        <v>1449</v>
      </c>
      <c r="E33" s="734">
        <v>0</v>
      </c>
      <c r="F33" s="734">
        <v>0</v>
      </c>
      <c r="G33" s="734">
        <v>60</v>
      </c>
      <c r="H33" s="734">
        <v>-60</v>
      </c>
      <c r="I33" s="734">
        <v>0</v>
      </c>
      <c r="J33" s="734">
        <v>0</v>
      </c>
    </row>
    <row r="34" spans="3:10" x14ac:dyDescent="0.25">
      <c r="C34" s="428" t="s">
        <v>1513</v>
      </c>
      <c r="D34" s="85" t="s">
        <v>1450</v>
      </c>
      <c r="E34" s="734">
        <v>0</v>
      </c>
      <c r="F34" s="734">
        <v>0</v>
      </c>
      <c r="G34" s="734">
        <v>33</v>
      </c>
      <c r="H34" s="734">
        <v>0</v>
      </c>
      <c r="I34" s="734">
        <v>-13</v>
      </c>
      <c r="J34" s="734">
        <v>0</v>
      </c>
    </row>
    <row r="35" spans="3:10" x14ac:dyDescent="0.25">
      <c r="C35" s="908" t="s">
        <v>1514</v>
      </c>
      <c r="D35" s="85" t="s">
        <v>1451</v>
      </c>
      <c r="E35" s="734">
        <v>0</v>
      </c>
      <c r="F35" s="734">
        <v>0</v>
      </c>
      <c r="G35" s="734">
        <v>68</v>
      </c>
      <c r="H35" s="734">
        <v>2</v>
      </c>
      <c r="I35" s="734">
        <v>0</v>
      </c>
      <c r="J35" s="734">
        <v>0</v>
      </c>
    </row>
    <row r="36" spans="3:10" x14ac:dyDescent="0.25">
      <c r="C36" s="428" t="s">
        <v>1515</v>
      </c>
      <c r="D36" s="85" t="s">
        <v>1453</v>
      </c>
      <c r="E36" s="734">
        <v>0</v>
      </c>
      <c r="F36" s="734">
        <v>0</v>
      </c>
      <c r="G36" s="734">
        <v>100</v>
      </c>
      <c r="H36" s="734">
        <v>107</v>
      </c>
      <c r="I36" s="734">
        <v>0</v>
      </c>
      <c r="J36" s="734">
        <v>0</v>
      </c>
    </row>
    <row r="37" spans="3:10" ht="12" thickBot="1" x14ac:dyDescent="0.3">
      <c r="C37" s="907" t="s">
        <v>1516</v>
      </c>
      <c r="D37" s="906" t="s">
        <v>1452</v>
      </c>
      <c r="E37" s="735">
        <v>0</v>
      </c>
      <c r="F37" s="735">
        <v>58</v>
      </c>
      <c r="G37" s="735">
        <v>75</v>
      </c>
      <c r="H37" s="735">
        <v>-38</v>
      </c>
      <c r="I37" s="735">
        <v>-94</v>
      </c>
      <c r="J37" s="735">
        <v>0</v>
      </c>
    </row>
    <row r="38" spans="3:10" x14ac:dyDescent="0.25">
      <c r="C38" s="825" t="s">
        <v>37</v>
      </c>
      <c r="D38" s="825" t="s">
        <v>151</v>
      </c>
      <c r="E38" s="734">
        <v>1546</v>
      </c>
      <c r="F38" s="734">
        <v>-1773</v>
      </c>
      <c r="G38" s="734">
        <v>3444</v>
      </c>
      <c r="H38" s="734">
        <v>-1916</v>
      </c>
      <c r="I38" s="734">
        <v>881</v>
      </c>
      <c r="J38" s="734">
        <v>-43</v>
      </c>
    </row>
  </sheetData>
  <dataValidations count="1">
    <dataValidation type="textLength" operator="lessThanOrEqual" showInputMessage="1" showErrorMessage="1" errorTitle="Invalid &quot;Title&quot;" error="The value cannot be empty and must have max 100 characters" promptTitle="Mandatory value." prompt=" " sqref="D6:D10 D12:D15 D20:D22 D24:D28">
      <formula1>100</formula1>
    </dataValidation>
  </dataValidation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2">
    <tabColor rgb="FF92D050"/>
  </sheetPr>
  <dimension ref="A3:H47"/>
  <sheetViews>
    <sheetView showGridLines="0" zoomScaleNormal="100" workbookViewId="0"/>
  </sheetViews>
  <sheetFormatPr defaultColWidth="9.26953125" defaultRowHeight="11.5" x14ac:dyDescent="0.25"/>
  <cols>
    <col min="1" max="1" width="44" style="12" bestFit="1" customWidth="1"/>
    <col min="2" max="16384" width="9.26953125" style="12"/>
  </cols>
  <sheetData>
    <row r="3" spans="1:7" x14ac:dyDescent="0.25">
      <c r="A3" s="1010" t="s">
        <v>1381</v>
      </c>
      <c r="B3" s="1010"/>
      <c r="C3" s="1010"/>
      <c r="D3" s="1010"/>
      <c r="E3" s="1010"/>
      <c r="F3" s="1010"/>
      <c r="G3" s="1010"/>
    </row>
    <row r="4" spans="1:7" x14ac:dyDescent="0.25">
      <c r="A4" s="123"/>
      <c r="B4" s="124">
        <v>2021</v>
      </c>
      <c r="C4" s="124">
        <v>2022</v>
      </c>
      <c r="D4" s="124">
        <v>2023</v>
      </c>
      <c r="E4" s="124">
        <v>2024</v>
      </c>
      <c r="F4" s="124">
        <v>2025</v>
      </c>
      <c r="G4" s="124">
        <v>2026</v>
      </c>
    </row>
    <row r="5" spans="1:7" x14ac:dyDescent="0.25">
      <c r="A5" s="195" t="s">
        <v>52</v>
      </c>
      <c r="B5" s="196">
        <v>54992.904000000002</v>
      </c>
      <c r="C5" s="196">
        <v>61237.363000000012</v>
      </c>
      <c r="D5" s="196">
        <v>63378.7817843593</v>
      </c>
      <c r="E5" s="196">
        <v>70226.561473951224</v>
      </c>
      <c r="F5" s="196">
        <v>76174.609470872281</v>
      </c>
      <c r="G5" s="289">
        <v>82080.037293416564</v>
      </c>
    </row>
    <row r="6" spans="1:7" x14ac:dyDescent="0.25">
      <c r="A6" s="197" t="s">
        <v>53</v>
      </c>
      <c r="B6" s="193">
        <v>6244.4590000000098</v>
      </c>
      <c r="C6" s="193">
        <v>2141.4187843592881</v>
      </c>
      <c r="D6" s="193">
        <v>6847.7796895919237</v>
      </c>
      <c r="E6" s="193">
        <v>5948.0479969210573</v>
      </c>
      <c r="F6" s="193">
        <v>5905.4278225442831</v>
      </c>
      <c r="G6" s="289">
        <v>8334.4309333744022</v>
      </c>
    </row>
    <row r="7" spans="1:7" x14ac:dyDescent="0.25">
      <c r="A7" s="198" t="s">
        <v>424</v>
      </c>
      <c r="B7" s="190">
        <v>7014.1264082500002</v>
      </c>
      <c r="C7" s="190">
        <v>4524.8525725999998</v>
      </c>
      <c r="D7" s="190">
        <v>6659.0419229999998</v>
      </c>
      <c r="E7" s="190">
        <v>5702.297106</v>
      </c>
      <c r="F7" s="190">
        <v>6787.6962320000002</v>
      </c>
      <c r="G7" s="287">
        <v>8141.7446309999996</v>
      </c>
    </row>
    <row r="8" spans="1:7" x14ac:dyDescent="0.25">
      <c r="A8" s="199" t="s">
        <v>438</v>
      </c>
      <c r="B8" s="190">
        <v>0</v>
      </c>
      <c r="C8" s="190">
        <v>0</v>
      </c>
      <c r="D8" s="190">
        <v>-0.56000000000000005</v>
      </c>
      <c r="E8" s="190">
        <v>0</v>
      </c>
      <c r="F8" s="190">
        <v>0</v>
      </c>
      <c r="G8" s="51">
        <v>0</v>
      </c>
    </row>
    <row r="9" spans="1:7" x14ac:dyDescent="0.25">
      <c r="A9" s="200" t="s">
        <v>54</v>
      </c>
      <c r="B9" s="190">
        <v>-2365.2185031500012</v>
      </c>
      <c r="C9" s="190">
        <v>-953.89681439999788</v>
      </c>
      <c r="D9" s="190">
        <v>-941.64888574275165</v>
      </c>
      <c r="E9" s="190">
        <v>-999.0541847485481</v>
      </c>
      <c r="F9" s="190">
        <v>-1180.3031534588704</v>
      </c>
      <c r="G9" s="287">
        <v>-630.70594756234493</v>
      </c>
    </row>
    <row r="10" spans="1:7" x14ac:dyDescent="0.25">
      <c r="A10" s="198" t="s">
        <v>445</v>
      </c>
      <c r="B10" s="190">
        <v>-152.70599999999999</v>
      </c>
      <c r="C10" s="190">
        <v>117.279</v>
      </c>
      <c r="D10" s="190">
        <v>38.19500000000005</v>
      </c>
      <c r="E10" s="190">
        <v>143.88099999999997</v>
      </c>
      <c r="F10" s="190">
        <v>109.25399999999998</v>
      </c>
      <c r="G10" s="423">
        <v>136.01299999999998</v>
      </c>
    </row>
    <row r="11" spans="1:7" x14ac:dyDescent="0.25">
      <c r="A11" s="201" t="s">
        <v>446</v>
      </c>
      <c r="B11" s="190">
        <v>18.104999999999997</v>
      </c>
      <c r="C11" s="190">
        <v>148.97499999999999</v>
      </c>
      <c r="D11" s="190">
        <v>6.7699999999999818</v>
      </c>
      <c r="E11" s="190">
        <v>42.269999999999982</v>
      </c>
      <c r="F11" s="190">
        <v>32.769999999999982</v>
      </c>
      <c r="G11" s="423">
        <v>32.769999999999982</v>
      </c>
    </row>
    <row r="12" spans="1:7" x14ac:dyDescent="0.25">
      <c r="A12" s="201" t="s">
        <v>57</v>
      </c>
      <c r="B12" s="190">
        <v>-43.276000000000003</v>
      </c>
      <c r="C12" s="190">
        <v>-29.442</v>
      </c>
      <c r="D12" s="190">
        <v>0</v>
      </c>
      <c r="E12" s="190">
        <v>0</v>
      </c>
      <c r="F12" s="190">
        <v>0</v>
      </c>
      <c r="G12" s="423">
        <v>0</v>
      </c>
    </row>
    <row r="13" spans="1:7" x14ac:dyDescent="0.25">
      <c r="A13" s="201" t="s">
        <v>425</v>
      </c>
      <c r="B13" s="190">
        <v>-140.035</v>
      </c>
      <c r="C13" s="190">
        <v>-62.284999999999997</v>
      </c>
      <c r="D13" s="190">
        <v>-42.263999999999939</v>
      </c>
      <c r="E13" s="190">
        <v>66.486000000000004</v>
      </c>
      <c r="F13" s="190">
        <v>66.53</v>
      </c>
      <c r="G13" s="423">
        <v>99.960999999999999</v>
      </c>
    </row>
    <row r="14" spans="1:7" x14ac:dyDescent="0.25">
      <c r="A14" s="201" t="s">
        <v>58</v>
      </c>
      <c r="B14" s="190">
        <v>-5.7039999999999997</v>
      </c>
      <c r="C14" s="190">
        <v>43.622999999999998</v>
      </c>
      <c r="D14" s="190">
        <v>34.960000000000008</v>
      </c>
      <c r="E14" s="190">
        <v>13.068999999999996</v>
      </c>
      <c r="F14" s="190">
        <v>10.357000000000003</v>
      </c>
      <c r="G14" s="423">
        <v>2.8710000000000022</v>
      </c>
    </row>
    <row r="15" spans="1:7" x14ac:dyDescent="0.25">
      <c r="A15" s="198" t="s">
        <v>504</v>
      </c>
      <c r="B15" s="190">
        <v>0</v>
      </c>
      <c r="C15" s="190">
        <v>0</v>
      </c>
      <c r="D15" s="190">
        <v>0</v>
      </c>
      <c r="E15" s="190">
        <v>0</v>
      </c>
      <c r="F15" s="190">
        <v>0</v>
      </c>
      <c r="G15" s="423">
        <v>0</v>
      </c>
    </row>
    <row r="16" spans="1:7" x14ac:dyDescent="0.25">
      <c r="A16" s="198" t="s">
        <v>55</v>
      </c>
      <c r="B16" s="190">
        <v>18.02041539999999</v>
      </c>
      <c r="C16" s="190">
        <v>541.84028450000005</v>
      </c>
      <c r="D16" s="190">
        <v>1179.041026581614</v>
      </c>
      <c r="E16" s="190">
        <v>1116.0090838074477</v>
      </c>
      <c r="F16" s="190">
        <v>241.44074279192523</v>
      </c>
      <c r="G16" s="423">
        <v>720.8327045662744</v>
      </c>
    </row>
    <row r="17" spans="1:8" x14ac:dyDescent="0.25">
      <c r="A17" s="198" t="s">
        <v>56</v>
      </c>
      <c r="B17" s="190">
        <v>-2.1875459999999998</v>
      </c>
      <c r="C17" s="190">
        <v>-10.994192584674597</v>
      </c>
      <c r="D17" s="190">
        <v>-49.268607349999996</v>
      </c>
      <c r="E17" s="190">
        <v>-15.09355</v>
      </c>
      <c r="F17" s="190">
        <v>-52.684725036758884</v>
      </c>
      <c r="G17" s="423">
        <v>-33.461318090000042</v>
      </c>
    </row>
    <row r="18" spans="1:8" x14ac:dyDescent="0.25">
      <c r="A18" s="202" t="s">
        <v>1046</v>
      </c>
      <c r="B18" s="191">
        <v>1732.4242255000108</v>
      </c>
      <c r="C18" s="191">
        <v>-2077.6620657560393</v>
      </c>
      <c r="D18" s="191">
        <v>-37.580766896938627</v>
      </c>
      <c r="E18" s="191">
        <v>8.5418621576494047E-3</v>
      </c>
      <c r="F18" s="191">
        <v>2.4726247986954775E-2</v>
      </c>
      <c r="G18" s="638">
        <v>7.8634604731959712E-3</v>
      </c>
    </row>
    <row r="19" spans="1:8" x14ac:dyDescent="0.25">
      <c r="A19" s="125" t="s">
        <v>60</v>
      </c>
      <c r="B19" s="192">
        <v>61237.363000000012</v>
      </c>
      <c r="C19" s="192">
        <v>63378.7817843593</v>
      </c>
      <c r="D19" s="192">
        <v>70226.561473951224</v>
      </c>
      <c r="E19" s="192">
        <v>76174.609470872281</v>
      </c>
      <c r="F19" s="192">
        <v>82080.037293416564</v>
      </c>
      <c r="G19" s="288">
        <v>90414.468226790967</v>
      </c>
    </row>
    <row r="20" spans="1:8" x14ac:dyDescent="0.25">
      <c r="A20" s="122" t="s">
        <v>36</v>
      </c>
      <c r="B20" s="194">
        <v>61.039927523228307</v>
      </c>
      <c r="C20" s="194">
        <v>57.799975013988856</v>
      </c>
      <c r="D20" s="194">
        <v>58.682776090972986</v>
      </c>
      <c r="E20" s="194">
        <v>59.315642795902157</v>
      </c>
      <c r="F20" s="194">
        <v>59.81314553881969</v>
      </c>
      <c r="G20" s="637">
        <v>63.068300765132378</v>
      </c>
    </row>
    <row r="21" spans="1:8" ht="13.5" customHeight="1" x14ac:dyDescent="0.25">
      <c r="A21" s="122"/>
      <c r="B21" s="194"/>
      <c r="C21" s="194"/>
      <c r="D21" s="194"/>
      <c r="E21" s="194"/>
      <c r="F21" s="194"/>
      <c r="G21" s="442" t="s">
        <v>8</v>
      </c>
    </row>
    <row r="22" spans="1:8" ht="15" customHeight="1" x14ac:dyDescent="0.25">
      <c r="A22" s="1009" t="s">
        <v>1041</v>
      </c>
      <c r="B22" s="1009"/>
      <c r="C22" s="1009"/>
      <c r="D22" s="1009"/>
      <c r="H22" s="290"/>
    </row>
    <row r="23" spans="1:8" x14ac:dyDescent="0.25">
      <c r="A23" s="994" t="s">
        <v>1042</v>
      </c>
      <c r="B23" s="994"/>
      <c r="C23" s="994"/>
      <c r="D23" s="994"/>
      <c r="E23" s="994"/>
      <c r="F23" s="994"/>
      <c r="G23" s="994"/>
    </row>
    <row r="24" spans="1:8" x14ac:dyDescent="0.25">
      <c r="A24" s="994"/>
      <c r="B24" s="994"/>
      <c r="C24" s="994"/>
      <c r="D24" s="994"/>
      <c r="E24" s="994"/>
      <c r="F24" s="994"/>
      <c r="G24" s="994"/>
    </row>
    <row r="25" spans="1:8" x14ac:dyDescent="0.25">
      <c r="A25" s="622"/>
      <c r="B25" s="622"/>
      <c r="C25" s="622"/>
      <c r="D25" s="622"/>
      <c r="E25" s="622"/>
      <c r="F25" s="622"/>
      <c r="G25" s="622"/>
    </row>
    <row r="26" spans="1:8" ht="15.75" customHeight="1" x14ac:dyDescent="0.25">
      <c r="A26" s="923" t="s">
        <v>1382</v>
      </c>
      <c r="B26" s="923"/>
      <c r="C26" s="923"/>
      <c r="D26" s="923"/>
      <c r="E26" s="923"/>
      <c r="F26" s="923"/>
      <c r="G26" s="923"/>
    </row>
    <row r="27" spans="1:8" x14ac:dyDescent="0.25">
      <c r="A27" s="123"/>
      <c r="B27" s="124">
        <f>B4</f>
        <v>2021</v>
      </c>
      <c r="C27" s="124">
        <f t="shared" ref="C27:G27" si="0">C4</f>
        <v>2022</v>
      </c>
      <c r="D27" s="124">
        <f t="shared" si="0"/>
        <v>2023</v>
      </c>
      <c r="E27" s="124">
        <f t="shared" si="0"/>
        <v>2024</v>
      </c>
      <c r="F27" s="124">
        <f t="shared" si="0"/>
        <v>2025</v>
      </c>
      <c r="G27" s="124">
        <f t="shared" si="0"/>
        <v>2026</v>
      </c>
    </row>
    <row r="28" spans="1:8" x14ac:dyDescent="0.25">
      <c r="A28" s="195" t="s">
        <v>169</v>
      </c>
      <c r="B28" s="196">
        <f>B5</f>
        <v>54992.904000000002</v>
      </c>
      <c r="C28" s="196">
        <f t="shared" ref="B28:F37" si="1">C5</f>
        <v>61237.363000000012</v>
      </c>
      <c r="D28" s="196">
        <f t="shared" si="1"/>
        <v>63378.7817843593</v>
      </c>
      <c r="E28" s="196">
        <f t="shared" si="1"/>
        <v>70226.561473951224</v>
      </c>
      <c r="F28" s="196">
        <f t="shared" si="1"/>
        <v>76174.609470872281</v>
      </c>
      <c r="G28" s="196">
        <f t="shared" ref="G28" si="2">G5</f>
        <v>82080.037293416564</v>
      </c>
    </row>
    <row r="29" spans="1:8" x14ac:dyDescent="0.25">
      <c r="A29" s="197" t="s">
        <v>165</v>
      </c>
      <c r="B29" s="193">
        <f t="shared" si="1"/>
        <v>6244.4590000000098</v>
      </c>
      <c r="C29" s="193">
        <f t="shared" si="1"/>
        <v>2141.4187843592881</v>
      </c>
      <c r="D29" s="193">
        <f t="shared" si="1"/>
        <v>6847.7796895919237</v>
      </c>
      <c r="E29" s="193">
        <f t="shared" si="1"/>
        <v>5948.0479969210573</v>
      </c>
      <c r="F29" s="193">
        <f t="shared" si="1"/>
        <v>5905.4278225442831</v>
      </c>
      <c r="G29" s="193">
        <f t="shared" ref="G29" si="3">G6</f>
        <v>8334.4309333744022</v>
      </c>
    </row>
    <row r="30" spans="1:8" x14ac:dyDescent="0.25">
      <c r="A30" s="198" t="s">
        <v>179</v>
      </c>
      <c r="B30" s="190">
        <f t="shared" si="1"/>
        <v>7014.1264082500002</v>
      </c>
      <c r="C30" s="190">
        <f t="shared" si="1"/>
        <v>4524.8525725999998</v>
      </c>
      <c r="D30" s="190">
        <f t="shared" si="1"/>
        <v>6659.0419229999998</v>
      </c>
      <c r="E30" s="190">
        <f t="shared" si="1"/>
        <v>5702.297106</v>
      </c>
      <c r="F30" s="190">
        <f t="shared" si="1"/>
        <v>6787.6962320000002</v>
      </c>
      <c r="G30" s="190">
        <f t="shared" ref="G30" si="4">G7</f>
        <v>8141.7446309999996</v>
      </c>
    </row>
    <row r="31" spans="1:8" x14ac:dyDescent="0.25">
      <c r="A31" s="200" t="s">
        <v>447</v>
      </c>
      <c r="B31" s="190">
        <f t="shared" si="1"/>
        <v>0</v>
      </c>
      <c r="C31" s="190">
        <f t="shared" si="1"/>
        <v>0</v>
      </c>
      <c r="D31" s="190">
        <f t="shared" si="1"/>
        <v>-0.56000000000000005</v>
      </c>
      <c r="E31" s="190">
        <f t="shared" si="1"/>
        <v>0</v>
      </c>
      <c r="F31" s="190">
        <f t="shared" si="1"/>
        <v>0</v>
      </c>
      <c r="G31" s="190">
        <f t="shared" ref="G31" si="5">G8</f>
        <v>0</v>
      </c>
    </row>
    <row r="32" spans="1:8" x14ac:dyDescent="0.25">
      <c r="A32" s="199" t="s">
        <v>180</v>
      </c>
      <c r="B32" s="190">
        <f t="shared" si="1"/>
        <v>-2365.2185031500012</v>
      </c>
      <c r="C32" s="190">
        <f t="shared" si="1"/>
        <v>-953.89681439999788</v>
      </c>
      <c r="D32" s="190">
        <f t="shared" si="1"/>
        <v>-941.64888574275165</v>
      </c>
      <c r="E32" s="190">
        <f t="shared" si="1"/>
        <v>-999.0541847485481</v>
      </c>
      <c r="F32" s="190">
        <f t="shared" si="1"/>
        <v>-1180.3031534588704</v>
      </c>
      <c r="G32" s="190">
        <f t="shared" ref="G32" si="6">G9</f>
        <v>-630.70594756234493</v>
      </c>
    </row>
    <row r="33" spans="1:7" x14ac:dyDescent="0.25">
      <c r="A33" s="198" t="s">
        <v>182</v>
      </c>
      <c r="B33" s="190">
        <f t="shared" si="1"/>
        <v>-152.70599999999999</v>
      </c>
      <c r="C33" s="190">
        <f t="shared" si="1"/>
        <v>117.279</v>
      </c>
      <c r="D33" s="190">
        <f t="shared" si="1"/>
        <v>38.19500000000005</v>
      </c>
      <c r="E33" s="190">
        <f t="shared" si="1"/>
        <v>143.88099999999997</v>
      </c>
      <c r="F33" s="190">
        <f t="shared" si="1"/>
        <v>109.25399999999998</v>
      </c>
      <c r="G33" s="190">
        <f t="shared" ref="G33" si="7">G10</f>
        <v>136.01299999999998</v>
      </c>
    </row>
    <row r="34" spans="1:7" x14ac:dyDescent="0.25">
      <c r="A34" s="201" t="s">
        <v>184</v>
      </c>
      <c r="B34" s="190">
        <f t="shared" si="1"/>
        <v>18.104999999999997</v>
      </c>
      <c r="C34" s="190">
        <f t="shared" si="1"/>
        <v>148.97499999999999</v>
      </c>
      <c r="D34" s="190">
        <f t="shared" si="1"/>
        <v>6.7699999999999818</v>
      </c>
      <c r="E34" s="190">
        <f t="shared" si="1"/>
        <v>42.269999999999982</v>
      </c>
      <c r="F34" s="190">
        <f t="shared" si="1"/>
        <v>32.769999999999982</v>
      </c>
      <c r="G34" s="190">
        <f t="shared" ref="G34" si="8">G11</f>
        <v>32.769999999999982</v>
      </c>
    </row>
    <row r="35" spans="1:7" x14ac:dyDescent="0.25">
      <c r="A35" s="201" t="s">
        <v>167</v>
      </c>
      <c r="B35" s="190">
        <f t="shared" si="1"/>
        <v>-43.276000000000003</v>
      </c>
      <c r="C35" s="190">
        <f t="shared" si="1"/>
        <v>-29.442</v>
      </c>
      <c r="D35" s="190">
        <f t="shared" si="1"/>
        <v>0</v>
      </c>
      <c r="E35" s="190">
        <f t="shared" si="1"/>
        <v>0</v>
      </c>
      <c r="F35" s="190">
        <f t="shared" si="1"/>
        <v>0</v>
      </c>
      <c r="G35" s="190">
        <f t="shared" ref="G35" si="9">G12</f>
        <v>0</v>
      </c>
    </row>
    <row r="36" spans="1:7" x14ac:dyDescent="0.25">
      <c r="A36" s="201" t="s">
        <v>426</v>
      </c>
      <c r="B36" s="190">
        <f t="shared" si="1"/>
        <v>-140.035</v>
      </c>
      <c r="C36" s="190">
        <f t="shared" si="1"/>
        <v>-62.284999999999997</v>
      </c>
      <c r="D36" s="190">
        <f t="shared" si="1"/>
        <v>-42.263999999999939</v>
      </c>
      <c r="E36" s="190">
        <f t="shared" si="1"/>
        <v>66.486000000000004</v>
      </c>
      <c r="F36" s="190">
        <f t="shared" si="1"/>
        <v>66.53</v>
      </c>
      <c r="G36" s="190">
        <f t="shared" ref="G36" si="10">G13</f>
        <v>99.960999999999999</v>
      </c>
    </row>
    <row r="37" spans="1:7" x14ac:dyDescent="0.25">
      <c r="A37" s="201" t="s">
        <v>183</v>
      </c>
      <c r="B37" s="190">
        <f t="shared" si="1"/>
        <v>-5.7039999999999997</v>
      </c>
      <c r="C37" s="190">
        <f t="shared" si="1"/>
        <v>43.622999999999998</v>
      </c>
      <c r="D37" s="190">
        <f t="shared" si="1"/>
        <v>34.960000000000008</v>
      </c>
      <c r="E37" s="190">
        <f t="shared" si="1"/>
        <v>13.068999999999996</v>
      </c>
      <c r="F37" s="190">
        <f t="shared" si="1"/>
        <v>10.357000000000003</v>
      </c>
      <c r="G37" s="190">
        <f t="shared" ref="G37:G40" si="11">G14</f>
        <v>2.8710000000000022</v>
      </c>
    </row>
    <row r="38" spans="1:7" x14ac:dyDescent="0.25">
      <c r="A38" s="443" t="s">
        <v>810</v>
      </c>
      <c r="B38" s="190">
        <f t="shared" ref="B38:F38" si="12">B15</f>
        <v>0</v>
      </c>
      <c r="C38" s="190">
        <f t="shared" si="12"/>
        <v>0</v>
      </c>
      <c r="D38" s="190">
        <f t="shared" si="12"/>
        <v>0</v>
      </c>
      <c r="E38" s="190">
        <f t="shared" si="12"/>
        <v>0</v>
      </c>
      <c r="F38" s="190">
        <f t="shared" si="12"/>
        <v>0</v>
      </c>
      <c r="G38" s="190">
        <f t="shared" si="11"/>
        <v>0</v>
      </c>
    </row>
    <row r="39" spans="1:7" x14ac:dyDescent="0.25">
      <c r="A39" s="198" t="s">
        <v>181</v>
      </c>
      <c r="B39" s="190">
        <f t="shared" ref="B39:F39" si="13">B16</f>
        <v>18.02041539999999</v>
      </c>
      <c r="C39" s="190">
        <f t="shared" si="13"/>
        <v>541.84028450000005</v>
      </c>
      <c r="D39" s="190">
        <f t="shared" si="13"/>
        <v>1179.041026581614</v>
      </c>
      <c r="E39" s="190">
        <f t="shared" si="13"/>
        <v>1116.0090838074477</v>
      </c>
      <c r="F39" s="190">
        <f t="shared" si="13"/>
        <v>241.44074279192523</v>
      </c>
      <c r="G39" s="190">
        <f t="shared" si="11"/>
        <v>720.8327045662744</v>
      </c>
    </row>
    <row r="40" spans="1:7" x14ac:dyDescent="0.25">
      <c r="A40" s="198" t="s">
        <v>166</v>
      </c>
      <c r="B40" s="190">
        <f t="shared" ref="B40:F40" si="14">B17</f>
        <v>-2.1875459999999998</v>
      </c>
      <c r="C40" s="190">
        <f t="shared" si="14"/>
        <v>-10.994192584674597</v>
      </c>
      <c r="D40" s="190">
        <f t="shared" si="14"/>
        <v>-49.268607349999996</v>
      </c>
      <c r="E40" s="190">
        <f t="shared" si="14"/>
        <v>-15.09355</v>
      </c>
      <c r="F40" s="190">
        <f t="shared" si="14"/>
        <v>-52.684725036758884</v>
      </c>
      <c r="G40" s="190">
        <f t="shared" si="11"/>
        <v>-33.461318090000042</v>
      </c>
    </row>
    <row r="41" spans="1:7" x14ac:dyDescent="0.25">
      <c r="A41" s="202" t="s">
        <v>1045</v>
      </c>
      <c r="B41" s="191">
        <f t="shared" ref="B41:F43" si="15">B18</f>
        <v>1732.4242255000108</v>
      </c>
      <c r="C41" s="191">
        <f t="shared" si="15"/>
        <v>-2077.6620657560393</v>
      </c>
      <c r="D41" s="191">
        <f t="shared" si="15"/>
        <v>-37.580766896938627</v>
      </c>
      <c r="E41" s="191">
        <f t="shared" si="15"/>
        <v>8.5418621576494047E-3</v>
      </c>
      <c r="F41" s="191">
        <f t="shared" si="15"/>
        <v>2.4726247986954775E-2</v>
      </c>
      <c r="G41" s="191">
        <f t="shared" ref="G41" si="16">G18</f>
        <v>7.8634604731959712E-3</v>
      </c>
    </row>
    <row r="42" spans="1:7" x14ac:dyDescent="0.25">
      <c r="A42" s="125" t="s">
        <v>185</v>
      </c>
      <c r="B42" s="192">
        <f t="shared" si="15"/>
        <v>61237.363000000012</v>
      </c>
      <c r="C42" s="192">
        <f t="shared" si="15"/>
        <v>63378.7817843593</v>
      </c>
      <c r="D42" s="192">
        <f t="shared" si="15"/>
        <v>70226.561473951224</v>
      </c>
      <c r="E42" s="192">
        <f t="shared" si="15"/>
        <v>76174.609470872281</v>
      </c>
      <c r="F42" s="192">
        <f t="shared" si="15"/>
        <v>82080.037293416564</v>
      </c>
      <c r="G42" s="192">
        <f t="shared" ref="G42" si="17">G19</f>
        <v>90414.468226790967</v>
      </c>
    </row>
    <row r="43" spans="1:7" x14ac:dyDescent="0.25">
      <c r="A43" s="640" t="s">
        <v>346</v>
      </c>
      <c r="B43" s="639">
        <f t="shared" si="15"/>
        <v>61.039927523228307</v>
      </c>
      <c r="C43" s="639">
        <f t="shared" si="15"/>
        <v>57.799975013988856</v>
      </c>
      <c r="D43" s="639">
        <f t="shared" si="15"/>
        <v>58.682776090972986</v>
      </c>
      <c r="E43" s="639">
        <f t="shared" si="15"/>
        <v>59.315642795902157</v>
      </c>
      <c r="F43" s="639">
        <f t="shared" si="15"/>
        <v>59.81314553881969</v>
      </c>
      <c r="G43" s="639">
        <f t="shared" ref="G43" si="18">G20</f>
        <v>63.068300765132378</v>
      </c>
    </row>
    <row r="44" spans="1:7" x14ac:dyDescent="0.25">
      <c r="A44" s="122"/>
      <c r="B44" s="194"/>
      <c r="C44" s="194"/>
      <c r="D44" s="194"/>
      <c r="E44" s="194"/>
      <c r="F44" s="194"/>
      <c r="G44" s="641" t="s">
        <v>97</v>
      </c>
    </row>
    <row r="45" spans="1:7" ht="15" customHeight="1" x14ac:dyDescent="0.25">
      <c r="A45" s="1009" t="s">
        <v>1043</v>
      </c>
      <c r="B45" s="1009"/>
      <c r="C45" s="1009"/>
      <c r="D45" s="1009"/>
      <c r="F45" s="290"/>
    </row>
    <row r="46" spans="1:7" x14ac:dyDescent="0.25">
      <c r="A46" s="994" t="s">
        <v>1044</v>
      </c>
      <c r="B46" s="994"/>
      <c r="C46" s="994"/>
      <c r="D46" s="994"/>
      <c r="E46" s="994"/>
      <c r="F46" s="994"/>
      <c r="G46" s="994"/>
    </row>
    <row r="47" spans="1:7" x14ac:dyDescent="0.25">
      <c r="A47" s="994"/>
      <c r="B47" s="994"/>
      <c r="C47" s="994"/>
      <c r="D47" s="994"/>
      <c r="E47" s="994"/>
      <c r="F47" s="994"/>
      <c r="G47" s="994"/>
    </row>
  </sheetData>
  <mergeCells count="6">
    <mergeCell ref="A46:G47"/>
    <mergeCell ref="A22:D22"/>
    <mergeCell ref="A45:D45"/>
    <mergeCell ref="A3:G3"/>
    <mergeCell ref="A26:G26"/>
    <mergeCell ref="A23:G24"/>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K41"/>
  <sheetViews>
    <sheetView showGridLines="0" zoomScaleNormal="100" workbookViewId="0"/>
  </sheetViews>
  <sheetFormatPr defaultColWidth="9.26953125" defaultRowHeight="11.5" x14ac:dyDescent="0.25"/>
  <cols>
    <col min="1" max="1" width="9.26953125" style="12"/>
    <col min="2" max="2" width="54.453125" style="12" bestFit="1" customWidth="1"/>
    <col min="3" max="3" width="11.7265625" style="12" customWidth="1"/>
    <col min="4" max="5" width="13.26953125" style="12" customWidth="1"/>
    <col min="6" max="6" width="12.7265625" style="12" bestFit="1" customWidth="1"/>
    <col min="7" max="7" width="9.453125" style="12" bestFit="1" customWidth="1"/>
    <col min="8" max="8" width="6.7265625" style="12" customWidth="1"/>
    <col min="9" max="9" width="11.453125" style="12" customWidth="1"/>
    <col min="10" max="10" width="9.26953125" style="12"/>
    <col min="11" max="11" width="11.54296875" style="12" bestFit="1" customWidth="1"/>
    <col min="12" max="16384" width="9.26953125" style="12"/>
  </cols>
  <sheetData>
    <row r="3" spans="2:11" ht="12" thickBot="1" x14ac:dyDescent="0.3">
      <c r="B3" s="1011" t="s">
        <v>1291</v>
      </c>
      <c r="C3" s="1011"/>
      <c r="D3" s="1011"/>
      <c r="E3" s="1011"/>
      <c r="F3" s="1011"/>
      <c r="G3" s="1011"/>
      <c r="H3" s="1011"/>
      <c r="I3" s="1011"/>
      <c r="J3" s="431"/>
      <c r="K3" s="431"/>
    </row>
    <row r="4" spans="2:11" ht="43.5" customHeight="1" thickBot="1" x14ac:dyDescent="0.3">
      <c r="B4" s="657"/>
      <c r="C4" s="610" t="s">
        <v>832</v>
      </c>
      <c r="D4" s="610" t="s">
        <v>811</v>
      </c>
      <c r="E4" s="610" t="s">
        <v>833</v>
      </c>
      <c r="F4" s="610" t="s">
        <v>812</v>
      </c>
      <c r="G4" s="610" t="s">
        <v>834</v>
      </c>
      <c r="H4" s="610" t="s">
        <v>835</v>
      </c>
      <c r="I4" s="452" t="s">
        <v>813</v>
      </c>
      <c r="J4" s="610" t="s">
        <v>814</v>
      </c>
      <c r="K4" s="610" t="s">
        <v>815</v>
      </c>
    </row>
    <row r="5" spans="2:11" s="51" customFormat="1" x14ac:dyDescent="0.25">
      <c r="B5" s="6" t="s">
        <v>982</v>
      </c>
      <c r="C5" s="433">
        <v>2023</v>
      </c>
      <c r="D5" s="433">
        <v>-3.4</v>
      </c>
      <c r="E5" s="433">
        <v>58.7</v>
      </c>
      <c r="F5" s="433" t="s">
        <v>1292</v>
      </c>
      <c r="G5" s="433">
        <v>2036</v>
      </c>
      <c r="H5" s="433">
        <v>60</v>
      </c>
      <c r="I5" s="434" t="s">
        <v>526</v>
      </c>
      <c r="J5" s="432">
        <v>3.5</v>
      </c>
      <c r="K5" s="432" t="s">
        <v>527</v>
      </c>
    </row>
    <row r="6" spans="2:11" s="51" customFormat="1" x14ac:dyDescent="0.25">
      <c r="B6" s="6" t="s">
        <v>1293</v>
      </c>
      <c r="C6" s="433">
        <v>2026</v>
      </c>
      <c r="D6" s="433">
        <v>-0.9</v>
      </c>
      <c r="E6" s="433">
        <v>57.7</v>
      </c>
      <c r="F6" s="433" t="s">
        <v>1294</v>
      </c>
      <c r="G6" s="433">
        <v>2039</v>
      </c>
      <c r="H6" s="433">
        <v>60</v>
      </c>
      <c r="I6" s="434" t="s">
        <v>526</v>
      </c>
      <c r="J6" s="432">
        <v>0.7</v>
      </c>
      <c r="K6" s="432" t="s">
        <v>816</v>
      </c>
    </row>
    <row r="7" spans="2:11" ht="12" thickBot="1" x14ac:dyDescent="0.3">
      <c r="B7" s="291" t="s">
        <v>1295</v>
      </c>
      <c r="C7" s="286">
        <v>2026</v>
      </c>
      <c r="D7" s="286">
        <v>-3.6</v>
      </c>
      <c r="E7" s="286">
        <v>63.1</v>
      </c>
      <c r="F7" s="286" t="s">
        <v>1294</v>
      </c>
      <c r="G7" s="286">
        <v>2039</v>
      </c>
      <c r="H7" s="286">
        <v>60</v>
      </c>
      <c r="I7" s="445" t="s">
        <v>526</v>
      </c>
      <c r="J7" s="446">
        <v>4.2</v>
      </c>
      <c r="K7" s="292" t="s">
        <v>527</v>
      </c>
    </row>
    <row r="8" spans="2:11" x14ac:dyDescent="0.25">
      <c r="K8" s="448" t="s">
        <v>8</v>
      </c>
    </row>
    <row r="9" spans="2:11" x14ac:dyDescent="0.25">
      <c r="K9" s="335"/>
    </row>
    <row r="10" spans="2:11" ht="14.5" x14ac:dyDescent="0.35">
      <c r="C10" s="449"/>
      <c r="D10"/>
      <c r="K10" s="335"/>
    </row>
    <row r="11" spans="2:11" ht="12.5" thickBot="1" x14ac:dyDescent="0.35">
      <c r="B11" s="655" t="s">
        <v>1296</v>
      </c>
      <c r="C11" s="437"/>
      <c r="D11" s="437"/>
      <c r="K11" s="335"/>
    </row>
    <row r="12" spans="2:11" ht="12" thickBot="1" x14ac:dyDescent="0.3">
      <c r="B12" s="216"/>
      <c r="C12" s="652" t="s">
        <v>982</v>
      </c>
      <c r="D12" s="858" t="s">
        <v>1293</v>
      </c>
      <c r="E12" s="656" t="s">
        <v>1295</v>
      </c>
      <c r="K12" s="335"/>
    </row>
    <row r="13" spans="2:11" ht="12" thickBot="1" x14ac:dyDescent="0.3">
      <c r="B13" s="429" t="s">
        <v>817</v>
      </c>
      <c r="C13" s="447">
        <v>3.5</v>
      </c>
      <c r="D13" s="447">
        <v>0.7</v>
      </c>
      <c r="E13" s="281">
        <v>4.2</v>
      </c>
      <c r="K13" s="335"/>
    </row>
    <row r="14" spans="2:11" x14ac:dyDescent="0.25">
      <c r="B14" s="2" t="s">
        <v>660</v>
      </c>
      <c r="C14" s="217"/>
      <c r="D14" s="217"/>
      <c r="E14" s="91"/>
      <c r="K14" s="335"/>
    </row>
    <row r="15" spans="2:11" x14ac:dyDescent="0.25">
      <c r="B15" s="2" t="s">
        <v>818</v>
      </c>
      <c r="C15" s="659">
        <v>1.4</v>
      </c>
      <c r="D15" s="659">
        <v>-0.6</v>
      </c>
      <c r="E15" s="859">
        <v>2</v>
      </c>
    </row>
    <row r="16" spans="2:11" x14ac:dyDescent="0.25">
      <c r="B16" s="2" t="s">
        <v>819</v>
      </c>
      <c r="C16" s="659">
        <v>0.5</v>
      </c>
      <c r="D16" s="659">
        <v>0.1</v>
      </c>
      <c r="E16" s="427">
        <v>0.6</v>
      </c>
    </row>
    <row r="17" spans="2:11" x14ac:dyDescent="0.25">
      <c r="B17" s="2" t="s">
        <v>820</v>
      </c>
      <c r="C17" s="659">
        <v>-0.1</v>
      </c>
      <c r="D17" s="659">
        <v>-0.2</v>
      </c>
      <c r="E17" s="427">
        <v>0.3</v>
      </c>
    </row>
    <row r="18" spans="2:11" ht="14.25" customHeight="1" x14ac:dyDescent="0.25">
      <c r="B18" s="2" t="s">
        <v>821</v>
      </c>
      <c r="C18" s="659">
        <v>1.8</v>
      </c>
      <c r="D18" s="659">
        <v>1.4</v>
      </c>
      <c r="E18" s="427">
        <v>1.4</v>
      </c>
    </row>
    <row r="19" spans="2:11" ht="12" thickBot="1" x14ac:dyDescent="0.3">
      <c r="B19" s="261" t="s">
        <v>822</v>
      </c>
      <c r="C19" s="658">
        <v>0</v>
      </c>
      <c r="D19" s="658">
        <v>0</v>
      </c>
      <c r="E19" s="860">
        <v>0</v>
      </c>
    </row>
    <row r="20" spans="2:11" ht="14.5" x14ac:dyDescent="0.35">
      <c r="C20"/>
      <c r="E20" s="448" t="s">
        <v>8</v>
      </c>
    </row>
    <row r="21" spans="2:11" ht="14.5" x14ac:dyDescent="0.35">
      <c r="C21"/>
      <c r="D21" s="448"/>
    </row>
    <row r="22" spans="2:11" ht="14.5" x14ac:dyDescent="0.35">
      <c r="C22"/>
      <c r="D22" s="448"/>
    </row>
    <row r="24" spans="2:11" ht="12" thickBot="1" x14ac:dyDescent="0.3">
      <c r="B24" s="1011" t="s">
        <v>1297</v>
      </c>
      <c r="C24" s="1011"/>
      <c r="D24" s="1011"/>
      <c r="E24" s="1011"/>
      <c r="F24" s="1011"/>
      <c r="G24" s="1011"/>
      <c r="H24" s="968"/>
    </row>
    <row r="25" spans="2:11" ht="21.5" thickBot="1" x14ac:dyDescent="0.3">
      <c r="B25" s="657"/>
      <c r="C25" s="444" t="s">
        <v>823</v>
      </c>
      <c r="D25" s="444" t="s">
        <v>824</v>
      </c>
      <c r="E25" s="444" t="s">
        <v>825</v>
      </c>
      <c r="F25" s="444" t="s">
        <v>826</v>
      </c>
      <c r="G25" s="444" t="s">
        <v>827</v>
      </c>
      <c r="H25" s="450" t="s">
        <v>828</v>
      </c>
      <c r="I25" s="451" t="s">
        <v>829</v>
      </c>
      <c r="J25" s="450" t="s">
        <v>830</v>
      </c>
      <c r="K25" s="450" t="s">
        <v>831</v>
      </c>
    </row>
    <row r="26" spans="2:11" x14ac:dyDescent="0.25">
      <c r="B26" s="6" t="s">
        <v>1298</v>
      </c>
      <c r="C26" s="433">
        <v>2023</v>
      </c>
      <c r="D26" s="433">
        <v>-3.4</v>
      </c>
      <c r="E26" s="433">
        <v>58.7</v>
      </c>
      <c r="F26" s="433" t="s">
        <v>1299</v>
      </c>
      <c r="G26" s="433">
        <v>2036</v>
      </c>
      <c r="H26" s="433">
        <v>60</v>
      </c>
      <c r="I26" s="434" t="s">
        <v>840</v>
      </c>
      <c r="J26" s="432">
        <v>3.5</v>
      </c>
      <c r="K26" s="432" t="s">
        <v>847</v>
      </c>
    </row>
    <row r="27" spans="2:11" x14ac:dyDescent="0.25">
      <c r="B27" s="6" t="s">
        <v>1300</v>
      </c>
      <c r="C27" s="433">
        <v>2026</v>
      </c>
      <c r="D27" s="433">
        <v>-0.9</v>
      </c>
      <c r="E27" s="433">
        <v>57.7</v>
      </c>
      <c r="F27" s="433" t="s">
        <v>1301</v>
      </c>
      <c r="G27" s="433">
        <v>2039</v>
      </c>
      <c r="H27" s="433">
        <v>60</v>
      </c>
      <c r="I27" s="434" t="s">
        <v>840</v>
      </c>
      <c r="J27" s="432">
        <v>0.7</v>
      </c>
      <c r="K27" s="432" t="s">
        <v>848</v>
      </c>
    </row>
    <row r="28" spans="2:11" ht="12" thickBot="1" x14ac:dyDescent="0.3">
      <c r="B28" s="291" t="s">
        <v>779</v>
      </c>
      <c r="C28" s="286">
        <v>2026</v>
      </c>
      <c r="D28" s="286">
        <v>-3.6</v>
      </c>
      <c r="E28" s="286">
        <v>63.1</v>
      </c>
      <c r="F28" s="286" t="s">
        <v>1301</v>
      </c>
      <c r="G28" s="286">
        <v>2039</v>
      </c>
      <c r="H28" s="286">
        <v>60</v>
      </c>
      <c r="I28" s="445" t="s">
        <v>840</v>
      </c>
      <c r="J28" s="446">
        <v>4.2</v>
      </c>
      <c r="K28" s="292" t="s">
        <v>847</v>
      </c>
    </row>
    <row r="29" spans="2:11" x14ac:dyDescent="0.25">
      <c r="K29" s="448" t="s">
        <v>97</v>
      </c>
    </row>
    <row r="30" spans="2:11" x14ac:dyDescent="0.25">
      <c r="B30" s="655"/>
      <c r="C30" s="655"/>
      <c r="D30" s="655"/>
      <c r="E30" s="655"/>
      <c r="F30" s="655"/>
      <c r="G30" s="655"/>
      <c r="H30" s="655"/>
      <c r="I30" s="51"/>
    </row>
    <row r="32" spans="2:11" ht="12.5" thickBot="1" x14ac:dyDescent="0.35">
      <c r="B32" s="655" t="s">
        <v>1302</v>
      </c>
      <c r="C32" s="437"/>
      <c r="D32" s="437"/>
    </row>
    <row r="33" spans="2:5" ht="12" thickBot="1" x14ac:dyDescent="0.3">
      <c r="B33" s="216"/>
      <c r="C33" s="652" t="s">
        <v>1303</v>
      </c>
      <c r="D33" s="858" t="s">
        <v>1300</v>
      </c>
      <c r="E33" s="656" t="s">
        <v>779</v>
      </c>
    </row>
    <row r="34" spans="2:5" ht="12" thickBot="1" x14ac:dyDescent="0.3">
      <c r="B34" s="429" t="s">
        <v>836</v>
      </c>
      <c r="C34" s="447">
        <v>3.5</v>
      </c>
      <c r="D34" s="447">
        <v>0.7</v>
      </c>
      <c r="E34" s="281">
        <v>4.2</v>
      </c>
    </row>
    <row r="35" spans="2:5" x14ac:dyDescent="0.25">
      <c r="B35" s="2" t="s">
        <v>792</v>
      </c>
      <c r="C35" s="217"/>
      <c r="D35" s="217"/>
      <c r="E35" s="91"/>
    </row>
    <row r="36" spans="2:5" x14ac:dyDescent="0.25">
      <c r="B36" s="2" t="s">
        <v>662</v>
      </c>
      <c r="C36" s="659">
        <v>1.4</v>
      </c>
      <c r="D36" s="659">
        <v>-0.6</v>
      </c>
      <c r="E36" s="859">
        <v>2</v>
      </c>
    </row>
    <row r="37" spans="2:5" x14ac:dyDescent="0.25">
      <c r="B37" s="2" t="s">
        <v>837</v>
      </c>
      <c r="C37" s="659">
        <v>0.5</v>
      </c>
      <c r="D37" s="659">
        <v>0.1</v>
      </c>
      <c r="E37" s="427">
        <v>0.6</v>
      </c>
    </row>
    <row r="38" spans="2:5" x14ac:dyDescent="0.25">
      <c r="B38" s="2" t="s">
        <v>838</v>
      </c>
      <c r="C38" s="659">
        <v>-0.1</v>
      </c>
      <c r="D38" s="659">
        <v>-0.2</v>
      </c>
      <c r="E38" s="427">
        <v>0.3</v>
      </c>
    </row>
    <row r="39" spans="2:5" x14ac:dyDescent="0.25">
      <c r="B39" s="2" t="s">
        <v>664</v>
      </c>
      <c r="C39" s="659">
        <v>1.8</v>
      </c>
      <c r="D39" s="659">
        <v>1.4</v>
      </c>
      <c r="E39" s="427">
        <v>1.4</v>
      </c>
    </row>
    <row r="40" spans="2:5" ht="12" thickBot="1" x14ac:dyDescent="0.3">
      <c r="B40" s="261" t="s">
        <v>839</v>
      </c>
      <c r="C40" s="660">
        <v>0</v>
      </c>
      <c r="D40" s="658">
        <v>0</v>
      </c>
      <c r="E40" s="608">
        <v>0</v>
      </c>
    </row>
    <row r="41" spans="2:5" ht="12" x14ac:dyDescent="0.3">
      <c r="C41" s="437"/>
      <c r="E41" s="448" t="s">
        <v>97</v>
      </c>
    </row>
  </sheetData>
  <mergeCells count="2">
    <mergeCell ref="B3:I3"/>
    <mergeCell ref="B24:H24"/>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H49"/>
  <sheetViews>
    <sheetView showGridLines="0" zoomScaleNormal="100" workbookViewId="0">
      <selection activeCell="B1" sqref="B1"/>
    </sheetView>
  </sheetViews>
  <sheetFormatPr defaultColWidth="9.26953125" defaultRowHeight="11.5" x14ac:dyDescent="0.25"/>
  <cols>
    <col min="1" max="1" width="9.26953125" style="12"/>
    <col min="2" max="2" width="39.453125" style="12" bestFit="1" customWidth="1"/>
    <col min="3" max="3" width="15.453125" style="12" bestFit="1" customWidth="1"/>
    <col min="4" max="4" width="16" style="12" customWidth="1"/>
    <col min="5" max="5" width="10.26953125" style="12" customWidth="1"/>
    <col min="6" max="6" width="14.7265625" style="12" customWidth="1"/>
    <col min="7" max="7" width="13.453125" style="12" customWidth="1"/>
    <col min="8" max="8" width="12.54296875" style="12" bestFit="1" customWidth="1"/>
    <col min="9" max="16384" width="9.26953125" style="12"/>
  </cols>
  <sheetData>
    <row r="3" spans="2:8" ht="12" thickBot="1" x14ac:dyDescent="0.3">
      <c r="B3" s="1011" t="s">
        <v>1304</v>
      </c>
      <c r="C3" s="1011"/>
      <c r="D3" s="1011"/>
      <c r="E3" s="1011"/>
      <c r="F3" s="1011"/>
      <c r="G3" s="1011"/>
      <c r="H3" s="1011"/>
    </row>
    <row r="4" spans="2:8" ht="23.5" thickBot="1" x14ac:dyDescent="0.3">
      <c r="B4" s="657"/>
      <c r="C4" s="610" t="s">
        <v>832</v>
      </c>
      <c r="D4" s="610" t="s">
        <v>811</v>
      </c>
      <c r="E4" s="610" t="s">
        <v>833</v>
      </c>
      <c r="F4" s="452" t="s">
        <v>813</v>
      </c>
      <c r="G4" s="610" t="s">
        <v>843</v>
      </c>
      <c r="H4" s="610" t="s">
        <v>815</v>
      </c>
    </row>
    <row r="5" spans="2:8" x14ac:dyDescent="0.25">
      <c r="B5" s="6" t="s">
        <v>982</v>
      </c>
      <c r="C5" s="433">
        <v>2023</v>
      </c>
      <c r="D5" s="433">
        <v>-3.4</v>
      </c>
      <c r="E5" s="433">
        <v>58.7</v>
      </c>
      <c r="F5" s="434" t="s">
        <v>526</v>
      </c>
      <c r="G5" s="432">
        <v>9.1999999999999993</v>
      </c>
      <c r="H5" s="223" t="s">
        <v>527</v>
      </c>
    </row>
    <row r="6" spans="2:8" x14ac:dyDescent="0.25">
      <c r="B6" s="6" t="s">
        <v>1293</v>
      </c>
      <c r="C6" s="433">
        <v>2026</v>
      </c>
      <c r="D6" s="433">
        <v>-0.9</v>
      </c>
      <c r="E6" s="433">
        <v>57.7</v>
      </c>
      <c r="F6" s="434" t="s">
        <v>526</v>
      </c>
      <c r="G6" s="458">
        <v>6.1</v>
      </c>
      <c r="H6" s="223" t="s">
        <v>527</v>
      </c>
    </row>
    <row r="7" spans="2:8" ht="12" thickBot="1" x14ac:dyDescent="0.3">
      <c r="B7" s="453" t="s">
        <v>1295</v>
      </c>
      <c r="C7" s="653">
        <v>2026</v>
      </c>
      <c r="D7" s="653">
        <v>-3.6</v>
      </c>
      <c r="E7" s="653">
        <v>63.1</v>
      </c>
      <c r="F7" s="454" t="s">
        <v>526</v>
      </c>
      <c r="G7" s="455">
        <v>8.9</v>
      </c>
      <c r="H7" s="456" t="s">
        <v>527</v>
      </c>
    </row>
    <row r="8" spans="2:8" ht="12" thickTop="1" x14ac:dyDescent="0.25">
      <c r="B8" s="222"/>
      <c r="H8" s="457" t="s">
        <v>8</v>
      </c>
    </row>
    <row r="9" spans="2:8" x14ac:dyDescent="0.25">
      <c r="B9" s="222"/>
    </row>
    <row r="10" spans="2:8" ht="15" thickBot="1" x14ac:dyDescent="0.4">
      <c r="B10" s="436" t="s">
        <v>1305</v>
      </c>
      <c r="C10"/>
      <c r="D10"/>
      <c r="E10"/>
      <c r="F10"/>
      <c r="G10"/>
    </row>
    <row r="11" spans="2:8" ht="23.5" thickBot="1" x14ac:dyDescent="0.3">
      <c r="B11" s="652"/>
      <c r="C11" s="1012" t="s">
        <v>982</v>
      </c>
      <c r="D11" s="1012"/>
      <c r="E11" s="656" t="s">
        <v>1293</v>
      </c>
      <c r="F11" s="1012" t="s">
        <v>1295</v>
      </c>
      <c r="G11" s="1012"/>
    </row>
    <row r="12" spans="2:8" ht="12" thickBot="1" x14ac:dyDescent="0.3">
      <c r="B12" s="429" t="s">
        <v>528</v>
      </c>
      <c r="C12" s="1013">
        <v>9.1999999999999993</v>
      </c>
      <c r="D12" s="1013"/>
      <c r="E12" s="281">
        <v>6.1</v>
      </c>
      <c r="F12" s="1014">
        <v>8.9</v>
      </c>
      <c r="G12" s="1014"/>
    </row>
    <row r="13" spans="2:8" ht="14" x14ac:dyDescent="0.25">
      <c r="B13" s="2" t="s">
        <v>660</v>
      </c>
      <c r="C13" s="217"/>
      <c r="D13" s="930"/>
      <c r="E13" s="930"/>
      <c r="F13" s="930"/>
      <c r="G13" s="654"/>
    </row>
    <row r="14" spans="2:8" x14ac:dyDescent="0.25">
      <c r="B14" s="2" t="s">
        <v>818</v>
      </c>
      <c r="C14" s="1015">
        <v>3.4</v>
      </c>
      <c r="D14" s="1015"/>
      <c r="E14" s="427">
        <v>1.2</v>
      </c>
      <c r="F14" s="1016">
        <v>4</v>
      </c>
      <c r="G14" s="1016"/>
    </row>
    <row r="15" spans="2:8" x14ac:dyDescent="0.25">
      <c r="B15" s="2" t="s">
        <v>661</v>
      </c>
      <c r="C15" s="1016">
        <v>3</v>
      </c>
      <c r="D15" s="1016"/>
      <c r="E15" s="427">
        <v>2.5</v>
      </c>
      <c r="F15" s="1015">
        <v>2.5</v>
      </c>
      <c r="G15" s="1015"/>
    </row>
    <row r="16" spans="2:8" x14ac:dyDescent="0.25">
      <c r="B16" s="2" t="s">
        <v>841</v>
      </c>
      <c r="C16" s="1016">
        <v>3</v>
      </c>
      <c r="D16" s="1016"/>
      <c r="E16" s="427">
        <v>2.8</v>
      </c>
      <c r="F16" s="1015">
        <v>2.8</v>
      </c>
      <c r="G16" s="1015"/>
    </row>
    <row r="17" spans="2:8" x14ac:dyDescent="0.25">
      <c r="B17" s="2" t="s">
        <v>842</v>
      </c>
      <c r="C17" s="1015">
        <v>0.1</v>
      </c>
      <c r="D17" s="1015"/>
      <c r="E17" s="859">
        <v>0</v>
      </c>
      <c r="F17" s="1016">
        <v>0</v>
      </c>
      <c r="G17" s="1016"/>
    </row>
    <row r="18" spans="2:8" ht="12" thickBot="1" x14ac:dyDescent="0.3">
      <c r="B18" s="261" t="s">
        <v>822</v>
      </c>
      <c r="C18" s="1017">
        <v>-0.3</v>
      </c>
      <c r="D18" s="1017"/>
      <c r="E18" s="608">
        <v>-0.4</v>
      </c>
      <c r="F18" s="1017">
        <v>-0.4</v>
      </c>
      <c r="G18" s="1017"/>
    </row>
    <row r="19" spans="2:8" ht="14.5" x14ac:dyDescent="0.25">
      <c r="B19" s="861"/>
      <c r="C19" s="861"/>
      <c r="D19" s="861"/>
      <c r="E19" s="861"/>
      <c r="F19" s="861"/>
      <c r="G19" s="448" t="s">
        <v>8</v>
      </c>
    </row>
    <row r="20" spans="2:8" ht="14.5" x14ac:dyDescent="0.35">
      <c r="C20"/>
      <c r="D20"/>
      <c r="E20"/>
      <c r="F20"/>
      <c r="G20"/>
    </row>
    <row r="24" spans="2:8" ht="12" thickBot="1" x14ac:dyDescent="0.3">
      <c r="B24" s="1011" t="s">
        <v>1306</v>
      </c>
      <c r="C24" s="1011"/>
      <c r="D24" s="1011"/>
      <c r="E24" s="1011"/>
      <c r="F24" s="1011"/>
      <c r="G24" s="1011"/>
      <c r="H24" s="1011"/>
    </row>
    <row r="25" spans="2:8" ht="23.5" thickBot="1" x14ac:dyDescent="0.3">
      <c r="B25" s="657"/>
      <c r="C25" s="610" t="s">
        <v>845</v>
      </c>
      <c r="D25" s="610" t="s">
        <v>824</v>
      </c>
      <c r="E25" s="610" t="s">
        <v>846</v>
      </c>
      <c r="F25" s="459" t="s">
        <v>829</v>
      </c>
      <c r="G25" s="656" t="s">
        <v>844</v>
      </c>
      <c r="H25" s="656" t="s">
        <v>831</v>
      </c>
    </row>
    <row r="26" spans="2:8" x14ac:dyDescent="0.25">
      <c r="B26" s="6" t="s">
        <v>1298</v>
      </c>
      <c r="C26" s="433">
        <v>2023</v>
      </c>
      <c r="D26" s="433">
        <v>-3.4</v>
      </c>
      <c r="E26" s="433">
        <v>58.7</v>
      </c>
      <c r="F26" s="434" t="s">
        <v>840</v>
      </c>
      <c r="G26" s="432">
        <v>9.1999999999999993</v>
      </c>
      <c r="H26" s="223" t="s">
        <v>847</v>
      </c>
    </row>
    <row r="27" spans="2:8" x14ac:dyDescent="0.25">
      <c r="B27" s="195" t="s">
        <v>1300</v>
      </c>
      <c r="C27" s="433">
        <v>2026</v>
      </c>
      <c r="D27" s="433">
        <v>-0.9</v>
      </c>
      <c r="E27" s="433">
        <v>57.7</v>
      </c>
      <c r="F27" s="434" t="s">
        <v>840</v>
      </c>
      <c r="G27" s="458">
        <v>6.1</v>
      </c>
      <c r="H27" s="223" t="s">
        <v>847</v>
      </c>
    </row>
    <row r="28" spans="2:8" ht="12" thickBot="1" x14ac:dyDescent="0.3">
      <c r="B28" s="453" t="s">
        <v>779</v>
      </c>
      <c r="C28" s="653">
        <v>2026</v>
      </c>
      <c r="D28" s="653">
        <v>-3.6</v>
      </c>
      <c r="E28" s="653">
        <v>63.1</v>
      </c>
      <c r="F28" s="454" t="s">
        <v>840</v>
      </c>
      <c r="G28" s="455">
        <v>8.9</v>
      </c>
      <c r="H28" s="456" t="s">
        <v>847</v>
      </c>
    </row>
    <row r="29" spans="2:8" ht="12" thickTop="1" x14ac:dyDescent="0.25">
      <c r="B29" s="222"/>
      <c r="H29" s="448" t="s">
        <v>97</v>
      </c>
    </row>
    <row r="30" spans="2:8" x14ac:dyDescent="0.25">
      <c r="B30" s="222"/>
    </row>
    <row r="31" spans="2:8" ht="12.5" thickBot="1" x14ac:dyDescent="0.35">
      <c r="B31" s="219" t="s">
        <v>1307</v>
      </c>
      <c r="C31" s="437"/>
      <c r="D31" s="437"/>
      <c r="E31" s="437"/>
      <c r="F31" s="437"/>
      <c r="G31" s="437"/>
    </row>
    <row r="32" spans="2:8" ht="35" thickBot="1" x14ac:dyDescent="0.3">
      <c r="B32" s="652"/>
      <c r="C32" s="1012" t="s">
        <v>1303</v>
      </c>
      <c r="D32" s="1012"/>
      <c r="E32" s="656" t="s">
        <v>1300</v>
      </c>
      <c r="F32" s="1012" t="s">
        <v>779</v>
      </c>
      <c r="G32" s="1012"/>
    </row>
    <row r="33" spans="2:7" ht="12" thickBot="1" x14ac:dyDescent="0.3">
      <c r="B33" s="429" t="s">
        <v>849</v>
      </c>
      <c r="C33" s="1013">
        <v>9.1999999999999993</v>
      </c>
      <c r="D33" s="1013"/>
      <c r="E33" s="283">
        <v>6.1</v>
      </c>
      <c r="F33" s="1014">
        <v>8.9</v>
      </c>
      <c r="G33" s="1014"/>
    </row>
    <row r="34" spans="2:7" x14ac:dyDescent="0.25">
      <c r="B34" s="2" t="s">
        <v>792</v>
      </c>
      <c r="C34" s="217"/>
      <c r="D34" s="930"/>
      <c r="E34" s="930"/>
      <c r="F34" s="930"/>
      <c r="G34" s="428"/>
    </row>
    <row r="35" spans="2:7" x14ac:dyDescent="0.25">
      <c r="B35" s="2" t="s">
        <v>662</v>
      </c>
      <c r="C35" s="1016">
        <v>3.4</v>
      </c>
      <c r="D35" s="1016"/>
      <c r="E35" s="427">
        <v>1.2</v>
      </c>
      <c r="F35" s="1016">
        <v>4</v>
      </c>
      <c r="G35" s="1016"/>
    </row>
    <row r="36" spans="2:7" x14ac:dyDescent="0.25">
      <c r="B36" s="2" t="s">
        <v>663</v>
      </c>
      <c r="C36" s="1016">
        <v>3</v>
      </c>
      <c r="D36" s="1016"/>
      <c r="E36" s="427">
        <v>2.5</v>
      </c>
      <c r="F36" s="1016">
        <v>2.5</v>
      </c>
      <c r="G36" s="1016"/>
    </row>
    <row r="37" spans="2:7" x14ac:dyDescent="0.25">
      <c r="B37" s="2" t="s">
        <v>850</v>
      </c>
      <c r="C37" s="1016">
        <v>3</v>
      </c>
      <c r="D37" s="1016"/>
      <c r="E37" s="427">
        <v>2.8</v>
      </c>
      <c r="F37" s="1016">
        <v>2.8</v>
      </c>
      <c r="G37" s="1016"/>
    </row>
    <row r="38" spans="2:7" x14ac:dyDescent="0.25">
      <c r="B38" s="2" t="s">
        <v>851</v>
      </c>
      <c r="C38" s="1016">
        <v>0.1</v>
      </c>
      <c r="D38" s="1016"/>
      <c r="E38" s="859">
        <v>0</v>
      </c>
      <c r="F38" s="1016">
        <v>0</v>
      </c>
      <c r="G38" s="1016"/>
    </row>
    <row r="39" spans="2:7" ht="12" thickBot="1" x14ac:dyDescent="0.3">
      <c r="B39" s="261" t="s">
        <v>839</v>
      </c>
      <c r="C39" s="1018">
        <v>-0.3</v>
      </c>
      <c r="D39" s="1018"/>
      <c r="E39" s="608">
        <v>-0.4</v>
      </c>
      <c r="F39" s="1018">
        <v>-0.4</v>
      </c>
      <c r="G39" s="1018"/>
    </row>
    <row r="40" spans="2:7" ht="14.5" x14ac:dyDescent="0.25">
      <c r="B40" s="861"/>
      <c r="C40" s="861"/>
      <c r="D40" s="861"/>
      <c r="E40" s="861"/>
      <c r="F40" s="861"/>
      <c r="G40" s="448" t="s">
        <v>97</v>
      </c>
    </row>
    <row r="43" spans="2:7" x14ac:dyDescent="0.25">
      <c r="B43" s="54"/>
    </row>
    <row r="44" spans="2:7" x14ac:dyDescent="0.25">
      <c r="B44" s="54"/>
    </row>
    <row r="45" spans="2:7" x14ac:dyDescent="0.25">
      <c r="B45" s="54"/>
    </row>
    <row r="46" spans="2:7" x14ac:dyDescent="0.25">
      <c r="B46" s="54"/>
    </row>
    <row r="47" spans="2:7" x14ac:dyDescent="0.25">
      <c r="B47" s="54"/>
    </row>
    <row r="48" spans="2:7" x14ac:dyDescent="0.25">
      <c r="B48" s="51"/>
    </row>
    <row r="49" spans="2:2" x14ac:dyDescent="0.25">
      <c r="B49" s="51"/>
    </row>
  </sheetData>
  <mergeCells count="32">
    <mergeCell ref="C37:D37"/>
    <mergeCell ref="F37:G37"/>
    <mergeCell ref="C38:D38"/>
    <mergeCell ref="F38:G38"/>
    <mergeCell ref="C39:D39"/>
    <mergeCell ref="F39:G39"/>
    <mergeCell ref="C36:D36"/>
    <mergeCell ref="F36:G36"/>
    <mergeCell ref="C17:D17"/>
    <mergeCell ref="F17:G17"/>
    <mergeCell ref="C18:D18"/>
    <mergeCell ref="F18:G18"/>
    <mergeCell ref="B24:H24"/>
    <mergeCell ref="C32:D32"/>
    <mergeCell ref="F32:G32"/>
    <mergeCell ref="C33:D33"/>
    <mergeCell ref="F33:G33"/>
    <mergeCell ref="D34:F34"/>
    <mergeCell ref="C35:D35"/>
    <mergeCell ref="F35:G35"/>
    <mergeCell ref="C14:D14"/>
    <mergeCell ref="F14:G14"/>
    <mergeCell ref="C15:D15"/>
    <mergeCell ref="F15:G15"/>
    <mergeCell ref="C16:D16"/>
    <mergeCell ref="F16:G16"/>
    <mergeCell ref="D13:F13"/>
    <mergeCell ref="B3:H3"/>
    <mergeCell ref="C11:D11"/>
    <mergeCell ref="F11:G11"/>
    <mergeCell ref="C12:D12"/>
    <mergeCell ref="F12:G12"/>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F22"/>
  <sheetViews>
    <sheetView showGridLines="0" zoomScale="80" zoomScaleNormal="80" workbookViewId="0"/>
  </sheetViews>
  <sheetFormatPr defaultRowHeight="14.5" x14ac:dyDescent="0.35"/>
  <cols>
    <col min="1" max="1" width="67.453125" customWidth="1"/>
    <col min="2" max="5" width="6.26953125" style="885" customWidth="1"/>
    <col min="6" max="6" width="72.26953125" customWidth="1"/>
    <col min="7" max="7" width="17.54296875" customWidth="1"/>
    <col min="8" max="8" width="22.26953125" customWidth="1"/>
  </cols>
  <sheetData>
    <row r="3" spans="1:6" x14ac:dyDescent="0.35">
      <c r="A3" s="436" t="s">
        <v>1232</v>
      </c>
    </row>
    <row r="4" spans="1:6" ht="15" thickBot="1" x14ac:dyDescent="0.4">
      <c r="A4" s="1019">
        <v>2023</v>
      </c>
      <c r="B4" s="1020"/>
      <c r="C4" s="740">
        <v>2024</v>
      </c>
      <c r="D4" s="741">
        <v>2025</v>
      </c>
      <c r="E4" s="740">
        <v>2026</v>
      </c>
      <c r="F4" s="740" t="s">
        <v>1233</v>
      </c>
    </row>
    <row r="5" spans="1:6" x14ac:dyDescent="0.35">
      <c r="A5" s="731" t="s">
        <v>1234</v>
      </c>
      <c r="B5" s="744">
        <v>-6.49</v>
      </c>
      <c r="C5" s="730">
        <v>-4.04</v>
      </c>
      <c r="D5" s="744">
        <v>-3.42</v>
      </c>
      <c r="E5" s="886">
        <v>-3.35</v>
      </c>
      <c r="F5" s="746" t="s">
        <v>1235</v>
      </c>
    </row>
    <row r="6" spans="1:6" x14ac:dyDescent="0.35">
      <c r="A6" s="743" t="s">
        <v>1236</v>
      </c>
      <c r="B6" s="744">
        <v>-0.28999999999999998</v>
      </c>
      <c r="C6" s="745">
        <v>-0.25</v>
      </c>
      <c r="D6" s="744">
        <v>-0.42</v>
      </c>
      <c r="E6" s="887"/>
      <c r="F6" s="747" t="s">
        <v>1237</v>
      </c>
    </row>
    <row r="7" spans="1:6" x14ac:dyDescent="0.35">
      <c r="A7" s="743" t="s">
        <v>1238</v>
      </c>
      <c r="B7" s="744">
        <v>0.25</v>
      </c>
      <c r="C7" s="730">
        <v>-0.03</v>
      </c>
      <c r="D7" s="744">
        <v>-0.1</v>
      </c>
      <c r="E7" s="888"/>
      <c r="F7" s="747" t="s">
        <v>1237</v>
      </c>
    </row>
    <row r="8" spans="1:6" x14ac:dyDescent="0.35">
      <c r="A8" s="743" t="s">
        <v>1239</v>
      </c>
      <c r="B8" s="744">
        <v>-0.01</v>
      </c>
      <c r="C8" s="730">
        <v>-0.02</v>
      </c>
      <c r="D8" s="744">
        <v>-0.02</v>
      </c>
      <c r="E8" s="888"/>
      <c r="F8" s="747" t="s">
        <v>1240</v>
      </c>
    </row>
    <row r="9" spans="1:6" x14ac:dyDescent="0.35">
      <c r="A9" s="732" t="s">
        <v>1241</v>
      </c>
      <c r="B9" s="744">
        <v>0.12</v>
      </c>
      <c r="C9" s="730">
        <v>0.04</v>
      </c>
      <c r="D9" s="744">
        <v>0.05</v>
      </c>
      <c r="E9" s="1021"/>
      <c r="F9" s="747" t="s">
        <v>1243</v>
      </c>
    </row>
    <row r="10" spans="1:6" ht="15" thickBot="1" x14ac:dyDescent="0.4">
      <c r="A10" s="748" t="s">
        <v>1242</v>
      </c>
      <c r="B10" s="889"/>
      <c r="C10" s="733">
        <v>-4.26</v>
      </c>
      <c r="D10" s="749">
        <v>-3.79</v>
      </c>
      <c r="E10" s="1021"/>
      <c r="F10" s="747"/>
    </row>
    <row r="11" spans="1:6" ht="15" thickBot="1" x14ac:dyDescent="0.4">
      <c r="A11" s="742" t="s">
        <v>1244</v>
      </c>
      <c r="B11" s="890">
        <v>-6.49</v>
      </c>
      <c r="C11" s="740">
        <v>-4.21</v>
      </c>
      <c r="D11" s="741">
        <v>-3.67</v>
      </c>
      <c r="E11" s="891">
        <v>-3.61</v>
      </c>
      <c r="F11" s="892"/>
    </row>
    <row r="14" spans="1:6" ht="27" customHeight="1" x14ac:dyDescent="0.35">
      <c r="A14" s="436" t="s">
        <v>1245</v>
      </c>
    </row>
    <row r="15" spans="1:6" ht="15" thickBot="1" x14ac:dyDescent="0.4">
      <c r="A15" s="1019">
        <v>2023</v>
      </c>
      <c r="B15" s="1020"/>
      <c r="C15" s="740">
        <v>2024</v>
      </c>
      <c r="D15" s="741">
        <v>2025</v>
      </c>
      <c r="E15" s="740">
        <v>2026</v>
      </c>
      <c r="F15" s="740" t="s">
        <v>1253</v>
      </c>
    </row>
    <row r="16" spans="1:6" x14ac:dyDescent="0.35">
      <c r="A16" s="731" t="s">
        <v>1249</v>
      </c>
      <c r="B16" s="744">
        <v>-6.49</v>
      </c>
      <c r="C16" s="730">
        <v>-4.04</v>
      </c>
      <c r="D16" s="744">
        <v>-3.42</v>
      </c>
      <c r="E16" s="886">
        <v>-3.35</v>
      </c>
      <c r="F16" s="746" t="s">
        <v>1256</v>
      </c>
    </row>
    <row r="17" spans="1:6" x14ac:dyDescent="0.35">
      <c r="A17" s="743" t="s">
        <v>1246</v>
      </c>
      <c r="B17" s="744">
        <v>-0.28999999999999998</v>
      </c>
      <c r="C17" s="745">
        <v>-0.25</v>
      </c>
      <c r="D17" s="744">
        <v>-0.42</v>
      </c>
      <c r="E17" s="887"/>
      <c r="F17" s="747" t="s">
        <v>1254</v>
      </c>
    </row>
    <row r="18" spans="1:6" x14ac:dyDescent="0.35">
      <c r="A18" s="743" t="s">
        <v>1247</v>
      </c>
      <c r="B18" s="744">
        <v>0.25</v>
      </c>
      <c r="C18" s="730">
        <v>-0.03</v>
      </c>
      <c r="D18" s="744">
        <v>-0.1</v>
      </c>
      <c r="E18" s="888"/>
      <c r="F18" s="747" t="s">
        <v>1254</v>
      </c>
    </row>
    <row r="19" spans="1:6" x14ac:dyDescent="0.35">
      <c r="A19" s="743" t="s">
        <v>1250</v>
      </c>
      <c r="B19" s="744">
        <v>-0.01</v>
      </c>
      <c r="C19" s="730">
        <v>-0.02</v>
      </c>
      <c r="D19" s="744">
        <v>-0.02</v>
      </c>
      <c r="E19" s="888"/>
      <c r="F19" s="747" t="s">
        <v>1257</v>
      </c>
    </row>
    <row r="20" spans="1:6" x14ac:dyDescent="0.35">
      <c r="A20" s="732" t="s">
        <v>1251</v>
      </c>
      <c r="B20" s="744">
        <v>0.12</v>
      </c>
      <c r="C20" s="730">
        <v>0.04</v>
      </c>
      <c r="D20" s="744">
        <v>0.05</v>
      </c>
      <c r="E20" s="1021"/>
      <c r="F20" s="747" t="s">
        <v>1255</v>
      </c>
    </row>
    <row r="21" spans="1:6" ht="15" thickBot="1" x14ac:dyDescent="0.4">
      <c r="A21" s="748" t="s">
        <v>1248</v>
      </c>
      <c r="B21" s="889"/>
      <c r="C21" s="733">
        <v>-4.26</v>
      </c>
      <c r="D21" s="749">
        <v>-3.79</v>
      </c>
      <c r="E21" s="1021"/>
      <c r="F21" s="747"/>
    </row>
    <row r="22" spans="1:6" ht="15" thickBot="1" x14ac:dyDescent="0.4">
      <c r="A22" s="742" t="s">
        <v>1252</v>
      </c>
      <c r="B22" s="890">
        <v>-6.49</v>
      </c>
      <c r="C22" s="740">
        <v>-4.21</v>
      </c>
      <c r="D22" s="741">
        <v>-3.67</v>
      </c>
      <c r="E22" s="891">
        <v>-3.61</v>
      </c>
      <c r="F22" s="892"/>
    </row>
  </sheetData>
  <mergeCells count="4">
    <mergeCell ref="A15:B15"/>
    <mergeCell ref="E20:E21"/>
    <mergeCell ref="A4:B4"/>
    <mergeCell ref="E9:E10"/>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9"/>
  <sheetViews>
    <sheetView showGridLines="0" workbookViewId="0">
      <selection activeCell="D14" sqref="D14"/>
    </sheetView>
  </sheetViews>
  <sheetFormatPr defaultColWidth="9.26953125" defaultRowHeight="11.5" x14ac:dyDescent="0.25"/>
  <cols>
    <col min="1" max="1" width="22.453125" style="12" customWidth="1"/>
    <col min="2" max="16384" width="9.26953125" style="12"/>
  </cols>
  <sheetData>
    <row r="2" spans="1:56" x14ac:dyDescent="0.25">
      <c r="B2" s="12">
        <v>2016</v>
      </c>
      <c r="C2" s="12">
        <v>2017</v>
      </c>
      <c r="D2" s="12">
        <v>2018</v>
      </c>
      <c r="E2" s="12">
        <v>2019</v>
      </c>
      <c r="F2" s="12">
        <v>2020</v>
      </c>
      <c r="G2" s="12">
        <v>2021</v>
      </c>
      <c r="H2" s="12">
        <v>2022</v>
      </c>
      <c r="I2" s="12">
        <v>2023</v>
      </c>
      <c r="J2" s="12">
        <v>2024</v>
      </c>
      <c r="K2" s="12">
        <v>2025</v>
      </c>
      <c r="L2" s="12">
        <v>2026</v>
      </c>
      <c r="M2" s="12">
        <v>2027</v>
      </c>
      <c r="N2" s="12">
        <v>2028</v>
      </c>
      <c r="O2" s="12">
        <v>2029</v>
      </c>
      <c r="P2" s="12">
        <v>2030</v>
      </c>
      <c r="Q2" s="12">
        <v>2031</v>
      </c>
      <c r="R2" s="12">
        <v>2032</v>
      </c>
      <c r="S2" s="12">
        <v>2033</v>
      </c>
      <c r="T2" s="12">
        <v>2034</v>
      </c>
      <c r="U2" s="12">
        <v>2035</v>
      </c>
      <c r="V2" s="12">
        <v>2036</v>
      </c>
      <c r="W2" s="12">
        <v>2037</v>
      </c>
      <c r="X2" s="12">
        <v>2038</v>
      </c>
      <c r="Y2" s="12">
        <v>2039</v>
      </c>
      <c r="Z2" s="12">
        <v>2040</v>
      </c>
      <c r="AA2" s="12">
        <v>2041</v>
      </c>
      <c r="AB2" s="12">
        <v>2042</v>
      </c>
      <c r="AC2" s="12">
        <v>2043</v>
      </c>
      <c r="AD2" s="12">
        <v>2044</v>
      </c>
      <c r="AE2" s="12">
        <v>2045</v>
      </c>
      <c r="AF2" s="12">
        <v>2046</v>
      </c>
      <c r="AG2" s="12">
        <v>2047</v>
      </c>
      <c r="AH2" s="12">
        <v>2048</v>
      </c>
      <c r="AI2" s="12">
        <v>2049</v>
      </c>
      <c r="AJ2" s="12">
        <v>2050</v>
      </c>
      <c r="AK2" s="12">
        <v>2051</v>
      </c>
      <c r="AL2" s="12">
        <v>2052</v>
      </c>
      <c r="AM2" s="12">
        <v>2053</v>
      </c>
      <c r="AN2" s="12">
        <v>2054</v>
      </c>
      <c r="AO2" s="12">
        <v>2055</v>
      </c>
      <c r="AP2" s="12">
        <v>2056</v>
      </c>
      <c r="AQ2" s="12">
        <v>2057</v>
      </c>
      <c r="AR2" s="12">
        <v>2058</v>
      </c>
      <c r="AS2" s="12">
        <v>2059</v>
      </c>
      <c r="AT2" s="12">
        <v>2060</v>
      </c>
      <c r="AU2" s="12">
        <v>2061</v>
      </c>
      <c r="AV2" s="12">
        <v>2062</v>
      </c>
      <c r="AW2" s="12">
        <v>2063</v>
      </c>
      <c r="AX2" s="12">
        <v>2064</v>
      </c>
      <c r="AY2" s="12">
        <v>2065</v>
      </c>
      <c r="AZ2" s="12">
        <v>2066</v>
      </c>
      <c r="BA2" s="12">
        <v>2067</v>
      </c>
      <c r="BB2" s="12">
        <v>2068</v>
      </c>
      <c r="BC2" s="12">
        <v>2069</v>
      </c>
      <c r="BD2" s="12">
        <v>2070</v>
      </c>
    </row>
    <row r="3" spans="1:56" x14ac:dyDescent="0.25">
      <c r="A3" s="12" t="s">
        <v>505</v>
      </c>
      <c r="B3" s="103">
        <v>8.5661178091161305E-2</v>
      </c>
      <c r="C3" s="103">
        <v>8.6890541246745848E-2</v>
      </c>
      <c r="D3" s="103">
        <v>8.5860344001902456E-2</v>
      </c>
      <c r="E3" s="103">
        <v>8.4952860073244582E-2</v>
      </c>
      <c r="F3" s="103">
        <v>8.4154280346291493E-2</v>
      </c>
      <c r="G3" s="103">
        <v>8.34736900412619E-2</v>
      </c>
      <c r="H3" s="103">
        <v>8.2427592738855929E-2</v>
      </c>
      <c r="I3" s="103">
        <v>8.1052999756632077E-2</v>
      </c>
      <c r="J3" s="103">
        <v>8.0610998831382966E-2</v>
      </c>
      <c r="K3" s="103">
        <v>8.0271476985257481E-2</v>
      </c>
      <c r="L3" s="103">
        <v>8.0118934679381332E-2</v>
      </c>
      <c r="M3" s="103">
        <v>8.0063968640810723E-2</v>
      </c>
      <c r="N3" s="103">
        <v>8.0290326384493196E-2</v>
      </c>
      <c r="O3" s="103">
        <v>8.0538437373467608E-2</v>
      </c>
      <c r="P3" s="103">
        <v>8.0307724867782967E-2</v>
      </c>
      <c r="Q3" s="103">
        <v>8.019678760543543E-2</v>
      </c>
      <c r="R3" s="103">
        <v>8.0349538278954732E-2</v>
      </c>
      <c r="S3" s="103">
        <v>8.0560023677813883E-2</v>
      </c>
      <c r="T3" s="103">
        <v>8.0709066869897275E-2</v>
      </c>
      <c r="U3" s="103">
        <v>8.127476027163813E-2</v>
      </c>
      <c r="V3" s="103">
        <v>8.2003563008569438E-2</v>
      </c>
      <c r="W3" s="103">
        <v>8.2792518175484955E-2</v>
      </c>
      <c r="X3" s="103">
        <v>8.2975472831497213E-2</v>
      </c>
      <c r="Y3" s="103">
        <v>8.3884808269749159E-2</v>
      </c>
      <c r="Z3" s="103">
        <v>8.4980482790699557E-2</v>
      </c>
      <c r="AA3" s="103">
        <v>8.6135489875054025E-2</v>
      </c>
      <c r="AB3" s="103">
        <v>8.7059630163263263E-2</v>
      </c>
      <c r="AC3" s="103">
        <v>8.8411817541516571E-2</v>
      </c>
      <c r="AD3" s="103">
        <v>8.9879998490873983E-2</v>
      </c>
      <c r="AE3" s="103">
        <v>9.1351678349381293E-2</v>
      </c>
      <c r="AF3" s="103">
        <v>9.218782557923072E-2</v>
      </c>
      <c r="AG3" s="103">
        <v>9.3337336760416723E-2</v>
      </c>
      <c r="AH3" s="103">
        <v>9.4320520525975907E-2</v>
      </c>
      <c r="AI3" s="103">
        <v>9.5462293625258987E-2</v>
      </c>
      <c r="AJ3" s="103">
        <v>9.6624133000199106E-2</v>
      </c>
      <c r="AK3" s="103">
        <v>9.8094457616699354E-2</v>
      </c>
      <c r="AL3" s="103">
        <v>9.9650406278333145E-2</v>
      </c>
      <c r="AM3" s="103">
        <v>0.1010455701359087</v>
      </c>
      <c r="AN3" s="103">
        <v>0.10225647792316872</v>
      </c>
      <c r="AO3" s="103">
        <v>0.10323526380129902</v>
      </c>
      <c r="AP3" s="103">
        <v>0.10462593357493712</v>
      </c>
      <c r="AQ3" s="103">
        <v>0.10601233331407428</v>
      </c>
      <c r="AR3" s="103">
        <v>0.10731079387885484</v>
      </c>
      <c r="AS3" s="103">
        <v>0.10844459723966922</v>
      </c>
      <c r="AT3" s="103">
        <v>0.10962668710709902</v>
      </c>
      <c r="AU3" s="103">
        <v>0.11062277905398259</v>
      </c>
      <c r="AV3" s="103">
        <v>0.11129681697010115</v>
      </c>
      <c r="AW3" s="103">
        <v>0.11152787808802447</v>
      </c>
      <c r="AX3" s="103">
        <v>0.11146409185531816</v>
      </c>
      <c r="AY3" s="103">
        <v>0.11116392900979324</v>
      </c>
      <c r="AZ3" s="103">
        <v>0.11097040949762166</v>
      </c>
      <c r="BA3" s="103">
        <v>0.11053897476867817</v>
      </c>
      <c r="BB3" s="103">
        <v>0.11016576686579012</v>
      </c>
      <c r="BC3" s="103">
        <v>0.10947683035731821</v>
      </c>
      <c r="BD3" s="103">
        <v>0.10862007838873265</v>
      </c>
    </row>
    <row r="4" spans="1:56" x14ac:dyDescent="0.25">
      <c r="A4" s="12" t="s">
        <v>506</v>
      </c>
      <c r="B4" s="103">
        <v>8.5661178091161305E-2</v>
      </c>
      <c r="C4" s="103">
        <v>8.6890541246745848E-2</v>
      </c>
      <c r="D4" s="103">
        <v>8.5860344001902456E-2</v>
      </c>
      <c r="E4" s="103">
        <v>8.5135416982476939E-2</v>
      </c>
      <c r="F4" s="103">
        <v>8.5202518211664191E-2</v>
      </c>
      <c r="G4" s="103">
        <v>8.5020122526452385E-2</v>
      </c>
      <c r="H4" s="103">
        <v>8.4316270914044963E-2</v>
      </c>
      <c r="I4" s="103">
        <v>8.3429010630431871E-2</v>
      </c>
      <c r="J4" s="103">
        <v>8.324783228110659E-2</v>
      </c>
      <c r="K4" s="103">
        <v>8.3201367999688733E-2</v>
      </c>
      <c r="L4" s="103">
        <v>8.31717395820461E-2</v>
      </c>
      <c r="M4" s="103">
        <v>8.2964947963205263E-2</v>
      </c>
      <c r="N4" s="103">
        <v>8.297677719579355E-2</v>
      </c>
      <c r="O4" s="103">
        <v>8.3140888612768832E-2</v>
      </c>
      <c r="P4" s="103">
        <v>8.3107642835030318E-2</v>
      </c>
      <c r="Q4" s="103">
        <v>8.3453637403270553E-2</v>
      </c>
      <c r="R4" s="103">
        <v>8.3948444531750335E-2</v>
      </c>
      <c r="S4" s="103">
        <v>8.4688354782839981E-2</v>
      </c>
      <c r="T4" s="103">
        <v>8.5637524875689111E-2</v>
      </c>
      <c r="U4" s="103">
        <v>8.6770337943121334E-2</v>
      </c>
      <c r="V4" s="103">
        <v>8.8166693555311593E-2</v>
      </c>
      <c r="W4" s="103">
        <v>8.9753155110685975E-2</v>
      </c>
      <c r="X4" s="103">
        <v>9.1478089467772292E-2</v>
      </c>
      <c r="Y4" s="103">
        <v>9.3264628223215448E-2</v>
      </c>
      <c r="Z4" s="103">
        <v>9.5070417366042964E-2</v>
      </c>
      <c r="AA4" s="103">
        <v>9.6967727719437444E-2</v>
      </c>
      <c r="AB4" s="103">
        <v>9.8890811919299534E-2</v>
      </c>
      <c r="AC4" s="103">
        <v>0.10078202794561085</v>
      </c>
      <c r="AD4" s="103">
        <v>0.10262968343256459</v>
      </c>
      <c r="AE4" s="103">
        <v>0.10449402485002177</v>
      </c>
      <c r="AF4" s="103">
        <v>0.10633645797370382</v>
      </c>
      <c r="AG4" s="103">
        <v>0.10831286711704004</v>
      </c>
      <c r="AH4" s="103">
        <v>0.1103792798395434</v>
      </c>
      <c r="AI4" s="103">
        <v>0.11250948455988632</v>
      </c>
      <c r="AJ4" s="103">
        <v>0.11467952030542558</v>
      </c>
      <c r="AK4" s="103">
        <v>0.11684157853298693</v>
      </c>
      <c r="AL4" s="103">
        <v>0.11898749054751696</v>
      </c>
      <c r="AM4" s="103">
        <v>0.12118900396246271</v>
      </c>
      <c r="AN4" s="103">
        <v>0.12338670199507561</v>
      </c>
      <c r="AO4" s="103">
        <v>0.12547008717364569</v>
      </c>
      <c r="AP4" s="103">
        <v>0.1273256636965826</v>
      </c>
      <c r="AQ4" s="103">
        <v>0.12865344008386889</v>
      </c>
      <c r="AR4" s="103">
        <v>0.12986564481867649</v>
      </c>
      <c r="AS4" s="103">
        <v>0.13075808541059908</v>
      </c>
      <c r="AT4" s="103">
        <v>0.13156414049263362</v>
      </c>
      <c r="AU4" s="103">
        <v>0.13199032945840133</v>
      </c>
      <c r="AV4" s="103">
        <v>0.13226737634859928</v>
      </c>
      <c r="AW4" s="103">
        <v>0.13233380955788251</v>
      </c>
      <c r="AX4" s="103">
        <v>0.13208490461435579</v>
      </c>
      <c r="AY4" s="103">
        <v>0.13199201022581319</v>
      </c>
      <c r="AZ4" s="103">
        <v>0.13171039079453364</v>
      </c>
      <c r="BA4" s="103">
        <v>0.13147077584624856</v>
      </c>
      <c r="BB4" s="103">
        <v>0.13130704938086224</v>
      </c>
      <c r="BC4" s="103">
        <v>0.13121402385154962</v>
      </c>
      <c r="BD4" s="103">
        <v>0.13111155317757281</v>
      </c>
    </row>
    <row r="5" spans="1:56" x14ac:dyDescent="0.25">
      <c r="A5" s="12" t="s">
        <v>507</v>
      </c>
      <c r="B5" s="103">
        <v>8.5661178091161305E-2</v>
      </c>
      <c r="C5" s="103">
        <v>8.6890541246745848E-2</v>
      </c>
      <c r="D5" s="103">
        <v>8.5860344001902456E-2</v>
      </c>
      <c r="E5" s="103">
        <v>8.5135416982476939E-2</v>
      </c>
      <c r="F5" s="103">
        <v>8.5314277748593195E-2</v>
      </c>
      <c r="G5" s="103">
        <v>8.5096823787667211E-2</v>
      </c>
      <c r="H5" s="103">
        <v>8.4384761978291548E-2</v>
      </c>
      <c r="I5" s="103">
        <v>8.3508893798396946E-2</v>
      </c>
      <c r="J5" s="103">
        <v>8.3332393798842497E-2</v>
      </c>
      <c r="K5" s="103">
        <v>8.3286626602203193E-2</v>
      </c>
      <c r="L5" s="103">
        <v>8.3254725334359944E-2</v>
      </c>
      <c r="M5" s="103">
        <v>8.3051520515347269E-2</v>
      </c>
      <c r="N5" s="103">
        <v>8.3084756726456668E-2</v>
      </c>
      <c r="O5" s="103">
        <v>8.3288514836070138E-2</v>
      </c>
      <c r="P5" s="103">
        <v>8.3305741364471261E-2</v>
      </c>
      <c r="Q5" s="103">
        <v>8.37095708497885E-2</v>
      </c>
      <c r="R5" s="103">
        <v>8.4273493056051876E-2</v>
      </c>
      <c r="S5" s="103">
        <v>8.509453544197787E-2</v>
      </c>
      <c r="T5" s="103">
        <v>8.6129978271781843E-2</v>
      </c>
      <c r="U5" s="103">
        <v>8.73511730866873E-2</v>
      </c>
      <c r="V5" s="103">
        <v>8.883973652877579E-2</v>
      </c>
      <c r="W5" s="103">
        <v>9.0483338833215229E-2</v>
      </c>
      <c r="X5" s="103">
        <v>9.2227184589278116E-2</v>
      </c>
      <c r="Y5" s="103">
        <v>9.4040712300765619E-2</v>
      </c>
      <c r="Z5" s="103">
        <v>9.5907159988431329E-2</v>
      </c>
      <c r="AA5" s="103">
        <v>9.7869500361068992E-2</v>
      </c>
      <c r="AB5" s="103">
        <v>9.9857338399057749E-2</v>
      </c>
      <c r="AC5" s="103">
        <v>0.10183873309922101</v>
      </c>
      <c r="AD5" s="103">
        <v>0.10377829332383277</v>
      </c>
      <c r="AE5" s="103">
        <v>0.10573556050051534</v>
      </c>
      <c r="AF5" s="103">
        <v>0.10764001331131311</v>
      </c>
      <c r="AG5" s="103">
        <v>0.10964939490824606</v>
      </c>
      <c r="AH5" s="103">
        <v>0.11175099618860124</v>
      </c>
      <c r="AI5" s="103">
        <v>0.11391667052403651</v>
      </c>
      <c r="AJ5" s="103">
        <v>0.11612147679393658</v>
      </c>
      <c r="AK5" s="103">
        <v>0.11834826275873225</v>
      </c>
      <c r="AL5" s="103">
        <v>0.12056210681143728</v>
      </c>
      <c r="AM5" s="103">
        <v>0.12280344112755136</v>
      </c>
      <c r="AN5" s="103">
        <v>0.12504057326625931</v>
      </c>
      <c r="AO5" s="103">
        <v>0.12716206800529747</v>
      </c>
      <c r="AP5" s="103">
        <v>0.12905107747736863</v>
      </c>
      <c r="AQ5" s="103">
        <v>0.13040791205431351</v>
      </c>
      <c r="AR5" s="103">
        <v>0.13164686251679883</v>
      </c>
      <c r="AS5" s="103">
        <v>0.13256373216271</v>
      </c>
      <c r="AT5" s="103">
        <v>0.13339398041955114</v>
      </c>
      <c r="AU5" s="103">
        <v>0.13383808680253156</v>
      </c>
      <c r="AV5" s="103">
        <v>0.13412924417830513</v>
      </c>
      <c r="AW5" s="103">
        <v>0.1342087151013337</v>
      </c>
      <c r="AX5" s="103">
        <v>0.13396955950069403</v>
      </c>
      <c r="AY5" s="103">
        <v>0.13388590175401235</v>
      </c>
      <c r="AZ5" s="103">
        <v>0.13360875209384629</v>
      </c>
      <c r="BA5" s="103">
        <v>0.1333733402497079</v>
      </c>
      <c r="BB5" s="103">
        <v>0.13321187737833207</v>
      </c>
      <c r="BC5" s="103">
        <v>0.13312170989082056</v>
      </c>
      <c r="BD5" s="103">
        <v>0.1330221757259164</v>
      </c>
    </row>
    <row r="6" spans="1:56" x14ac:dyDescent="0.25">
      <c r="A6" s="12" t="s">
        <v>508</v>
      </c>
      <c r="B6" s="103">
        <v>8.5661178091161305E-2</v>
      </c>
      <c r="C6" s="103">
        <v>8.6895768194130696E-2</v>
      </c>
      <c r="D6" s="103">
        <v>8.5869719371022543E-2</v>
      </c>
      <c r="E6" s="103">
        <v>8.5149851180338382E-2</v>
      </c>
      <c r="F6" s="103">
        <v>8.5336234303269337E-2</v>
      </c>
      <c r="G6" s="103">
        <v>8.5128246239713448E-2</v>
      </c>
      <c r="H6" s="103">
        <v>8.4430036221010446E-2</v>
      </c>
      <c r="I6" s="103">
        <v>8.357097376197227E-2</v>
      </c>
      <c r="J6" s="103">
        <v>8.3420805010007232E-2</v>
      </c>
      <c r="K6" s="103">
        <v>8.3407150804902574E-2</v>
      </c>
      <c r="L6" s="103">
        <v>8.3414095924806531E-2</v>
      </c>
      <c r="M6" s="103">
        <v>8.32522433997092E-2</v>
      </c>
      <c r="N6" s="103">
        <v>8.3331941471738363E-2</v>
      </c>
      <c r="O6" s="103">
        <v>8.3588833009668448E-2</v>
      </c>
      <c r="P6" s="103">
        <v>8.3659994072176239E-2</v>
      </c>
      <c r="Q6" s="103">
        <v>8.4131194901107001E-2</v>
      </c>
      <c r="R6" s="103">
        <v>8.4772353789378183E-2</v>
      </c>
      <c r="S6" s="103">
        <v>8.5682434288303397E-2</v>
      </c>
      <c r="T6" s="103">
        <v>8.681781240692886E-2</v>
      </c>
      <c r="U6" s="103">
        <v>8.8153017290461502E-2</v>
      </c>
      <c r="V6" s="103">
        <v>8.9770755734477833E-2</v>
      </c>
      <c r="W6" s="103">
        <v>9.1557305676102971E-2</v>
      </c>
      <c r="X6" s="103">
        <v>9.345567940610322E-2</v>
      </c>
      <c r="Y6" s="103">
        <v>9.5431420327815208E-2</v>
      </c>
      <c r="Z6" s="103">
        <v>9.7469300324923222E-2</v>
      </c>
      <c r="AA6" s="103">
        <v>9.9612251388400921E-2</v>
      </c>
      <c r="AB6" s="103">
        <v>0.10178432218067866</v>
      </c>
      <c r="AC6" s="103">
        <v>0.10395044253753184</v>
      </c>
      <c r="AD6" s="103">
        <v>0.10607372965983203</v>
      </c>
      <c r="AE6" s="103">
        <v>0.10821321415678382</v>
      </c>
      <c r="AF6" s="103">
        <v>0.11029860425033747</v>
      </c>
      <c r="AG6" s="103">
        <v>0.11246620078323777</v>
      </c>
      <c r="AH6" s="103">
        <v>0.11470252419599571</v>
      </c>
      <c r="AI6" s="103">
        <v>0.11698077855965201</v>
      </c>
      <c r="AJ6" s="103">
        <v>0.11927445225460248</v>
      </c>
      <c r="AK6" s="103">
        <v>0.12156860115556467</v>
      </c>
      <c r="AL6" s="103">
        <v>0.12383046537748051</v>
      </c>
      <c r="AM6" s="103">
        <v>0.12608541279303148</v>
      </c>
      <c r="AN6" s="103">
        <v>0.12831529886413087</v>
      </c>
      <c r="AO6" s="103">
        <v>0.13041881015252443</v>
      </c>
      <c r="AP6" s="103">
        <v>0.13228974157141987</v>
      </c>
      <c r="AQ6" s="103">
        <v>0.13361840820361701</v>
      </c>
      <c r="AR6" s="103">
        <v>0.1348171014685344</v>
      </c>
      <c r="AS6" s="103">
        <v>0.13568662768911594</v>
      </c>
      <c r="AT6" s="103">
        <v>0.13647665968408346</v>
      </c>
      <c r="AU6" s="103">
        <v>0.13688613331588456</v>
      </c>
      <c r="AV6" s="103">
        <v>0.13713997022069066</v>
      </c>
      <c r="AW6" s="103">
        <v>0.1371772780533598</v>
      </c>
      <c r="AX6" s="103">
        <v>0.13688631570287985</v>
      </c>
      <c r="AY6" s="103">
        <v>0.13675273084748568</v>
      </c>
      <c r="AZ6" s="103">
        <v>0.13642137973875396</v>
      </c>
      <c r="BA6" s="103">
        <v>0.13613226444516943</v>
      </c>
      <c r="BB6" s="103">
        <v>0.13592096002223014</v>
      </c>
      <c r="BC6" s="103">
        <v>0.13578367380869794</v>
      </c>
      <c r="BD6" s="103">
        <v>0.1356398896973193</v>
      </c>
    </row>
    <row r="7" spans="1:56" x14ac:dyDescent="0.25">
      <c r="A7" s="12" t="s">
        <v>509</v>
      </c>
      <c r="B7" s="103">
        <v>8.5661178091161305E-2</v>
      </c>
      <c r="C7" s="103">
        <v>8.6895768194130696E-2</v>
      </c>
      <c r="D7" s="103">
        <v>8.5869719371022543E-2</v>
      </c>
      <c r="E7" s="103">
        <v>8.6079303371177349E-2</v>
      </c>
      <c r="F7" s="103">
        <v>8.6290943039993379E-2</v>
      </c>
      <c r="G7" s="103">
        <v>8.612088882413306E-2</v>
      </c>
      <c r="H7" s="103">
        <v>8.5456756298259579E-2</v>
      </c>
      <c r="I7" s="103">
        <v>8.4634509521504392E-2</v>
      </c>
      <c r="J7" s="103">
        <v>8.4519171064669926E-2</v>
      </c>
      <c r="K7" s="103">
        <v>8.45444640904435E-2</v>
      </c>
      <c r="L7" s="103">
        <v>8.4587524895146732E-2</v>
      </c>
      <c r="M7" s="103">
        <v>8.4459825437564154E-2</v>
      </c>
      <c r="N7" s="103">
        <v>8.4574394276437509E-2</v>
      </c>
      <c r="O7" s="103">
        <v>8.4864287601189498E-2</v>
      </c>
      <c r="P7" s="103">
        <v>8.4961828258627678E-2</v>
      </c>
      <c r="Q7" s="103">
        <v>8.5463063967824007E-2</v>
      </c>
      <c r="R7" s="103">
        <v>8.6131446633112119E-2</v>
      </c>
      <c r="S7" s="103">
        <v>8.7070832596380418E-2</v>
      </c>
      <c r="T7" s="103">
        <v>8.8235400018287419E-2</v>
      </c>
      <c r="U7" s="103">
        <v>8.9600216605603258E-2</v>
      </c>
      <c r="V7" s="103">
        <v>9.1248209781332634E-2</v>
      </c>
      <c r="W7" s="103">
        <v>9.3067478613093932E-2</v>
      </c>
      <c r="X7" s="103">
        <v>9.4998105289006568E-2</v>
      </c>
      <c r="Y7" s="103">
        <v>9.7009655737963801E-2</v>
      </c>
      <c r="Z7" s="103">
        <v>9.9082734504452263E-2</v>
      </c>
      <c r="AA7" s="103">
        <v>0.10126164588676058</v>
      </c>
      <c r="AB7" s="103">
        <v>0.10347044310550767</v>
      </c>
      <c r="AC7" s="103">
        <v>0.10567213575219751</v>
      </c>
      <c r="AD7" s="103">
        <v>0.10782943781403832</v>
      </c>
      <c r="AE7" s="103">
        <v>0.1100004844324599</v>
      </c>
      <c r="AF7" s="103">
        <v>0.11211583313437898</v>
      </c>
      <c r="AG7" s="103">
        <v>0.11431509882181706</v>
      </c>
      <c r="AH7" s="103">
        <v>0.11658287647449829</v>
      </c>
      <c r="AI7" s="103">
        <v>0.11889201702098863</v>
      </c>
      <c r="AJ7" s="103">
        <v>0.12121452551994143</v>
      </c>
      <c r="AK7" s="103">
        <v>0.12353813347818221</v>
      </c>
      <c r="AL7" s="103">
        <v>0.12582664350770864</v>
      </c>
      <c r="AM7" s="103">
        <v>0.12810740911500201</v>
      </c>
      <c r="AN7" s="103">
        <v>0.13036141639119239</v>
      </c>
      <c r="AO7" s="103">
        <v>0.13248698529519209</v>
      </c>
      <c r="AP7" s="103">
        <v>0.13437550715660918</v>
      </c>
      <c r="AQ7" s="103">
        <v>0.13571594266145581</v>
      </c>
      <c r="AR7" s="103">
        <v>0.13692693765672254</v>
      </c>
      <c r="AS7" s="103">
        <v>0.13780346341393132</v>
      </c>
      <c r="AT7" s="103">
        <v>0.13859805874113484</v>
      </c>
      <c r="AU7" s="103">
        <v>0.13901019485146779</v>
      </c>
      <c r="AV7" s="103">
        <v>0.13926390288852764</v>
      </c>
      <c r="AW7" s="103">
        <v>0.13929847927795375</v>
      </c>
      <c r="AX7" s="103">
        <v>0.1390008891378674</v>
      </c>
      <c r="AY7" s="103">
        <v>0.13886181159532901</v>
      </c>
      <c r="AZ7" s="103">
        <v>0.13852098118801878</v>
      </c>
      <c r="BA7" s="103">
        <v>0.13822564665896056</v>
      </c>
      <c r="BB7" s="103">
        <v>0.13800590968916818</v>
      </c>
      <c r="BC7" s="103">
        <v>0.13786322943207235</v>
      </c>
      <c r="BD7" s="103">
        <v>0.1377116280925299</v>
      </c>
    </row>
    <row r="8" spans="1:56" x14ac:dyDescent="0.25">
      <c r="A8" s="12" t="s">
        <v>510</v>
      </c>
      <c r="B8" s="103">
        <v>8.5871481888352155E-2</v>
      </c>
      <c r="C8" s="103">
        <v>8.6677305100869809E-2</v>
      </c>
      <c r="D8" s="103">
        <v>8.520475475949027E-2</v>
      </c>
      <c r="E8" s="103">
        <v>8.3954429560400681E-2</v>
      </c>
      <c r="F8" s="103">
        <v>8.2606795942409814E-2</v>
      </c>
      <c r="G8" s="103">
        <v>8.1502444224115178E-2</v>
      </c>
      <c r="H8" s="103">
        <v>8.0407518364979169E-2</v>
      </c>
      <c r="I8" s="103">
        <v>7.8927445356057738E-2</v>
      </c>
      <c r="J8" s="103">
        <v>7.8341249817429764E-2</v>
      </c>
      <c r="K8" s="103">
        <v>7.7810968570015668E-2</v>
      </c>
      <c r="L8" s="103">
        <v>7.7432845938762332E-2</v>
      </c>
      <c r="M8" s="103">
        <v>7.7106868563674644E-2</v>
      </c>
      <c r="N8" s="103">
        <v>7.7021917462112691E-2</v>
      </c>
      <c r="O8" s="103">
        <v>7.6944386737856349E-2</v>
      </c>
      <c r="P8" s="103">
        <v>7.6419553865300083E-2</v>
      </c>
      <c r="Q8" s="103">
        <v>7.5973153306615748E-2</v>
      </c>
      <c r="R8" s="103">
        <v>7.5797821707383736E-2</v>
      </c>
      <c r="S8" s="103">
        <v>7.56906681855853E-2</v>
      </c>
      <c r="T8" s="103">
        <v>7.554121961678939E-2</v>
      </c>
      <c r="U8" s="103">
        <v>7.5826307151761391E-2</v>
      </c>
      <c r="V8" s="103">
        <v>7.6293726726426703E-2</v>
      </c>
      <c r="W8" s="103">
        <v>7.6805361532191141E-2</v>
      </c>
      <c r="X8" s="103">
        <v>7.6811800544056591E-2</v>
      </c>
      <c r="Y8" s="103">
        <v>7.7433057791686299E-2</v>
      </c>
      <c r="Z8" s="103">
        <v>7.8242739038634643E-2</v>
      </c>
      <c r="AA8" s="103">
        <v>7.9120460652798041E-2</v>
      </c>
      <c r="AB8" s="103">
        <v>7.9805356711749403E-2</v>
      </c>
      <c r="AC8" s="103">
        <v>8.0929679398695664E-2</v>
      </c>
      <c r="AD8" s="103">
        <v>8.2183581607906328E-2</v>
      </c>
      <c r="AE8" s="103">
        <v>8.3462907845251774E-2</v>
      </c>
      <c r="AF8" s="103">
        <v>8.4225390894183128E-2</v>
      </c>
      <c r="AG8" s="103">
        <v>8.5174112043768777E-2</v>
      </c>
      <c r="AH8" s="103">
        <v>8.5969665287297256E-2</v>
      </c>
      <c r="AI8" s="103">
        <v>8.6926106244429535E-2</v>
      </c>
      <c r="AJ8" s="103">
        <v>8.7870405674924101E-2</v>
      </c>
      <c r="AK8" s="103">
        <v>8.9120382885227112E-2</v>
      </c>
      <c r="AL8" s="103">
        <v>9.0447875294912092E-2</v>
      </c>
      <c r="AM8" s="103">
        <v>9.162017140967732E-2</v>
      </c>
      <c r="AN8" s="103">
        <v>9.2640334383228884E-2</v>
      </c>
      <c r="AO8" s="103">
        <v>9.3568436496964752E-2</v>
      </c>
      <c r="AP8" s="103">
        <v>9.4725683461378857E-2</v>
      </c>
      <c r="AQ8" s="103">
        <v>9.588651921399019E-2</v>
      </c>
      <c r="AR8" s="103">
        <v>9.6973036140939245E-2</v>
      </c>
      <c r="AS8" s="103">
        <v>9.7920190841806698E-2</v>
      </c>
      <c r="AT8" s="103">
        <v>9.8952835873394832E-2</v>
      </c>
      <c r="AU8" s="103">
        <v>9.9814866231810476E-2</v>
      </c>
      <c r="AV8" s="103">
        <v>0.10040155857262703</v>
      </c>
      <c r="AW8" s="103">
        <v>0.10058755507054741</v>
      </c>
      <c r="AX8" s="103">
        <v>0.10049206864395245</v>
      </c>
      <c r="AY8" s="103">
        <v>0.10032403240608083</v>
      </c>
      <c r="AZ8" s="103">
        <v>0.10011215439414586</v>
      </c>
      <c r="BA8" s="103">
        <v>9.9684662843596519E-2</v>
      </c>
      <c r="BB8" s="103">
        <v>9.9323052268488712E-2</v>
      </c>
      <c r="BC8" s="103">
        <v>9.8671409743270294E-2</v>
      </c>
      <c r="BD8" s="103">
        <v>9.787297698837169E-2</v>
      </c>
    </row>
    <row r="10" spans="1:56" x14ac:dyDescent="0.25">
      <c r="B10" s="12">
        <v>2016</v>
      </c>
      <c r="C10" s="12">
        <v>2017</v>
      </c>
      <c r="D10" s="12">
        <v>2018</v>
      </c>
      <c r="E10" s="12">
        <v>2019</v>
      </c>
      <c r="F10" s="12">
        <v>2020</v>
      </c>
      <c r="G10" s="12">
        <v>2021</v>
      </c>
      <c r="H10" s="12">
        <v>2022</v>
      </c>
      <c r="I10" s="12">
        <v>2023</v>
      </c>
      <c r="J10" s="12">
        <v>2024</v>
      </c>
      <c r="K10" s="12">
        <v>2025</v>
      </c>
      <c r="L10" s="12">
        <v>2026</v>
      </c>
      <c r="M10" s="12">
        <v>2027</v>
      </c>
      <c r="N10" s="12">
        <v>2028</v>
      </c>
      <c r="O10" s="12">
        <v>2029</v>
      </c>
      <c r="P10" s="12">
        <v>2030</v>
      </c>
      <c r="Q10" s="12">
        <v>2031</v>
      </c>
      <c r="R10" s="12">
        <v>2032</v>
      </c>
      <c r="S10" s="12">
        <v>2033</v>
      </c>
      <c r="T10" s="12">
        <v>2034</v>
      </c>
      <c r="U10" s="12">
        <v>2035</v>
      </c>
      <c r="V10" s="12">
        <v>2036</v>
      </c>
      <c r="W10" s="12">
        <v>2037</v>
      </c>
      <c r="X10" s="12">
        <v>2038</v>
      </c>
      <c r="Y10" s="12">
        <v>2039</v>
      </c>
      <c r="Z10" s="12">
        <v>2040</v>
      </c>
      <c r="AA10" s="12">
        <v>2041</v>
      </c>
      <c r="AB10" s="12">
        <v>2042</v>
      </c>
      <c r="AC10" s="12">
        <v>2043</v>
      </c>
      <c r="AD10" s="12">
        <v>2044</v>
      </c>
      <c r="AE10" s="12">
        <v>2045</v>
      </c>
      <c r="AF10" s="12">
        <v>2046</v>
      </c>
      <c r="AG10" s="12">
        <v>2047</v>
      </c>
      <c r="AH10" s="12">
        <v>2048</v>
      </c>
      <c r="AI10" s="12">
        <v>2049</v>
      </c>
      <c r="AJ10" s="12">
        <v>2050</v>
      </c>
      <c r="AK10" s="12">
        <v>2051</v>
      </c>
      <c r="AL10" s="12">
        <v>2052</v>
      </c>
      <c r="AM10" s="12">
        <v>2053</v>
      </c>
      <c r="AN10" s="12">
        <v>2054</v>
      </c>
      <c r="AO10" s="12">
        <v>2055</v>
      </c>
      <c r="AP10" s="12">
        <v>2056</v>
      </c>
      <c r="AQ10" s="12">
        <v>2057</v>
      </c>
      <c r="AR10" s="12">
        <v>2058</v>
      </c>
      <c r="AS10" s="12">
        <v>2059</v>
      </c>
      <c r="AT10" s="12">
        <v>2060</v>
      </c>
      <c r="AU10" s="12">
        <v>2061</v>
      </c>
      <c r="AV10" s="12">
        <v>2062</v>
      </c>
      <c r="AW10" s="12">
        <v>2063</v>
      </c>
      <c r="AX10" s="12">
        <v>2064</v>
      </c>
      <c r="AY10" s="12">
        <v>2065</v>
      </c>
      <c r="AZ10" s="12">
        <v>2066</v>
      </c>
      <c r="BA10" s="12">
        <v>2067</v>
      </c>
      <c r="BB10" s="12">
        <v>2068</v>
      </c>
      <c r="BC10" s="12">
        <v>2069</v>
      </c>
      <c r="BD10" s="12">
        <v>2070</v>
      </c>
    </row>
    <row r="11" spans="1:56" x14ac:dyDescent="0.25">
      <c r="A11" s="12" t="s">
        <v>511</v>
      </c>
      <c r="B11" s="103">
        <v>8.5661178091161305E-2</v>
      </c>
      <c r="C11" s="103">
        <v>8.6890541246745848E-2</v>
      </c>
      <c r="D11" s="103">
        <v>8.5860344001902456E-2</v>
      </c>
      <c r="E11" s="103">
        <v>8.4952860073244582E-2</v>
      </c>
      <c r="F11" s="103">
        <v>8.4154280346291493E-2</v>
      </c>
      <c r="G11" s="103">
        <v>8.34736900412619E-2</v>
      </c>
      <c r="H11" s="103">
        <v>8.2427592738855929E-2</v>
      </c>
      <c r="I11" s="103">
        <v>8.1052999756632077E-2</v>
      </c>
      <c r="J11" s="103">
        <v>8.0610998831382966E-2</v>
      </c>
      <c r="K11" s="103">
        <v>8.0271476985257481E-2</v>
      </c>
      <c r="L11" s="103">
        <v>8.0118934679381332E-2</v>
      </c>
      <c r="M11" s="103">
        <v>8.0063968640810723E-2</v>
      </c>
      <c r="N11" s="103">
        <v>8.0290326384493196E-2</v>
      </c>
      <c r="O11" s="103">
        <v>8.0538437373467608E-2</v>
      </c>
      <c r="P11" s="103">
        <v>8.0307724867782967E-2</v>
      </c>
      <c r="Q11" s="103">
        <v>8.019678760543543E-2</v>
      </c>
      <c r="R11" s="103">
        <v>8.0349538278954732E-2</v>
      </c>
      <c r="S11" s="103">
        <v>8.0560023677813883E-2</v>
      </c>
      <c r="T11" s="103">
        <v>8.0709066869897275E-2</v>
      </c>
      <c r="U11" s="103">
        <v>8.127476027163813E-2</v>
      </c>
      <c r="V11" s="103">
        <v>8.2003563008569438E-2</v>
      </c>
      <c r="W11" s="103">
        <v>8.2792518175484955E-2</v>
      </c>
      <c r="X11" s="103">
        <v>8.2975472831497213E-2</v>
      </c>
      <c r="Y11" s="103">
        <v>8.3884808269749159E-2</v>
      </c>
      <c r="Z11" s="103">
        <v>8.4980482790699557E-2</v>
      </c>
      <c r="AA11" s="103">
        <v>8.6135489875054025E-2</v>
      </c>
      <c r="AB11" s="103">
        <v>8.7059630163263263E-2</v>
      </c>
      <c r="AC11" s="103">
        <v>8.8411817541516571E-2</v>
      </c>
      <c r="AD11" s="103">
        <v>8.9879998490873983E-2</v>
      </c>
      <c r="AE11" s="103">
        <v>9.1351678349381293E-2</v>
      </c>
      <c r="AF11" s="103">
        <v>9.218782557923072E-2</v>
      </c>
      <c r="AG11" s="103">
        <v>9.3337336760416723E-2</v>
      </c>
      <c r="AH11" s="103">
        <v>9.4320520525975907E-2</v>
      </c>
      <c r="AI11" s="103">
        <v>9.5462293625258987E-2</v>
      </c>
      <c r="AJ11" s="103">
        <v>9.6624133000199106E-2</v>
      </c>
      <c r="AK11" s="103">
        <v>9.8094457616699354E-2</v>
      </c>
      <c r="AL11" s="103">
        <v>9.9650406278333145E-2</v>
      </c>
      <c r="AM11" s="103">
        <v>0.1010455701359087</v>
      </c>
      <c r="AN11" s="103">
        <v>0.10225647792316872</v>
      </c>
      <c r="AO11" s="103">
        <v>0.10323526380129902</v>
      </c>
      <c r="AP11" s="103">
        <v>0.10462593357493712</v>
      </c>
      <c r="AQ11" s="103">
        <v>0.10601233331407428</v>
      </c>
      <c r="AR11" s="103">
        <v>0.10731079387885484</v>
      </c>
      <c r="AS11" s="103">
        <v>0.10844459723966922</v>
      </c>
      <c r="AT11" s="103">
        <v>0.10962668710709902</v>
      </c>
      <c r="AU11" s="103">
        <v>0.11062277905398259</v>
      </c>
      <c r="AV11" s="103">
        <v>0.11129681697010115</v>
      </c>
      <c r="AW11" s="103">
        <v>0.11152787808802447</v>
      </c>
      <c r="AX11" s="103">
        <v>0.11146409185531816</v>
      </c>
      <c r="AY11" s="103">
        <v>0.11116392900979324</v>
      </c>
      <c r="AZ11" s="103">
        <v>0.11097040949762166</v>
      </c>
      <c r="BA11" s="103">
        <v>0.11053897476867817</v>
      </c>
      <c r="BB11" s="103">
        <v>0.11016576686579012</v>
      </c>
      <c r="BC11" s="103">
        <v>0.10947683035731821</v>
      </c>
      <c r="BD11" s="103">
        <v>0.10862007838873265</v>
      </c>
    </row>
    <row r="12" spans="1:56" x14ac:dyDescent="0.25">
      <c r="A12" s="12" t="s">
        <v>506</v>
      </c>
      <c r="B12" s="103">
        <v>8.5661178091161305E-2</v>
      </c>
      <c r="C12" s="103">
        <v>8.6890541246745848E-2</v>
      </c>
      <c r="D12" s="103">
        <v>8.5860344001902456E-2</v>
      </c>
      <c r="E12" s="103">
        <v>8.5135416982476939E-2</v>
      </c>
      <c r="F12" s="103">
        <v>8.5202518211664191E-2</v>
      </c>
      <c r="G12" s="103">
        <v>8.5020122526452385E-2</v>
      </c>
      <c r="H12" s="103">
        <v>8.4316270914044963E-2</v>
      </c>
      <c r="I12" s="103">
        <v>8.3429010630431871E-2</v>
      </c>
      <c r="J12" s="103">
        <v>8.324783228110659E-2</v>
      </c>
      <c r="K12" s="103">
        <v>8.3201367999688733E-2</v>
      </c>
      <c r="L12" s="103">
        <v>8.31717395820461E-2</v>
      </c>
      <c r="M12" s="103">
        <v>8.2964947963205263E-2</v>
      </c>
      <c r="N12" s="103">
        <v>8.297677719579355E-2</v>
      </c>
      <c r="O12" s="103">
        <v>8.3140888612768832E-2</v>
      </c>
      <c r="P12" s="103">
        <v>8.3107642835030318E-2</v>
      </c>
      <c r="Q12" s="103">
        <v>8.3453637403270553E-2</v>
      </c>
      <c r="R12" s="103">
        <v>8.3948444531750335E-2</v>
      </c>
      <c r="S12" s="103">
        <v>8.4688354782839981E-2</v>
      </c>
      <c r="T12" s="103">
        <v>8.5637524875689111E-2</v>
      </c>
      <c r="U12" s="103">
        <v>8.6770337943121334E-2</v>
      </c>
      <c r="V12" s="103">
        <v>8.8166693555311593E-2</v>
      </c>
      <c r="W12" s="103">
        <v>8.9753155110685975E-2</v>
      </c>
      <c r="X12" s="103">
        <v>9.1478089467772292E-2</v>
      </c>
      <c r="Y12" s="103">
        <v>9.3264628223215448E-2</v>
      </c>
      <c r="Z12" s="103">
        <v>9.5070417366042964E-2</v>
      </c>
      <c r="AA12" s="103">
        <v>9.6967727719437444E-2</v>
      </c>
      <c r="AB12" s="103">
        <v>9.8890811919299534E-2</v>
      </c>
      <c r="AC12" s="103">
        <v>0.10078202794561085</v>
      </c>
      <c r="AD12" s="103">
        <v>0.10262968343256459</v>
      </c>
      <c r="AE12" s="103">
        <v>0.10449402485002177</v>
      </c>
      <c r="AF12" s="103">
        <v>0.10633645797370382</v>
      </c>
      <c r="AG12" s="103">
        <v>0.10831286711704004</v>
      </c>
      <c r="AH12" s="103">
        <v>0.1103792798395434</v>
      </c>
      <c r="AI12" s="103">
        <v>0.11250948455988632</v>
      </c>
      <c r="AJ12" s="103">
        <v>0.11467952030542558</v>
      </c>
      <c r="AK12" s="103">
        <v>0.11684157853298693</v>
      </c>
      <c r="AL12" s="103">
        <v>0.11898749054751696</v>
      </c>
      <c r="AM12" s="103">
        <v>0.12118900396246271</v>
      </c>
      <c r="AN12" s="103">
        <v>0.12338670199507561</v>
      </c>
      <c r="AO12" s="103">
        <v>0.12547008717364569</v>
      </c>
      <c r="AP12" s="103">
        <v>0.1273256636965826</v>
      </c>
      <c r="AQ12" s="103">
        <v>0.12865344008386889</v>
      </c>
      <c r="AR12" s="103">
        <v>0.12986564481867649</v>
      </c>
      <c r="AS12" s="103">
        <v>0.13075808541059908</v>
      </c>
      <c r="AT12" s="103">
        <v>0.13156414049263362</v>
      </c>
      <c r="AU12" s="103">
        <v>0.13199032945840133</v>
      </c>
      <c r="AV12" s="103">
        <v>0.13226737634859928</v>
      </c>
      <c r="AW12" s="103">
        <v>0.13233380955788251</v>
      </c>
      <c r="AX12" s="103">
        <v>0.13208490461435579</v>
      </c>
      <c r="AY12" s="103">
        <v>0.13199201022581319</v>
      </c>
      <c r="AZ12" s="103">
        <v>0.13171039079453364</v>
      </c>
      <c r="BA12" s="103">
        <v>0.13147077584624856</v>
      </c>
      <c r="BB12" s="103">
        <v>0.13130704938086224</v>
      </c>
      <c r="BC12" s="103">
        <v>0.13121402385154962</v>
      </c>
      <c r="BD12" s="103">
        <v>0.13111155317757281</v>
      </c>
    </row>
    <row r="13" spans="1:56" x14ac:dyDescent="0.25">
      <c r="A13" s="12" t="s">
        <v>507</v>
      </c>
      <c r="B13" s="103">
        <v>8.5661178091161305E-2</v>
      </c>
      <c r="C13" s="103">
        <v>8.6890541246745848E-2</v>
      </c>
      <c r="D13" s="103">
        <v>8.5860344001902456E-2</v>
      </c>
      <c r="E13" s="103">
        <v>8.5135416982476939E-2</v>
      </c>
      <c r="F13" s="103">
        <v>8.5314277748593195E-2</v>
      </c>
      <c r="G13" s="103">
        <v>8.5096823787667211E-2</v>
      </c>
      <c r="H13" s="103">
        <v>8.4384761978291548E-2</v>
      </c>
      <c r="I13" s="103">
        <v>8.3508893798396946E-2</v>
      </c>
      <c r="J13" s="103">
        <v>8.3332393798842497E-2</v>
      </c>
      <c r="K13" s="103">
        <v>8.3286626602203193E-2</v>
      </c>
      <c r="L13" s="103">
        <v>8.3254725334359944E-2</v>
      </c>
      <c r="M13" s="103">
        <v>8.3051520515347269E-2</v>
      </c>
      <c r="N13" s="103">
        <v>8.3084756726456668E-2</v>
      </c>
      <c r="O13" s="103">
        <v>8.3288514836070138E-2</v>
      </c>
      <c r="P13" s="103">
        <v>8.3305741364471261E-2</v>
      </c>
      <c r="Q13" s="103">
        <v>8.37095708497885E-2</v>
      </c>
      <c r="R13" s="103">
        <v>8.4273493056051876E-2</v>
      </c>
      <c r="S13" s="103">
        <v>8.509453544197787E-2</v>
      </c>
      <c r="T13" s="103">
        <v>8.6129978271781843E-2</v>
      </c>
      <c r="U13" s="103">
        <v>8.73511730866873E-2</v>
      </c>
      <c r="V13" s="103">
        <v>8.883973652877579E-2</v>
      </c>
      <c r="W13" s="103">
        <v>9.0483338833215229E-2</v>
      </c>
      <c r="X13" s="103">
        <v>9.2227184589278116E-2</v>
      </c>
      <c r="Y13" s="103">
        <v>9.4040712300765619E-2</v>
      </c>
      <c r="Z13" s="103">
        <v>9.5907159988431329E-2</v>
      </c>
      <c r="AA13" s="103">
        <v>9.7869500361068992E-2</v>
      </c>
      <c r="AB13" s="103">
        <v>9.9857338399057749E-2</v>
      </c>
      <c r="AC13" s="103">
        <v>0.10183873309922101</v>
      </c>
      <c r="AD13" s="103">
        <v>0.10377829332383277</v>
      </c>
      <c r="AE13" s="103">
        <v>0.10573556050051534</v>
      </c>
      <c r="AF13" s="103">
        <v>0.10764001331131311</v>
      </c>
      <c r="AG13" s="103">
        <v>0.10964939490824606</v>
      </c>
      <c r="AH13" s="103">
        <v>0.11175099618860124</v>
      </c>
      <c r="AI13" s="103">
        <v>0.11391667052403651</v>
      </c>
      <c r="AJ13" s="103">
        <v>0.11612147679393658</v>
      </c>
      <c r="AK13" s="103">
        <v>0.11834826275873225</v>
      </c>
      <c r="AL13" s="103">
        <v>0.12056210681143728</v>
      </c>
      <c r="AM13" s="103">
        <v>0.12280344112755136</v>
      </c>
      <c r="AN13" s="103">
        <v>0.12504057326625931</v>
      </c>
      <c r="AO13" s="103">
        <v>0.12716206800529747</v>
      </c>
      <c r="AP13" s="103">
        <v>0.12905107747736863</v>
      </c>
      <c r="AQ13" s="103">
        <v>0.13040791205431351</v>
      </c>
      <c r="AR13" s="103">
        <v>0.13164686251679883</v>
      </c>
      <c r="AS13" s="103">
        <v>0.13256373216271</v>
      </c>
      <c r="AT13" s="103">
        <v>0.13339398041955114</v>
      </c>
      <c r="AU13" s="103">
        <v>0.13383808680253156</v>
      </c>
      <c r="AV13" s="103">
        <v>0.13412924417830513</v>
      </c>
      <c r="AW13" s="103">
        <v>0.1342087151013337</v>
      </c>
      <c r="AX13" s="103">
        <v>0.13396955950069403</v>
      </c>
      <c r="AY13" s="103">
        <v>0.13388590175401235</v>
      </c>
      <c r="AZ13" s="103">
        <v>0.13360875209384629</v>
      </c>
      <c r="BA13" s="103">
        <v>0.1333733402497079</v>
      </c>
      <c r="BB13" s="103">
        <v>0.13321187737833207</v>
      </c>
      <c r="BC13" s="103">
        <v>0.13312170989082056</v>
      </c>
      <c r="BD13" s="103">
        <v>0.1330221757259164</v>
      </c>
    </row>
    <row r="14" spans="1:56" x14ac:dyDescent="0.25">
      <c r="A14" s="12" t="s">
        <v>508</v>
      </c>
      <c r="B14" s="103">
        <v>8.5661178091161305E-2</v>
      </c>
      <c r="C14" s="103">
        <v>8.6895768194130696E-2</v>
      </c>
      <c r="D14" s="103">
        <v>8.5869719371022543E-2</v>
      </c>
      <c r="E14" s="103">
        <v>8.5149851180338382E-2</v>
      </c>
      <c r="F14" s="103">
        <v>8.5336234303269337E-2</v>
      </c>
      <c r="G14" s="103">
        <v>8.5128246239713448E-2</v>
      </c>
      <c r="H14" s="103">
        <v>8.4430036221010446E-2</v>
      </c>
      <c r="I14" s="103">
        <v>8.357097376197227E-2</v>
      </c>
      <c r="J14" s="103">
        <v>8.3420805010007232E-2</v>
      </c>
      <c r="K14" s="103">
        <v>8.3407150804902574E-2</v>
      </c>
      <c r="L14" s="103">
        <v>8.3414095924806531E-2</v>
      </c>
      <c r="M14" s="103">
        <v>8.32522433997092E-2</v>
      </c>
      <c r="N14" s="103">
        <v>8.3331941471738363E-2</v>
      </c>
      <c r="O14" s="103">
        <v>8.3588833009668448E-2</v>
      </c>
      <c r="P14" s="103">
        <v>8.3659994072176239E-2</v>
      </c>
      <c r="Q14" s="103">
        <v>8.4131194901107001E-2</v>
      </c>
      <c r="R14" s="103">
        <v>8.4772353789378183E-2</v>
      </c>
      <c r="S14" s="103">
        <v>8.5682434288303397E-2</v>
      </c>
      <c r="T14" s="103">
        <v>8.681781240692886E-2</v>
      </c>
      <c r="U14" s="103">
        <v>8.8153017290461502E-2</v>
      </c>
      <c r="V14" s="103">
        <v>8.9770755734477833E-2</v>
      </c>
      <c r="W14" s="103">
        <v>9.1557305676102971E-2</v>
      </c>
      <c r="X14" s="103">
        <v>9.345567940610322E-2</v>
      </c>
      <c r="Y14" s="103">
        <v>9.5431420327815208E-2</v>
      </c>
      <c r="Z14" s="103">
        <v>9.7469300324923222E-2</v>
      </c>
      <c r="AA14" s="103">
        <v>9.9612251388400921E-2</v>
      </c>
      <c r="AB14" s="103">
        <v>0.10178432218067866</v>
      </c>
      <c r="AC14" s="103">
        <v>0.10395044253753184</v>
      </c>
      <c r="AD14" s="103">
        <v>0.10607372965983203</v>
      </c>
      <c r="AE14" s="103">
        <v>0.10821321415678382</v>
      </c>
      <c r="AF14" s="103">
        <v>0.11029860425033747</v>
      </c>
      <c r="AG14" s="103">
        <v>0.11246620078323777</v>
      </c>
      <c r="AH14" s="103">
        <v>0.11470252419599571</v>
      </c>
      <c r="AI14" s="103">
        <v>0.11698077855965201</v>
      </c>
      <c r="AJ14" s="103">
        <v>0.11927445225460248</v>
      </c>
      <c r="AK14" s="103">
        <v>0.12156860115556467</v>
      </c>
      <c r="AL14" s="103">
        <v>0.12383046537748051</v>
      </c>
      <c r="AM14" s="103">
        <v>0.12608541279303148</v>
      </c>
      <c r="AN14" s="103">
        <v>0.12831529886413087</v>
      </c>
      <c r="AO14" s="103">
        <v>0.13041881015252443</v>
      </c>
      <c r="AP14" s="103">
        <v>0.13228974157141987</v>
      </c>
      <c r="AQ14" s="103">
        <v>0.13361840820361701</v>
      </c>
      <c r="AR14" s="103">
        <v>0.1348171014685344</v>
      </c>
      <c r="AS14" s="103">
        <v>0.13568662768911594</v>
      </c>
      <c r="AT14" s="103">
        <v>0.13647665968408346</v>
      </c>
      <c r="AU14" s="103">
        <v>0.13688613331588456</v>
      </c>
      <c r="AV14" s="103">
        <v>0.13713997022069066</v>
      </c>
      <c r="AW14" s="103">
        <v>0.1371772780533598</v>
      </c>
      <c r="AX14" s="103">
        <v>0.13688631570287985</v>
      </c>
      <c r="AY14" s="103">
        <v>0.13675273084748568</v>
      </c>
      <c r="AZ14" s="103">
        <v>0.13642137973875396</v>
      </c>
      <c r="BA14" s="103">
        <v>0.13613226444516943</v>
      </c>
      <c r="BB14" s="103">
        <v>0.13592096002223014</v>
      </c>
      <c r="BC14" s="103">
        <v>0.13578367380869794</v>
      </c>
      <c r="BD14" s="103">
        <v>0.1356398896973193</v>
      </c>
    </row>
    <row r="15" spans="1:56" x14ac:dyDescent="0.25">
      <c r="A15" s="12" t="s">
        <v>509</v>
      </c>
      <c r="B15" s="103">
        <v>8.5661178091161305E-2</v>
      </c>
      <c r="C15" s="103">
        <v>8.6895768194130696E-2</v>
      </c>
      <c r="D15" s="103">
        <v>8.5869719371022543E-2</v>
      </c>
      <c r="E15" s="103">
        <v>8.6079303371177349E-2</v>
      </c>
      <c r="F15" s="103">
        <v>8.6290943039993379E-2</v>
      </c>
      <c r="G15" s="103">
        <v>8.612088882413306E-2</v>
      </c>
      <c r="H15" s="103">
        <v>8.5456756298259579E-2</v>
      </c>
      <c r="I15" s="103">
        <v>8.4634509521504392E-2</v>
      </c>
      <c r="J15" s="103">
        <v>8.4519171064669926E-2</v>
      </c>
      <c r="K15" s="103">
        <v>8.45444640904435E-2</v>
      </c>
      <c r="L15" s="103">
        <v>8.4587524895146732E-2</v>
      </c>
      <c r="M15" s="103">
        <v>8.4459825437564154E-2</v>
      </c>
      <c r="N15" s="103">
        <v>8.4574394276437509E-2</v>
      </c>
      <c r="O15" s="103">
        <v>8.4864287601189498E-2</v>
      </c>
      <c r="P15" s="103">
        <v>8.4961828258627678E-2</v>
      </c>
      <c r="Q15" s="103">
        <v>8.5463063967824007E-2</v>
      </c>
      <c r="R15" s="103">
        <v>8.6131446633112119E-2</v>
      </c>
      <c r="S15" s="103">
        <v>8.7070832596380418E-2</v>
      </c>
      <c r="T15" s="103">
        <v>8.8235400018287419E-2</v>
      </c>
      <c r="U15" s="103">
        <v>8.9600216605603258E-2</v>
      </c>
      <c r="V15" s="103">
        <v>9.1248209781332634E-2</v>
      </c>
      <c r="W15" s="103">
        <v>9.3067478613093932E-2</v>
      </c>
      <c r="X15" s="103">
        <v>9.4998105289006568E-2</v>
      </c>
      <c r="Y15" s="103">
        <v>9.7009655737963801E-2</v>
      </c>
      <c r="Z15" s="103">
        <v>9.9082734504452263E-2</v>
      </c>
      <c r="AA15" s="103">
        <v>0.10126164588676058</v>
      </c>
      <c r="AB15" s="103">
        <v>0.10347044310550767</v>
      </c>
      <c r="AC15" s="103">
        <v>0.10567213575219751</v>
      </c>
      <c r="AD15" s="103">
        <v>0.10782943781403832</v>
      </c>
      <c r="AE15" s="103">
        <v>0.1100004844324599</v>
      </c>
      <c r="AF15" s="103">
        <v>0.11211583313437898</v>
      </c>
      <c r="AG15" s="103">
        <v>0.11431509882181706</v>
      </c>
      <c r="AH15" s="103">
        <v>0.11658287647449829</v>
      </c>
      <c r="AI15" s="103">
        <v>0.11889201702098863</v>
      </c>
      <c r="AJ15" s="103">
        <v>0.12121452551994143</v>
      </c>
      <c r="AK15" s="103">
        <v>0.12353813347818221</v>
      </c>
      <c r="AL15" s="103">
        <v>0.12582664350770864</v>
      </c>
      <c r="AM15" s="103">
        <v>0.12810740911500201</v>
      </c>
      <c r="AN15" s="103">
        <v>0.13036141639119239</v>
      </c>
      <c r="AO15" s="103">
        <v>0.13248698529519209</v>
      </c>
      <c r="AP15" s="103">
        <v>0.13437550715660918</v>
      </c>
      <c r="AQ15" s="103">
        <v>0.13571594266145581</v>
      </c>
      <c r="AR15" s="103">
        <v>0.13692693765672254</v>
      </c>
      <c r="AS15" s="103">
        <v>0.13780346341393132</v>
      </c>
      <c r="AT15" s="103">
        <v>0.13859805874113484</v>
      </c>
      <c r="AU15" s="103">
        <v>0.13901019485146779</v>
      </c>
      <c r="AV15" s="103">
        <v>0.13926390288852764</v>
      </c>
      <c r="AW15" s="103">
        <v>0.13929847927795375</v>
      </c>
      <c r="AX15" s="103">
        <v>0.1390008891378674</v>
      </c>
      <c r="AY15" s="103">
        <v>0.13886181159532901</v>
      </c>
      <c r="AZ15" s="103">
        <v>0.13852098118801878</v>
      </c>
      <c r="BA15" s="103">
        <v>0.13822564665896056</v>
      </c>
      <c r="BB15" s="103">
        <v>0.13800590968916818</v>
      </c>
      <c r="BC15" s="103">
        <v>0.13786322943207235</v>
      </c>
      <c r="BD15" s="103">
        <v>0.1377116280925299</v>
      </c>
    </row>
    <row r="16" spans="1:56" x14ac:dyDescent="0.25">
      <c r="A16" s="12" t="s">
        <v>512</v>
      </c>
      <c r="B16" s="103">
        <v>8.5871481888352155E-2</v>
      </c>
      <c r="C16" s="103">
        <v>8.6677305100869809E-2</v>
      </c>
      <c r="D16" s="103">
        <v>8.520475475949027E-2</v>
      </c>
      <c r="E16" s="103">
        <v>8.3954429560400681E-2</v>
      </c>
      <c r="F16" s="103">
        <v>8.2606795942409814E-2</v>
      </c>
      <c r="G16" s="103">
        <v>8.1502444224115178E-2</v>
      </c>
      <c r="H16" s="103">
        <v>8.0407518364979169E-2</v>
      </c>
      <c r="I16" s="103">
        <v>7.8927445356057738E-2</v>
      </c>
      <c r="J16" s="103">
        <v>7.8341249817429764E-2</v>
      </c>
      <c r="K16" s="103">
        <v>7.7810968570015668E-2</v>
      </c>
      <c r="L16" s="103">
        <v>7.7432845938762332E-2</v>
      </c>
      <c r="M16" s="103">
        <v>7.7106868563674644E-2</v>
      </c>
      <c r="N16" s="103">
        <v>7.7021917462112691E-2</v>
      </c>
      <c r="O16" s="103">
        <v>7.6944386737856349E-2</v>
      </c>
      <c r="P16" s="103">
        <v>7.6419553865300083E-2</v>
      </c>
      <c r="Q16" s="103">
        <v>7.5973153306615748E-2</v>
      </c>
      <c r="R16" s="103">
        <v>7.5797821707383736E-2</v>
      </c>
      <c r="S16" s="103">
        <v>7.56906681855853E-2</v>
      </c>
      <c r="T16" s="103">
        <v>7.554121961678939E-2</v>
      </c>
      <c r="U16" s="103">
        <v>7.5826307151761391E-2</v>
      </c>
      <c r="V16" s="103">
        <v>7.6293726726426703E-2</v>
      </c>
      <c r="W16" s="103">
        <v>7.6805361532191141E-2</v>
      </c>
      <c r="X16" s="103">
        <v>7.6811800544056591E-2</v>
      </c>
      <c r="Y16" s="103">
        <v>7.7433057791686299E-2</v>
      </c>
      <c r="Z16" s="103">
        <v>7.8242739038634643E-2</v>
      </c>
      <c r="AA16" s="103">
        <v>7.9120460652798041E-2</v>
      </c>
      <c r="AB16" s="103">
        <v>7.9805356711749403E-2</v>
      </c>
      <c r="AC16" s="103">
        <v>8.0929679398695664E-2</v>
      </c>
      <c r="AD16" s="103">
        <v>8.2183581607906328E-2</v>
      </c>
      <c r="AE16" s="103">
        <v>8.3462907845251774E-2</v>
      </c>
      <c r="AF16" s="103">
        <v>8.4225390894183128E-2</v>
      </c>
      <c r="AG16" s="103">
        <v>8.5174112043768777E-2</v>
      </c>
      <c r="AH16" s="103">
        <v>8.5969665287297256E-2</v>
      </c>
      <c r="AI16" s="103">
        <v>8.6926106244429535E-2</v>
      </c>
      <c r="AJ16" s="103">
        <v>8.7870405674924101E-2</v>
      </c>
      <c r="AK16" s="103">
        <v>8.9120382885227112E-2</v>
      </c>
      <c r="AL16" s="103">
        <v>9.0447875294912092E-2</v>
      </c>
      <c r="AM16" s="103">
        <v>9.162017140967732E-2</v>
      </c>
      <c r="AN16" s="103">
        <v>9.2640334383228884E-2</v>
      </c>
      <c r="AO16" s="103">
        <v>9.3568436496964752E-2</v>
      </c>
      <c r="AP16" s="103">
        <v>9.4725683461378857E-2</v>
      </c>
      <c r="AQ16" s="103">
        <v>9.588651921399019E-2</v>
      </c>
      <c r="AR16" s="103">
        <v>9.6973036140939245E-2</v>
      </c>
      <c r="AS16" s="103">
        <v>9.7920190841806698E-2</v>
      </c>
      <c r="AT16" s="103">
        <v>9.8952835873394832E-2</v>
      </c>
      <c r="AU16" s="103">
        <v>9.9814866231810476E-2</v>
      </c>
      <c r="AV16" s="103">
        <v>0.10040155857262703</v>
      </c>
      <c r="AW16" s="103">
        <v>0.10058755507054741</v>
      </c>
      <c r="AX16" s="103">
        <v>0.10049206864395245</v>
      </c>
      <c r="AY16" s="103">
        <v>0.10032403240608083</v>
      </c>
      <c r="AZ16" s="103">
        <v>0.10011215439414586</v>
      </c>
      <c r="BA16" s="103">
        <v>9.9684662843596519E-2</v>
      </c>
      <c r="BB16" s="103">
        <v>9.9323052268488712E-2</v>
      </c>
      <c r="BC16" s="103">
        <v>9.8671409743270294E-2</v>
      </c>
      <c r="BD16" s="103">
        <v>9.787297698837169E-2</v>
      </c>
    </row>
    <row r="19" spans="1:9" x14ac:dyDescent="0.25">
      <c r="A19" s="61" t="s">
        <v>513</v>
      </c>
      <c r="I19" s="61" t="s">
        <v>514</v>
      </c>
    </row>
  </sheetData>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76"/>
  <sheetViews>
    <sheetView showGridLines="0" topLeftCell="F1" zoomScale="90" zoomScaleNormal="90" workbookViewId="0">
      <selection activeCell="R41" sqref="R41"/>
    </sheetView>
  </sheetViews>
  <sheetFormatPr defaultColWidth="9.26953125" defaultRowHeight="14.5" x14ac:dyDescent="0.35"/>
  <cols>
    <col min="1" max="1" width="12.54296875" style="232" bestFit="1" customWidth="1"/>
    <col min="2" max="2" width="28.54296875" style="232" bestFit="1" customWidth="1"/>
    <col min="3" max="3" width="10.54296875" style="232" customWidth="1"/>
    <col min="4" max="4" width="10.7265625" style="232" customWidth="1"/>
    <col min="5" max="16" width="9.26953125" style="232"/>
    <col min="17" max="17" width="12.54296875" style="232" bestFit="1" customWidth="1"/>
    <col min="18" max="19" width="11.7265625" style="232" bestFit="1" customWidth="1"/>
    <col min="20" max="16384" width="9.26953125" style="232"/>
  </cols>
  <sheetData>
    <row r="4" spans="1:19" ht="15" customHeight="1" x14ac:dyDescent="0.35">
      <c r="B4" s="233" t="s">
        <v>534</v>
      </c>
      <c r="C4" s="1022" t="s">
        <v>535</v>
      </c>
      <c r="D4" s="1022"/>
    </row>
    <row r="5" spans="1:19" ht="15" customHeight="1" x14ac:dyDescent="0.35"/>
    <row r="6" spans="1:19" ht="15" customHeight="1" x14ac:dyDescent="0.35">
      <c r="B6" s="233" t="s">
        <v>536</v>
      </c>
      <c r="C6" s="233" t="s">
        <v>537</v>
      </c>
      <c r="D6" s="233" t="s">
        <v>538</v>
      </c>
      <c r="E6" s="233">
        <v>2009</v>
      </c>
      <c r="F6" s="233">
        <v>2010</v>
      </c>
      <c r="G6" s="233">
        <v>2011</v>
      </c>
      <c r="H6" s="233">
        <v>2012</v>
      </c>
      <c r="I6" s="233">
        <v>2013</v>
      </c>
      <c r="J6" s="233">
        <v>2014</v>
      </c>
      <c r="K6" s="233">
        <v>2015</v>
      </c>
      <c r="L6" s="233">
        <v>2016</v>
      </c>
      <c r="M6" s="233">
        <v>2017</v>
      </c>
      <c r="N6" s="233">
        <v>2018</v>
      </c>
      <c r="O6" s="233">
        <v>2019</v>
      </c>
      <c r="P6" s="233">
        <v>2020</v>
      </c>
      <c r="R6" s="232" t="s">
        <v>549</v>
      </c>
      <c r="S6" s="232" t="s">
        <v>550</v>
      </c>
    </row>
    <row r="7" spans="1:19" ht="15" customHeight="1" x14ac:dyDescent="0.35">
      <c r="A7" s="234" t="e">
        <f>INDEX([79]Krajiny!$D$3:$D$32,MATCH($B7,[79]Krajiny!$C$3:$C$32,0))</f>
        <v>#N/A</v>
      </c>
      <c r="B7" s="235" t="s">
        <v>6</v>
      </c>
      <c r="C7" s="235" t="s">
        <v>539</v>
      </c>
      <c r="D7" s="235">
        <v>50</v>
      </c>
      <c r="E7" s="235">
        <v>42.694816639999999</v>
      </c>
      <c r="F7" s="235">
        <v>40.983162139999997</v>
      </c>
      <c r="G7" s="235">
        <v>43.069065119999998</v>
      </c>
      <c r="H7" s="235">
        <v>45.417070260000003</v>
      </c>
      <c r="I7" s="235">
        <v>48.188458709999999</v>
      </c>
      <c r="J7" s="235">
        <v>49.02723735</v>
      </c>
      <c r="K7" s="235">
        <v>49.02723735</v>
      </c>
      <c r="L7" s="235">
        <v>48.249027239999997</v>
      </c>
      <c r="M7" s="235">
        <v>46.15384615</v>
      </c>
      <c r="N7" s="235">
        <v>45.041322309999998</v>
      </c>
      <c r="O7" s="235">
        <v>44.583333420000002</v>
      </c>
      <c r="P7" s="235">
        <v>43.644067659999997</v>
      </c>
      <c r="Q7" s="234" t="s">
        <v>307</v>
      </c>
      <c r="R7" s="236">
        <f>P7-E7</f>
        <v>0.94925101999999839</v>
      </c>
      <c r="S7" s="244">
        <f>P7-F7</f>
        <v>2.66090552</v>
      </c>
    </row>
    <row r="8" spans="1:19" ht="15" customHeight="1" x14ac:dyDescent="0.35">
      <c r="A8" s="234" t="e">
        <f>INDEX([79]Krajiny!$D$3:$D$32,MATCH($B8,[79]Krajiny!$C$3:$C$32,0))</f>
        <v>#N/A</v>
      </c>
      <c r="B8" s="235" t="s">
        <v>4</v>
      </c>
      <c r="C8" s="235" t="s">
        <v>539</v>
      </c>
      <c r="D8" s="235">
        <v>50</v>
      </c>
      <c r="E8" s="235">
        <v>42.245942120000002</v>
      </c>
      <c r="F8" s="235">
        <v>41.654183770000003</v>
      </c>
      <c r="G8" s="235">
        <v>42.425790280000001</v>
      </c>
      <c r="H8" s="235">
        <v>42.434221800000003</v>
      </c>
      <c r="I8" s="235">
        <v>42.007391349999999</v>
      </c>
      <c r="J8" s="235">
        <v>42.01604502</v>
      </c>
      <c r="K8" s="235">
        <v>42.158155000000001</v>
      </c>
      <c r="L8" s="235">
        <v>42.286408119999997</v>
      </c>
      <c r="M8" s="235">
        <v>42.344171869999997</v>
      </c>
      <c r="N8" s="235">
        <v>42.300231709999998</v>
      </c>
      <c r="O8" s="235">
        <v>42.130157760000003</v>
      </c>
      <c r="P8" s="235">
        <v>41.874380000000002</v>
      </c>
      <c r="Q8" s="234" t="s">
        <v>326</v>
      </c>
      <c r="R8" s="236">
        <f t="shared" ref="R8:R34" si="0">P8-E8</f>
        <v>-0.37156212000000011</v>
      </c>
      <c r="S8" s="244">
        <f t="shared" ref="S8:S34" si="1">P8-F8</f>
        <v>0.2201962299999991</v>
      </c>
    </row>
    <row r="9" spans="1:19" ht="15" customHeight="1" x14ac:dyDescent="0.35">
      <c r="A9" s="234" t="e">
        <f>INDEX([79]Krajiny!$D$3:$D$32,MATCH($B9,[79]Krajiny!$C$3:$C$32,0))</f>
        <v>#N/A</v>
      </c>
      <c r="B9" s="237" t="s">
        <v>540</v>
      </c>
      <c r="C9" s="235" t="s">
        <v>539</v>
      </c>
      <c r="D9" s="235">
        <v>50</v>
      </c>
      <c r="E9" s="235">
        <v>35.429789290000002</v>
      </c>
      <c r="F9" s="235">
        <v>35.678488389999998</v>
      </c>
      <c r="G9" s="235">
        <v>36.632615880000003</v>
      </c>
      <c r="H9" s="235">
        <v>36.326014559999997</v>
      </c>
      <c r="I9" s="235">
        <v>36.300352889999999</v>
      </c>
      <c r="J9" s="235">
        <v>36.64640387</v>
      </c>
      <c r="K9" s="235">
        <v>37.018816110000003</v>
      </c>
      <c r="L9" s="235">
        <v>37.505410689999998</v>
      </c>
      <c r="M9" s="235">
        <v>38.208109100000001</v>
      </c>
      <c r="N9" s="235">
        <v>38.900714319999999</v>
      </c>
      <c r="O9" s="235">
        <v>39.309554310000003</v>
      </c>
      <c r="P9" s="235">
        <v>39.252478349999997</v>
      </c>
      <c r="Q9" s="234" t="s">
        <v>308</v>
      </c>
      <c r="R9" s="236">
        <f t="shared" si="0"/>
        <v>3.8226890599999948</v>
      </c>
      <c r="S9" s="244">
        <f t="shared" si="1"/>
        <v>3.5739899599999987</v>
      </c>
    </row>
    <row r="10" spans="1:19" ht="15" customHeight="1" x14ac:dyDescent="0.35">
      <c r="A10" s="234" t="e">
        <f>INDEX([79]Krajiny!$D$3:$D$32,MATCH($B10,[79]Krajiny!$C$3:$C$32,0))</f>
        <v>#N/A</v>
      </c>
      <c r="B10" s="235" t="s">
        <v>487</v>
      </c>
      <c r="C10" s="235" t="s">
        <v>539</v>
      </c>
      <c r="D10" s="235">
        <v>50</v>
      </c>
      <c r="E10" s="235">
        <v>39.605898500000002</v>
      </c>
      <c r="F10" s="235">
        <v>38.98962178</v>
      </c>
      <c r="G10" s="235">
        <v>39.060955020000002</v>
      </c>
      <c r="H10" s="235">
        <v>39.100844160000001</v>
      </c>
      <c r="I10" s="235">
        <v>39.267780029999997</v>
      </c>
      <c r="J10" s="235">
        <v>38.817388710000003</v>
      </c>
      <c r="K10" s="235">
        <v>38.962909879999998</v>
      </c>
      <c r="L10" s="235">
        <v>39.209289419999998</v>
      </c>
      <c r="M10" s="235">
        <v>39.315239499999997</v>
      </c>
      <c r="N10" s="235">
        <v>39.378097400000001</v>
      </c>
      <c r="O10" s="235">
        <v>38.814555210000002</v>
      </c>
      <c r="P10" s="235">
        <v>38.891778719999998</v>
      </c>
      <c r="Q10" s="234" t="s">
        <v>314</v>
      </c>
      <c r="R10" s="236">
        <f t="shared" si="0"/>
        <v>-0.71411978000000431</v>
      </c>
      <c r="S10" s="244">
        <f t="shared" si="1"/>
        <v>-9.7843060000002424E-2</v>
      </c>
    </row>
    <row r="11" spans="1:19" ht="15" customHeight="1" x14ac:dyDescent="0.35">
      <c r="A11" s="234" t="e">
        <f>INDEX([79]Krajiny!$D$3:$D$32,MATCH($B11,[79]Krajiny!$C$3:$C$32,0))</f>
        <v>#N/A</v>
      </c>
      <c r="B11" s="235" t="s">
        <v>493</v>
      </c>
      <c r="C11" s="235" t="s">
        <v>539</v>
      </c>
      <c r="D11" s="235">
        <v>50</v>
      </c>
      <c r="E11" s="235">
        <v>42.003906950000001</v>
      </c>
      <c r="F11" s="235">
        <v>42.26403414</v>
      </c>
      <c r="G11" s="235">
        <v>42.121240139999998</v>
      </c>
      <c r="H11" s="235">
        <v>42.218404270000001</v>
      </c>
      <c r="I11" s="235">
        <v>39.673849910000001</v>
      </c>
      <c r="J11" s="235">
        <v>39.973958330000002</v>
      </c>
      <c r="K11" s="235">
        <v>37.305797409999997</v>
      </c>
      <c r="L11" s="235">
        <v>36.669950059999998</v>
      </c>
      <c r="M11" s="235">
        <v>36.970898949999999</v>
      </c>
      <c r="N11" s="235">
        <v>36.008348740000002</v>
      </c>
      <c r="O11" s="235">
        <v>36.550337329999998</v>
      </c>
      <c r="P11" s="235">
        <v>37.325546760000002</v>
      </c>
      <c r="Q11" s="234" t="s">
        <v>313</v>
      </c>
      <c r="R11" s="236">
        <f t="shared" si="0"/>
        <v>-4.6783601899999994</v>
      </c>
      <c r="S11" s="244">
        <f t="shared" si="1"/>
        <v>-4.938487379999998</v>
      </c>
    </row>
    <row r="12" spans="1:19" ht="15" customHeight="1" x14ac:dyDescent="0.35">
      <c r="A12" s="240" t="e">
        <f>INDEX([79]Krajiny!$D$3:$D$32,MATCH($B12,[79]Krajiny!$C$3:$C$32,0))</f>
        <v>#N/A</v>
      </c>
      <c r="B12" s="241" t="s">
        <v>499</v>
      </c>
      <c r="C12" s="241" t="s">
        <v>539</v>
      </c>
      <c r="D12" s="241">
        <v>50</v>
      </c>
      <c r="E12" s="241">
        <v>34.87295744</v>
      </c>
      <c r="F12" s="241">
        <v>33.665784360000004</v>
      </c>
      <c r="G12" s="241">
        <v>33.792670569999999</v>
      </c>
      <c r="H12" s="241">
        <v>33.622177409999999</v>
      </c>
      <c r="I12" s="241">
        <v>33.470121390000003</v>
      </c>
      <c r="J12" s="241">
        <v>34.891944770000002</v>
      </c>
      <c r="K12" s="241">
        <v>35.042487049999998</v>
      </c>
      <c r="L12" s="241">
        <v>35.035466229999997</v>
      </c>
      <c r="M12" s="241">
        <v>35.161145500000003</v>
      </c>
      <c r="N12" s="241">
        <v>36.084660079999999</v>
      </c>
      <c r="O12" s="241">
        <v>37.15320947</v>
      </c>
      <c r="P12" s="241">
        <v>37.075376599999998</v>
      </c>
      <c r="Q12" s="240" t="s">
        <v>303</v>
      </c>
      <c r="R12" s="242">
        <f t="shared" si="0"/>
        <v>2.202419159999998</v>
      </c>
      <c r="S12" s="245">
        <f t="shared" si="1"/>
        <v>3.4095922399999949</v>
      </c>
    </row>
    <row r="13" spans="1:19" ht="15" customHeight="1" x14ac:dyDescent="0.35">
      <c r="A13" s="234" t="e">
        <f>INDEX([79]Krajiny!$D$3:$D$32,MATCH($B13,[79]Krajiny!$C$3:$C$32,0))</f>
        <v>#N/A</v>
      </c>
      <c r="B13" s="235" t="s">
        <v>488</v>
      </c>
      <c r="C13" s="235" t="s">
        <v>539</v>
      </c>
      <c r="D13" s="235">
        <v>50</v>
      </c>
      <c r="E13" s="235">
        <v>38.01630325</v>
      </c>
      <c r="F13" s="235">
        <v>38.375715210000003</v>
      </c>
      <c r="G13" s="235">
        <v>38.952770569999998</v>
      </c>
      <c r="H13" s="235">
        <v>39.387796489999999</v>
      </c>
      <c r="I13" s="235">
        <v>40.412497299999998</v>
      </c>
      <c r="J13" s="235">
        <v>40.223526739999997</v>
      </c>
      <c r="K13" s="235">
        <v>40.535229039999997</v>
      </c>
      <c r="L13" s="235">
        <v>39.397182360000002</v>
      </c>
      <c r="M13" s="235">
        <v>38.829403390000003</v>
      </c>
      <c r="N13" s="235">
        <v>38.984631710000002</v>
      </c>
      <c r="O13" s="235">
        <v>38.62324666</v>
      </c>
      <c r="P13" s="235">
        <v>36.697455310000002</v>
      </c>
      <c r="Q13" s="234" t="s">
        <v>319</v>
      </c>
      <c r="R13" s="236">
        <f t="shared" si="0"/>
        <v>-1.3188479399999977</v>
      </c>
      <c r="S13" s="244">
        <f t="shared" si="1"/>
        <v>-1.6782599000000005</v>
      </c>
    </row>
    <row r="14" spans="1:19" ht="15" customHeight="1" x14ac:dyDescent="0.35">
      <c r="A14" s="234" t="e">
        <f>INDEX([79]Krajiny!$D$3:$D$32,MATCH($B14,[79]Krajiny!$C$3:$C$32,0))</f>
        <v>#N/A</v>
      </c>
      <c r="B14" s="235" t="s">
        <v>498</v>
      </c>
      <c r="C14" s="235" t="s">
        <v>539</v>
      </c>
      <c r="D14" s="235">
        <v>50</v>
      </c>
      <c r="E14" s="235">
        <v>31.334565919999999</v>
      </c>
      <c r="F14" s="235">
        <v>31.780198649999999</v>
      </c>
      <c r="G14" s="235">
        <v>33.625299400000003</v>
      </c>
      <c r="H14" s="235">
        <v>34.448891850000003</v>
      </c>
      <c r="I14" s="235">
        <v>36.032049010000001</v>
      </c>
      <c r="J14" s="235">
        <v>36.270142499999999</v>
      </c>
      <c r="K14" s="235">
        <v>32.775881630000001</v>
      </c>
      <c r="L14" s="235">
        <v>33.633873270000002</v>
      </c>
      <c r="M14" s="235">
        <v>34.573728000000003</v>
      </c>
      <c r="N14" s="235">
        <v>36.902654320000003</v>
      </c>
      <c r="O14" s="235">
        <v>37.30957781</v>
      </c>
      <c r="P14" s="235">
        <v>36.183815490000001</v>
      </c>
      <c r="Q14" s="234" t="s">
        <v>331</v>
      </c>
      <c r="R14" s="236">
        <f t="shared" si="0"/>
        <v>4.8492495700000013</v>
      </c>
      <c r="S14" s="244">
        <f t="shared" si="1"/>
        <v>4.4036168400000015</v>
      </c>
    </row>
    <row r="15" spans="1:19" ht="15" customHeight="1" x14ac:dyDescent="0.35">
      <c r="A15" s="234" t="e">
        <f>INDEX([79]Krajiny!$D$3:$D$32,MATCH($B15,[79]Krajiny!$C$3:$C$32,0))</f>
        <v>#N/A</v>
      </c>
      <c r="B15" s="235" t="s">
        <v>502</v>
      </c>
      <c r="C15" s="235" t="s">
        <v>539</v>
      </c>
      <c r="D15" s="235">
        <v>50</v>
      </c>
      <c r="E15" s="235">
        <v>40.120922200000003</v>
      </c>
      <c r="F15" s="235">
        <v>40.715420809999998</v>
      </c>
      <c r="G15" s="235">
        <v>41.292028610000003</v>
      </c>
      <c r="H15" s="235">
        <v>41.536237190000001</v>
      </c>
      <c r="I15" s="235">
        <v>41.761052730000003</v>
      </c>
      <c r="J15" s="235">
        <v>37.752904520000001</v>
      </c>
      <c r="K15" s="235">
        <v>36.262305939999997</v>
      </c>
      <c r="L15" s="235">
        <v>36.201428720000003</v>
      </c>
      <c r="M15" s="235">
        <v>36.09584598</v>
      </c>
      <c r="N15" s="235">
        <v>36.23198936</v>
      </c>
      <c r="O15" s="235">
        <v>36.486660749999999</v>
      </c>
      <c r="P15" s="235">
        <v>35.249732909999999</v>
      </c>
      <c r="Q15" s="234" t="s">
        <v>324</v>
      </c>
      <c r="R15" s="236">
        <f t="shared" si="0"/>
        <v>-4.8711892900000038</v>
      </c>
      <c r="S15" s="244">
        <f t="shared" si="1"/>
        <v>-5.4656878999999989</v>
      </c>
    </row>
    <row r="16" spans="1:19" ht="15" customHeight="1" x14ac:dyDescent="0.35">
      <c r="A16" s="234" t="e">
        <f>INDEX([79]Krajiny!$D$3:$D$32,MATCH($B16,[79]Krajiny!$C$3:$C$32,0))</f>
        <v>#N/A</v>
      </c>
      <c r="B16" s="235" t="s">
        <v>431</v>
      </c>
      <c r="C16" s="235" t="s">
        <v>539</v>
      </c>
      <c r="D16" s="235">
        <v>50</v>
      </c>
      <c r="E16" s="235">
        <v>33.812325999999999</v>
      </c>
      <c r="F16" s="235">
        <v>32.49995689</v>
      </c>
      <c r="G16" s="235">
        <v>33.623973300000003</v>
      </c>
      <c r="H16" s="235">
        <v>33.624005240000002</v>
      </c>
      <c r="I16" s="235">
        <v>33.624038970000001</v>
      </c>
      <c r="J16" s="235">
        <v>33.624105849999999</v>
      </c>
      <c r="K16" s="235">
        <v>33.624027220000002</v>
      </c>
      <c r="L16" s="235">
        <v>33.624096369999997</v>
      </c>
      <c r="M16" s="235">
        <v>34.271040130000003</v>
      </c>
      <c r="N16" s="235">
        <v>34.912009740000002</v>
      </c>
      <c r="O16" s="235">
        <v>34.911970429999997</v>
      </c>
      <c r="P16" s="235">
        <v>34.91193766</v>
      </c>
      <c r="Q16" s="234" t="s">
        <v>311</v>
      </c>
      <c r="R16" s="236">
        <f t="shared" si="0"/>
        <v>1.0996116600000008</v>
      </c>
      <c r="S16" s="244">
        <f t="shared" si="1"/>
        <v>2.4119807699999996</v>
      </c>
    </row>
    <row r="17" spans="1:25" ht="15" customHeight="1" x14ac:dyDescent="0.35">
      <c r="A17" s="234" t="e">
        <f>INDEX([79]Krajiny!$D$3:$D$32,MATCH($B17,[79]Krajiny!$C$3:$C$32,0))</f>
        <v>#N/A</v>
      </c>
      <c r="B17" s="235" t="s">
        <v>496</v>
      </c>
      <c r="C17" s="235" t="s">
        <v>539</v>
      </c>
      <c r="D17" s="235">
        <v>50</v>
      </c>
      <c r="E17" s="235">
        <v>38.239548300000003</v>
      </c>
      <c r="F17" s="235">
        <v>42.352689320000003</v>
      </c>
      <c r="G17" s="235">
        <v>42.203884770000002</v>
      </c>
      <c r="H17" s="235">
        <v>42.337671870000001</v>
      </c>
      <c r="I17" s="235">
        <v>41.944820470000003</v>
      </c>
      <c r="J17" s="235">
        <v>41.07849787</v>
      </c>
      <c r="K17" s="235">
        <v>40.788333039999998</v>
      </c>
      <c r="L17" s="235">
        <v>39.951166839999999</v>
      </c>
      <c r="M17" s="235">
        <v>39.783280140000002</v>
      </c>
      <c r="N17" s="235">
        <v>36.798546880000004</v>
      </c>
      <c r="O17" s="235">
        <v>36.692683959999997</v>
      </c>
      <c r="P17" s="235">
        <v>34.159142109999998</v>
      </c>
      <c r="Q17" s="234" t="s">
        <v>321</v>
      </c>
      <c r="R17" s="236">
        <f t="shared" si="0"/>
        <v>-4.080406190000005</v>
      </c>
      <c r="S17" s="244">
        <f t="shared" si="1"/>
        <v>-8.1935472100000055</v>
      </c>
    </row>
    <row r="18" spans="1:25" ht="15" customHeight="1" x14ac:dyDescent="0.35">
      <c r="A18" s="234" t="e">
        <f>INDEX([79]Krajiny!$D$3:$D$32,MATCH($B18,[79]Krajiny!$C$3:$C$32,0))</f>
        <v>#N/A</v>
      </c>
      <c r="B18" s="235" t="s">
        <v>5</v>
      </c>
      <c r="C18" s="235" t="s">
        <v>539</v>
      </c>
      <c r="D18" s="235">
        <v>50</v>
      </c>
      <c r="E18" s="235">
        <v>32.134585370000003</v>
      </c>
      <c r="F18" s="235">
        <v>32.309578549999998</v>
      </c>
      <c r="G18" s="235">
        <v>32.53040017</v>
      </c>
      <c r="H18" s="235">
        <v>33.814952939999998</v>
      </c>
      <c r="I18" s="235">
        <v>33.932785240000001</v>
      </c>
      <c r="J18" s="235">
        <v>34.143277560000001</v>
      </c>
      <c r="K18" s="235">
        <v>34.251056839999997</v>
      </c>
      <c r="L18" s="235">
        <v>34.145403459999997</v>
      </c>
      <c r="M18" s="235">
        <v>34.302162899999999</v>
      </c>
      <c r="N18" s="235">
        <v>34.511259870000004</v>
      </c>
      <c r="O18" s="235">
        <v>34.322247750000002</v>
      </c>
      <c r="P18" s="235">
        <v>33.358186629999999</v>
      </c>
      <c r="Q18" s="234" t="s">
        <v>306</v>
      </c>
      <c r="R18" s="236">
        <f t="shared" si="0"/>
        <v>1.2236012599999952</v>
      </c>
      <c r="S18" s="244">
        <f t="shared" si="1"/>
        <v>1.0486080800000011</v>
      </c>
    </row>
    <row r="19" spans="1:25" ht="15" customHeight="1" x14ac:dyDescent="0.35">
      <c r="A19" s="234" t="e">
        <f>INDEX([79]Krajiny!$D$3:$D$32,MATCH($B19,[79]Krajiny!$C$3:$C$32,0))</f>
        <v>#N/A</v>
      </c>
      <c r="B19" s="235" t="s">
        <v>501</v>
      </c>
      <c r="C19" s="235" t="s">
        <v>539</v>
      </c>
      <c r="D19" s="235">
        <v>50</v>
      </c>
      <c r="E19" s="235">
        <v>34.405744390000002</v>
      </c>
      <c r="F19" s="235">
        <v>34.405744869999999</v>
      </c>
      <c r="G19" s="235">
        <v>38.040958289999999</v>
      </c>
      <c r="H19" s="235">
        <v>38.160344019999997</v>
      </c>
      <c r="I19" s="235">
        <v>34.489240940000002</v>
      </c>
      <c r="J19" s="235">
        <v>33.338618580000002</v>
      </c>
      <c r="K19" s="235">
        <v>32.161227719999999</v>
      </c>
      <c r="L19" s="235">
        <v>32.553261290000002</v>
      </c>
      <c r="M19" s="235">
        <v>32.86357486</v>
      </c>
      <c r="N19" s="235">
        <v>33.329625669999999</v>
      </c>
      <c r="O19" s="235">
        <v>33.38684894</v>
      </c>
      <c r="P19" s="235">
        <v>32.352250699999999</v>
      </c>
      <c r="Q19" s="234" t="s">
        <v>322</v>
      </c>
      <c r="R19" s="236">
        <f t="shared" si="0"/>
        <v>-2.0534936900000034</v>
      </c>
      <c r="S19" s="244">
        <f t="shared" si="1"/>
        <v>-2.0534941700000005</v>
      </c>
    </row>
    <row r="20" spans="1:25" ht="15" customHeight="1" x14ac:dyDescent="0.35">
      <c r="A20" s="234" t="e">
        <f>INDEX([79]Krajiny!$D$3:$D$32,MATCH($B20,[79]Krajiny!$C$3:$C$32,0))</f>
        <v>#N/A</v>
      </c>
      <c r="B20" s="235" t="s">
        <v>495</v>
      </c>
      <c r="C20" s="235" t="s">
        <v>539</v>
      </c>
      <c r="D20" s="235">
        <v>50</v>
      </c>
      <c r="E20" s="235" t="s">
        <v>541</v>
      </c>
      <c r="F20" s="235" t="s">
        <v>541</v>
      </c>
      <c r="G20" s="235" t="s">
        <v>541</v>
      </c>
      <c r="H20" s="235" t="s">
        <v>541</v>
      </c>
      <c r="I20" s="235">
        <v>32.75753521</v>
      </c>
      <c r="J20" s="235">
        <v>33.943987909999997</v>
      </c>
      <c r="K20" s="235">
        <v>32.773838439999999</v>
      </c>
      <c r="L20" s="235">
        <v>32.964063770000003</v>
      </c>
      <c r="M20" s="235">
        <v>31.74061433</v>
      </c>
      <c r="N20" s="235">
        <v>31.740609580000001</v>
      </c>
      <c r="O20" s="235">
        <v>31.33047792</v>
      </c>
      <c r="P20" s="235">
        <v>31.33046719</v>
      </c>
      <c r="Q20" s="234" t="s">
        <v>315</v>
      </c>
      <c r="R20" s="236">
        <f>P20-I20</f>
        <v>-1.4270680200000001</v>
      </c>
      <c r="S20" s="244">
        <f>P20-I20</f>
        <v>-1.4270680200000001</v>
      </c>
    </row>
    <row r="21" spans="1:25" ht="15" customHeight="1" x14ac:dyDescent="0.35">
      <c r="A21" s="234" t="e">
        <f>INDEX([79]Krajiny!$D$3:$D$32,MATCH($B21,[79]Krajiny!$C$3:$C$32,0))</f>
        <v>#N/A</v>
      </c>
      <c r="B21" s="235" t="s">
        <v>542</v>
      </c>
      <c r="C21" s="235" t="s">
        <v>539</v>
      </c>
      <c r="D21" s="235">
        <v>50</v>
      </c>
      <c r="E21" s="235">
        <v>33.763124124799901</v>
      </c>
      <c r="F21" s="235">
        <v>33.911228849599901</v>
      </c>
      <c r="G21" s="235">
        <v>34.720572851199996</v>
      </c>
      <c r="H21" s="235">
        <v>34.983703404400003</v>
      </c>
      <c r="I21" s="235">
        <v>34.811064870769201</v>
      </c>
      <c r="J21" s="235">
        <v>33.988466696666599</v>
      </c>
      <c r="K21" s="235">
        <v>34.2814879238461</v>
      </c>
      <c r="L21" s="235">
        <v>33.663680624999998</v>
      </c>
      <c r="M21" s="235">
        <v>32.924215235555501</v>
      </c>
      <c r="N21" s="235">
        <v>32.563203449629597</v>
      </c>
      <c r="O21" s="235">
        <v>32.153868544074001</v>
      </c>
      <c r="P21" s="235">
        <v>31.276903294814801</v>
      </c>
      <c r="Q21" s="234" t="s">
        <v>317</v>
      </c>
      <c r="R21" s="236">
        <f t="shared" si="0"/>
        <v>-2.4862208299851005</v>
      </c>
      <c r="S21" s="244">
        <f t="shared" si="1"/>
        <v>-2.6343255547851001</v>
      </c>
    </row>
    <row r="22" spans="1:25" ht="15" customHeight="1" x14ac:dyDescent="0.35">
      <c r="A22" s="234" t="e">
        <f>INDEX([79]Krajiny!$D$3:$D$32,MATCH($B22,[79]Krajiny!$C$3:$C$32,0))</f>
        <v>#N/A</v>
      </c>
      <c r="B22" s="237" t="s">
        <v>543</v>
      </c>
      <c r="C22" s="235" t="s">
        <v>539</v>
      </c>
      <c r="D22" s="235">
        <v>50</v>
      </c>
      <c r="E22" s="235">
        <v>36.318721189999998</v>
      </c>
      <c r="F22" s="235">
        <v>37.313704970000003</v>
      </c>
      <c r="G22" s="235">
        <v>37.657772739999999</v>
      </c>
      <c r="H22" s="235">
        <v>37.958808339999997</v>
      </c>
      <c r="I22" s="235">
        <v>37.607310609999999</v>
      </c>
      <c r="J22" s="235">
        <v>37.834136780000001</v>
      </c>
      <c r="K22" s="235">
        <v>36.93074197</v>
      </c>
      <c r="L22" s="235">
        <v>33.834823530000001</v>
      </c>
      <c r="M22" s="235">
        <v>36.858525360000002</v>
      </c>
      <c r="N22" s="235">
        <v>29.765678810000001</v>
      </c>
      <c r="O22" s="235">
        <v>30.49965379</v>
      </c>
      <c r="P22" s="235">
        <v>30.384151630000002</v>
      </c>
      <c r="Q22" s="234" t="s">
        <v>543</v>
      </c>
      <c r="R22" s="236">
        <f t="shared" si="0"/>
        <v>-5.9345695599999964</v>
      </c>
      <c r="S22" s="244">
        <f t="shared" si="1"/>
        <v>-6.9295533400000018</v>
      </c>
    </row>
    <row r="23" spans="1:25" ht="15" customHeight="1" x14ac:dyDescent="0.35">
      <c r="A23" s="234" t="e">
        <f>INDEX([79]Krajiny!$D$3:$D$32,MATCH($B23,[79]Krajiny!$C$3:$C$32,0))</f>
        <v>#N/A</v>
      </c>
      <c r="B23" s="235" t="s">
        <v>491</v>
      </c>
      <c r="C23" s="235" t="s">
        <v>539</v>
      </c>
      <c r="D23" s="235">
        <v>50</v>
      </c>
      <c r="E23" s="235">
        <v>32.585101250000001</v>
      </c>
      <c r="F23" s="235">
        <v>31.213397400000002</v>
      </c>
      <c r="G23" s="235">
        <v>31.447029239999999</v>
      </c>
      <c r="H23" s="235">
        <v>31.566180469999999</v>
      </c>
      <c r="I23" s="235">
        <v>31.003927690000001</v>
      </c>
      <c r="J23" s="235">
        <v>30.803073439999999</v>
      </c>
      <c r="K23" s="235">
        <v>31.132571850000001</v>
      </c>
      <c r="L23" s="235">
        <v>31.103546479999999</v>
      </c>
      <c r="M23" s="235">
        <v>31.006390079999999</v>
      </c>
      <c r="N23" s="235">
        <v>30.249152219999999</v>
      </c>
      <c r="O23" s="235">
        <v>30.444984980000001</v>
      </c>
      <c r="P23" s="235">
        <v>30.18866336</v>
      </c>
      <c r="Q23" s="234" t="s">
        <v>328</v>
      </c>
      <c r="R23" s="236">
        <f t="shared" si="0"/>
        <v>-2.3964378900000014</v>
      </c>
      <c r="S23" s="244">
        <f t="shared" si="1"/>
        <v>-1.024734040000002</v>
      </c>
    </row>
    <row r="24" spans="1:25" ht="15" customHeight="1" x14ac:dyDescent="0.35">
      <c r="A24" s="234" t="e">
        <f>INDEX([79]Krajiny!$D$3:$D$32,MATCH($B24,[79]Krajiny!$C$3:$C$32,0))</f>
        <v>#N/A</v>
      </c>
      <c r="B24" s="235" t="s">
        <v>500</v>
      </c>
      <c r="C24" s="235" t="s">
        <v>539</v>
      </c>
      <c r="D24" s="235">
        <v>50</v>
      </c>
      <c r="E24" s="235">
        <v>33.723130589999997</v>
      </c>
      <c r="F24" s="235">
        <v>33.455610700000001</v>
      </c>
      <c r="G24" s="235">
        <v>33.444454180000001</v>
      </c>
      <c r="H24" s="235">
        <v>33.05599668</v>
      </c>
      <c r="I24" s="235">
        <v>33.925500509999999</v>
      </c>
      <c r="J24" s="235">
        <v>34.253344429999999</v>
      </c>
      <c r="K24" s="235">
        <v>34.050746580000002</v>
      </c>
      <c r="L24" s="235">
        <v>34.339978780000003</v>
      </c>
      <c r="M24" s="235">
        <v>33.003049709999999</v>
      </c>
      <c r="N24" s="235">
        <v>32.560007689999999</v>
      </c>
      <c r="O24" s="235">
        <v>31.741838059999999</v>
      </c>
      <c r="P24" s="235">
        <v>30.15913793</v>
      </c>
      <c r="Q24" s="234" t="s">
        <v>329</v>
      </c>
      <c r="R24" s="236">
        <f t="shared" si="0"/>
        <v>-3.5639926599999967</v>
      </c>
      <c r="S24" s="244">
        <f t="shared" si="1"/>
        <v>-3.2964727700000012</v>
      </c>
    </row>
    <row r="25" spans="1:25" ht="15" customHeight="1" x14ac:dyDescent="0.35">
      <c r="A25" s="234" t="e">
        <f>INDEX([79]Krajiny!$D$3:$D$32,MATCH($B25,[79]Krajiny!$C$3:$C$32,0))</f>
        <v>#N/A</v>
      </c>
      <c r="B25" s="235" t="s">
        <v>490</v>
      </c>
      <c r="C25" s="235" t="s">
        <v>539</v>
      </c>
      <c r="D25" s="235">
        <v>50</v>
      </c>
      <c r="E25" s="235">
        <v>41.115009270000002</v>
      </c>
      <c r="F25" s="235">
        <v>41.843450570000002</v>
      </c>
      <c r="G25" s="235">
        <v>42.228313149999998</v>
      </c>
      <c r="H25" s="235">
        <v>42.621525890000001</v>
      </c>
      <c r="I25" s="235">
        <v>41.432313399999998</v>
      </c>
      <c r="J25" s="235">
        <v>41.141669229999998</v>
      </c>
      <c r="K25" s="235">
        <v>40.314640699999998</v>
      </c>
      <c r="L25" s="235">
        <v>36.121874429999998</v>
      </c>
      <c r="M25" s="235">
        <v>35.70523772</v>
      </c>
      <c r="N25" s="235">
        <v>34.11163363</v>
      </c>
      <c r="O25" s="235">
        <v>33.074779509999999</v>
      </c>
      <c r="P25" s="235">
        <v>29.869390159999998</v>
      </c>
      <c r="Q25" s="234" t="s">
        <v>320</v>
      </c>
      <c r="R25" s="236">
        <f t="shared" si="0"/>
        <v>-11.245619110000003</v>
      </c>
      <c r="S25" s="244">
        <f t="shared" si="1"/>
        <v>-11.974060410000003</v>
      </c>
    </row>
    <row r="26" spans="1:25" ht="15" customHeight="1" x14ac:dyDescent="0.35">
      <c r="A26" s="234" t="e">
        <f>INDEX([79]Krajiny!$D$3:$D$32,MATCH($B26,[79]Krajiny!$C$3:$C$32,0))</f>
        <v>#N/A</v>
      </c>
      <c r="B26" s="235" t="s">
        <v>492</v>
      </c>
      <c r="C26" s="235" t="s">
        <v>539</v>
      </c>
      <c r="D26" s="235">
        <v>50</v>
      </c>
      <c r="E26" s="235">
        <v>37.050272159999999</v>
      </c>
      <c r="F26" s="235">
        <v>36.878203689999999</v>
      </c>
      <c r="G26" s="235">
        <v>37.107148819999999</v>
      </c>
      <c r="H26" s="235">
        <v>37.4732141</v>
      </c>
      <c r="I26" s="235">
        <v>37.864089190000001</v>
      </c>
      <c r="J26" s="235">
        <v>36.918953539999997</v>
      </c>
      <c r="K26" s="235">
        <v>37.36427887</v>
      </c>
      <c r="L26" s="235">
        <v>36.618313630000003</v>
      </c>
      <c r="M26" s="235">
        <v>34.359681440000003</v>
      </c>
      <c r="N26" s="235">
        <v>33.533697830000001</v>
      </c>
      <c r="O26" s="235">
        <v>31.802773689999999</v>
      </c>
      <c r="P26" s="235">
        <v>29.502486309999998</v>
      </c>
      <c r="Q26" s="234" t="s">
        <v>330</v>
      </c>
      <c r="R26" s="236">
        <f t="shared" si="0"/>
        <v>-7.5477858500000004</v>
      </c>
      <c r="S26" s="244">
        <f t="shared" si="1"/>
        <v>-7.3757173800000011</v>
      </c>
    </row>
    <row r="27" spans="1:25" ht="15" customHeight="1" x14ac:dyDescent="0.35">
      <c r="A27" s="234" t="e">
        <f>INDEX([79]Krajiny!$D$3:$D$32,MATCH($B27,[79]Krajiny!$C$3:$C$32,0))</f>
        <v>#N/A</v>
      </c>
      <c r="B27" s="235" t="s">
        <v>494</v>
      </c>
      <c r="C27" s="235" t="s">
        <v>539</v>
      </c>
      <c r="D27" s="235">
        <v>50</v>
      </c>
      <c r="E27" s="235">
        <v>28.080877300000001</v>
      </c>
      <c r="F27" s="235">
        <v>28.08079051</v>
      </c>
      <c r="G27" s="235">
        <v>28.080808080000001</v>
      </c>
      <c r="H27" s="235">
        <v>28.080808080000001</v>
      </c>
      <c r="I27" s="235">
        <v>28.08081512</v>
      </c>
      <c r="J27" s="235">
        <v>28.080781300000002</v>
      </c>
      <c r="K27" s="235">
        <v>28.08077312</v>
      </c>
      <c r="L27" s="235">
        <v>28.080754030000001</v>
      </c>
      <c r="M27" s="235">
        <v>28.080844760000002</v>
      </c>
      <c r="N27" s="235">
        <v>28.080757739999999</v>
      </c>
      <c r="O27" s="235">
        <v>28.080797440000001</v>
      </c>
      <c r="P27" s="235">
        <v>28.080810759999999</v>
      </c>
      <c r="Q27" s="234" t="s">
        <v>312</v>
      </c>
      <c r="R27" s="236">
        <f t="shared" si="0"/>
        <v>-6.6540000002390798E-5</v>
      </c>
      <c r="S27" s="244">
        <f t="shared" si="1"/>
        <v>2.0249999998611656E-5</v>
      </c>
    </row>
    <row r="28" spans="1:25" ht="15" customHeight="1" x14ac:dyDescent="0.35">
      <c r="A28" s="234" t="e">
        <f>INDEX([79]Krajiny!$D$3:$D$32,MATCH($B28,[79]Krajiny!$C$3:$C$32,0))</f>
        <v>#N/A</v>
      </c>
      <c r="B28" s="235" t="s">
        <v>66</v>
      </c>
      <c r="C28" s="235" t="s">
        <v>539</v>
      </c>
      <c r="D28" s="235">
        <v>50</v>
      </c>
      <c r="E28" s="235">
        <v>29.686669699999999</v>
      </c>
      <c r="F28" s="235">
        <v>30.460920720000001</v>
      </c>
      <c r="G28" s="235">
        <v>31.333901749999999</v>
      </c>
      <c r="H28" s="235">
        <v>31.942983569999999</v>
      </c>
      <c r="I28" s="235">
        <v>32.094558020000001</v>
      </c>
      <c r="J28" s="235">
        <v>32.280224869999998</v>
      </c>
      <c r="K28" s="235">
        <v>30.63897914</v>
      </c>
      <c r="L28" s="235">
        <v>30.61208452</v>
      </c>
      <c r="M28" s="235">
        <v>30.71417512</v>
      </c>
      <c r="N28" s="235">
        <v>29.218308919999998</v>
      </c>
      <c r="O28" s="235">
        <v>27.906079389999999</v>
      </c>
      <c r="P28" s="235">
        <v>27.906074100000001</v>
      </c>
      <c r="Q28" s="234" t="s">
        <v>318</v>
      </c>
      <c r="R28" s="236">
        <f t="shared" si="0"/>
        <v>-1.7805955999999981</v>
      </c>
      <c r="S28" s="244">
        <f t="shared" si="1"/>
        <v>-2.5548466199999993</v>
      </c>
    </row>
    <row r="29" spans="1:25" ht="15" customHeight="1" x14ac:dyDescent="0.35">
      <c r="A29" s="234" t="e">
        <f>INDEX([79]Krajiny!$D$3:$D$32,MATCH($B29,[79]Krajiny!$C$3:$C$32,0))</f>
        <v>#N/A</v>
      </c>
      <c r="B29" s="235" t="s">
        <v>486</v>
      </c>
      <c r="C29" s="235" t="s">
        <v>539</v>
      </c>
      <c r="D29" s="235">
        <v>50</v>
      </c>
      <c r="E29" s="235">
        <v>18.27740017</v>
      </c>
      <c r="F29" s="235">
        <v>18.901310420000001</v>
      </c>
      <c r="G29" s="235">
        <v>20.053793450000001</v>
      </c>
      <c r="H29" s="235">
        <v>20.482928149999999</v>
      </c>
      <c r="I29" s="235">
        <v>20.804395150000001</v>
      </c>
      <c r="J29" s="235">
        <v>20.50997783</v>
      </c>
      <c r="K29" s="235">
        <v>22.853170850000001</v>
      </c>
      <c r="L29" s="235">
        <v>22.570422189999999</v>
      </c>
      <c r="M29" s="235">
        <v>22.85789583</v>
      </c>
      <c r="N29" s="235">
        <v>23.27336781</v>
      </c>
      <c r="O29" s="235">
        <v>23.991191749999999</v>
      </c>
      <c r="P29" s="235">
        <v>24.301126849999999</v>
      </c>
      <c r="Q29" s="234" t="s">
        <v>316</v>
      </c>
      <c r="R29" s="236">
        <f t="shared" si="0"/>
        <v>6.0237266799999993</v>
      </c>
      <c r="S29" s="244">
        <f t="shared" si="1"/>
        <v>5.3998164299999978</v>
      </c>
      <c r="Y29" s="238" t="s">
        <v>544</v>
      </c>
    </row>
    <row r="30" spans="1:25" ht="15" customHeight="1" x14ac:dyDescent="0.35">
      <c r="A30" s="234" t="e">
        <f>INDEX([79]Krajiny!$D$3:$D$32,MATCH($B30,[79]Krajiny!$C$3:$C$32,0))</f>
        <v>#N/A</v>
      </c>
      <c r="B30" s="235" t="s">
        <v>489</v>
      </c>
      <c r="C30" s="235" t="s">
        <v>539</v>
      </c>
      <c r="D30" s="235">
        <v>50</v>
      </c>
      <c r="E30" s="235">
        <v>25.097313110000002</v>
      </c>
      <c r="F30" s="235">
        <v>25.250053690000001</v>
      </c>
      <c r="G30" s="235">
        <v>26.98649726</v>
      </c>
      <c r="H30" s="235">
        <v>26.634727210000001</v>
      </c>
      <c r="I30" s="235">
        <v>27.27764307</v>
      </c>
      <c r="J30" s="235">
        <v>27.586658249999999</v>
      </c>
      <c r="K30" s="235">
        <v>28.358727510000001</v>
      </c>
      <c r="L30" s="235">
        <v>28.395848359999999</v>
      </c>
      <c r="M30" s="235">
        <v>26.30489811</v>
      </c>
      <c r="N30" s="235">
        <v>26.532063860000001</v>
      </c>
      <c r="O30" s="235">
        <v>24.39096675</v>
      </c>
      <c r="P30" s="235">
        <v>23.467525479999999</v>
      </c>
      <c r="Q30" s="234" t="s">
        <v>309</v>
      </c>
      <c r="R30" s="236">
        <f t="shared" si="0"/>
        <v>-1.6297876300000027</v>
      </c>
      <c r="S30" s="244">
        <f t="shared" si="1"/>
        <v>-1.7825282100000024</v>
      </c>
    </row>
    <row r="31" spans="1:25" ht="15" customHeight="1" x14ac:dyDescent="0.35">
      <c r="A31" s="234" t="e">
        <f>INDEX([79]Krajiny!$D$3:$D$32,MATCH($B31,[79]Krajiny!$C$3:$C$32,0))</f>
        <v>#N/A</v>
      </c>
      <c r="B31" s="235" t="s">
        <v>436</v>
      </c>
      <c r="C31" s="235" t="s">
        <v>539</v>
      </c>
      <c r="D31" s="235">
        <v>50</v>
      </c>
      <c r="E31" s="235">
        <v>27.816565099999998</v>
      </c>
      <c r="F31" s="235">
        <v>28.281847679999998</v>
      </c>
      <c r="G31" s="235">
        <v>28.081157990000001</v>
      </c>
      <c r="H31" s="235">
        <v>27.887619189999999</v>
      </c>
      <c r="I31" s="235">
        <v>28.55196943</v>
      </c>
      <c r="J31" s="235">
        <v>26.93197563</v>
      </c>
      <c r="K31" s="235">
        <v>26.928075719999999</v>
      </c>
      <c r="L31" s="235">
        <v>24.31334601</v>
      </c>
      <c r="M31" s="235">
        <v>24.272217380000001</v>
      </c>
      <c r="N31" s="235">
        <v>24.726696499999999</v>
      </c>
      <c r="O31" s="235">
        <v>23.911596159999998</v>
      </c>
      <c r="P31" s="235">
        <v>23.45022999</v>
      </c>
      <c r="Q31" s="234" t="s">
        <v>323</v>
      </c>
      <c r="R31" s="236">
        <f t="shared" si="0"/>
        <v>-4.3663351099999979</v>
      </c>
      <c r="S31" s="244">
        <f t="shared" si="1"/>
        <v>-4.8316176899999981</v>
      </c>
    </row>
    <row r="32" spans="1:25" ht="15" customHeight="1" x14ac:dyDescent="0.35">
      <c r="A32" s="234" t="e">
        <f>INDEX([79]Krajiny!$D$3:$D$32,MATCH($B32,[79]Krajiny!$C$3:$C$32,0))</f>
        <v>#N/A</v>
      </c>
      <c r="B32" s="235" t="s">
        <v>497</v>
      </c>
      <c r="C32" s="235" t="s">
        <v>539</v>
      </c>
      <c r="D32" s="235">
        <v>50</v>
      </c>
      <c r="E32" s="235">
        <v>15.89707733</v>
      </c>
      <c r="F32" s="235">
        <v>16.302379810000001</v>
      </c>
      <c r="G32" s="235">
        <v>19.32154427</v>
      </c>
      <c r="H32" s="235">
        <v>19.665962029999999</v>
      </c>
      <c r="I32" s="235">
        <v>20.99554805</v>
      </c>
      <c r="J32" s="235">
        <v>21.120789980000001</v>
      </c>
      <c r="K32" s="235">
        <v>20.538562039999999</v>
      </c>
      <c r="L32" s="235">
        <v>20.15984808</v>
      </c>
      <c r="M32" s="235">
        <v>19.97941093</v>
      </c>
      <c r="N32" s="235">
        <v>20.39306492</v>
      </c>
      <c r="O32" s="235">
        <v>20.84223604</v>
      </c>
      <c r="P32" s="235">
        <v>20.213387300000001</v>
      </c>
      <c r="Q32" s="234" t="s">
        <v>325</v>
      </c>
      <c r="R32" s="236">
        <f t="shared" si="0"/>
        <v>4.3163099700000007</v>
      </c>
      <c r="S32" s="244">
        <f t="shared" si="1"/>
        <v>3.9110074899999994</v>
      </c>
    </row>
    <row r="33" spans="1:19" ht="15" customHeight="1" x14ac:dyDescent="0.35">
      <c r="A33" s="234" t="e">
        <f>INDEX([79]Krajiny!$D$3:$D$32,MATCH($B33,[79]Krajiny!$C$3:$C$32,0))</f>
        <v>#N/A</v>
      </c>
      <c r="B33" s="235" t="s">
        <v>437</v>
      </c>
      <c r="C33" s="235" t="s">
        <v>539</v>
      </c>
      <c r="D33" s="235">
        <v>50</v>
      </c>
      <c r="E33" s="235" t="s">
        <v>541</v>
      </c>
      <c r="F33" s="235" t="s">
        <v>541</v>
      </c>
      <c r="G33" s="235" t="s">
        <v>541</v>
      </c>
      <c r="H33" s="235" t="s">
        <v>541</v>
      </c>
      <c r="I33" s="235" t="s">
        <v>541</v>
      </c>
      <c r="J33" s="235">
        <v>17.309448639999999</v>
      </c>
      <c r="K33" s="235" t="s">
        <v>541</v>
      </c>
      <c r="L33" s="235" t="s">
        <v>541</v>
      </c>
      <c r="M33" s="235">
        <v>17.309377009999999</v>
      </c>
      <c r="N33" s="235">
        <v>17.309401619999999</v>
      </c>
      <c r="O33" s="235">
        <v>18.124984959999999</v>
      </c>
      <c r="P33" s="235">
        <v>18.125013970000001</v>
      </c>
      <c r="Q33" s="234" t="s">
        <v>327</v>
      </c>
      <c r="R33" s="236">
        <f>P33-J33</f>
        <v>0.81556533000000186</v>
      </c>
      <c r="S33" s="244">
        <f>P33-J33</f>
        <v>0.81556533000000186</v>
      </c>
    </row>
    <row r="34" spans="1:19" ht="15" customHeight="1" x14ac:dyDescent="0.35">
      <c r="A34" s="234" t="e">
        <f>INDEX([79]Krajiny!$D$3:$D$32,MATCH($B34,[79]Krajiny!$C$3:$C$32,0))</f>
        <v>#N/A</v>
      </c>
      <c r="B34" s="235" t="s">
        <v>433</v>
      </c>
      <c r="C34" s="235" t="s">
        <v>539</v>
      </c>
      <c r="D34" s="235">
        <v>50</v>
      </c>
      <c r="E34" s="235">
        <v>33.512659579999998</v>
      </c>
      <c r="F34" s="235">
        <v>34.1244722</v>
      </c>
      <c r="G34" s="235">
        <v>34.900248230000003</v>
      </c>
      <c r="H34" s="235">
        <v>34.793199340000001</v>
      </c>
      <c r="I34" s="235">
        <v>31.587642249999998</v>
      </c>
      <c r="J34" s="235">
        <v>31.169527309999999</v>
      </c>
      <c r="K34" s="235">
        <v>31.440114999999999</v>
      </c>
      <c r="L34" s="235">
        <v>27.678828370000002</v>
      </c>
      <c r="M34" s="235">
        <v>27.88904711</v>
      </c>
      <c r="N34" s="235">
        <v>28.3279599</v>
      </c>
      <c r="O34" s="235">
        <v>21.737706450000001</v>
      </c>
      <c r="P34" s="235">
        <v>16.521775030000001</v>
      </c>
      <c r="Q34" s="234" t="s">
        <v>310</v>
      </c>
      <c r="R34" s="236">
        <f t="shared" si="0"/>
        <v>-16.990884549999997</v>
      </c>
      <c r="S34" s="243">
        <f t="shared" si="1"/>
        <v>-17.602697169999999</v>
      </c>
    </row>
    <row r="35" spans="1:19" ht="15" customHeight="1" x14ac:dyDescent="0.35"/>
    <row r="36" spans="1:19" ht="15" customHeight="1" x14ac:dyDescent="0.35">
      <c r="B36" s="235" t="s">
        <v>545</v>
      </c>
      <c r="C36" s="239">
        <v>44302</v>
      </c>
    </row>
    <row r="37" spans="1:19" ht="15" customHeight="1" x14ac:dyDescent="0.35"/>
    <row r="38" spans="1:19" ht="15" customHeight="1" x14ac:dyDescent="0.35">
      <c r="B38" s="233"/>
      <c r="C38" s="233"/>
      <c r="D38" s="233"/>
    </row>
    <row r="39" spans="1:19" ht="15" customHeight="1" x14ac:dyDescent="0.35"/>
    <row r="40" spans="1:19" ht="15" customHeight="1" x14ac:dyDescent="0.35">
      <c r="B40" s="233"/>
      <c r="C40" s="233"/>
      <c r="D40" s="233"/>
      <c r="E40" s="233"/>
      <c r="F40" s="233"/>
      <c r="G40" s="233"/>
      <c r="H40" s="233"/>
      <c r="I40" s="233"/>
      <c r="J40" s="233"/>
      <c r="K40" s="233"/>
      <c r="L40" s="233"/>
      <c r="M40" s="233"/>
      <c r="N40" s="233"/>
      <c r="O40" s="233"/>
      <c r="P40" s="233"/>
    </row>
    <row r="41" spans="1:19" ht="15" customHeight="1" x14ac:dyDescent="0.35">
      <c r="B41" s="235"/>
      <c r="C41" s="235"/>
      <c r="D41" s="235"/>
      <c r="E41" s="235"/>
      <c r="F41" s="235"/>
      <c r="G41" s="235"/>
      <c r="H41" s="235"/>
      <c r="I41" s="235"/>
      <c r="J41" s="235"/>
      <c r="K41" s="235"/>
      <c r="L41" s="235"/>
      <c r="M41" s="235"/>
      <c r="N41" s="235"/>
      <c r="O41" s="235"/>
      <c r="P41" s="235"/>
    </row>
    <row r="42" spans="1:19" ht="15" customHeight="1" x14ac:dyDescent="0.35">
      <c r="B42" s="235"/>
      <c r="C42" s="235"/>
      <c r="D42" s="235"/>
      <c r="E42" s="235"/>
      <c r="F42" s="235"/>
      <c r="G42" s="235"/>
      <c r="H42" s="235"/>
      <c r="I42" s="235"/>
      <c r="J42" s="235"/>
      <c r="K42" s="235"/>
      <c r="L42" s="235"/>
      <c r="M42" s="235"/>
      <c r="N42" s="235"/>
      <c r="O42" s="235"/>
      <c r="P42" s="235"/>
    </row>
    <row r="43" spans="1:19" ht="15" customHeight="1" x14ac:dyDescent="0.35">
      <c r="B43" s="235"/>
      <c r="C43" s="235"/>
      <c r="D43" s="235"/>
      <c r="E43" s="235"/>
      <c r="F43" s="235"/>
      <c r="G43" s="235"/>
      <c r="H43" s="235"/>
      <c r="I43" s="235"/>
      <c r="J43" s="235"/>
      <c r="K43" s="235"/>
      <c r="L43" s="235"/>
      <c r="M43" s="235"/>
      <c r="N43" s="235"/>
      <c r="O43" s="235"/>
      <c r="P43" s="235"/>
    </row>
    <row r="44" spans="1:19" ht="15" customHeight="1" x14ac:dyDescent="0.35">
      <c r="B44" s="235"/>
      <c r="C44" s="235"/>
      <c r="D44" s="235"/>
      <c r="E44" s="235"/>
      <c r="F44" s="235"/>
      <c r="G44" s="235"/>
      <c r="H44" s="235"/>
      <c r="I44" s="235"/>
      <c r="J44" s="235"/>
      <c r="K44" s="235"/>
      <c r="L44" s="235"/>
      <c r="M44" s="235"/>
      <c r="N44" s="235"/>
      <c r="O44" s="235"/>
      <c r="P44" s="235"/>
    </row>
    <row r="45" spans="1:19" ht="15" customHeight="1" x14ac:dyDescent="0.35">
      <c r="B45" s="235"/>
      <c r="C45" s="235"/>
      <c r="D45" s="235"/>
      <c r="E45" s="235"/>
      <c r="F45" s="235"/>
      <c r="G45" s="235"/>
      <c r="H45" s="235"/>
      <c r="I45" s="235"/>
      <c r="J45" s="235"/>
      <c r="K45" s="235"/>
      <c r="L45" s="235"/>
      <c r="M45" s="235"/>
      <c r="N45" s="235"/>
      <c r="O45" s="235"/>
      <c r="P45" s="235"/>
    </row>
    <row r="46" spans="1:19" ht="15" customHeight="1" x14ac:dyDescent="0.35">
      <c r="B46" s="235"/>
      <c r="C46" s="235"/>
      <c r="D46" s="235"/>
      <c r="E46" s="235"/>
      <c r="F46" s="235"/>
      <c r="G46" s="235"/>
      <c r="H46" s="235"/>
      <c r="I46" s="235"/>
      <c r="J46" s="235"/>
      <c r="K46" s="235"/>
      <c r="L46" s="235"/>
      <c r="M46" s="235"/>
      <c r="N46" s="235"/>
      <c r="O46" s="235"/>
      <c r="P46" s="235"/>
    </row>
    <row r="47" spans="1:19" ht="15" customHeight="1" x14ac:dyDescent="0.35">
      <c r="B47" s="235"/>
      <c r="C47" s="235"/>
      <c r="D47" s="235"/>
      <c r="E47" s="235"/>
      <c r="F47" s="235"/>
      <c r="G47" s="235"/>
      <c r="H47" s="235"/>
      <c r="I47" s="235"/>
      <c r="J47" s="235"/>
      <c r="K47" s="235"/>
      <c r="L47" s="235"/>
      <c r="M47" s="235"/>
      <c r="N47" s="235"/>
      <c r="O47" s="235"/>
      <c r="P47" s="235"/>
    </row>
    <row r="48" spans="1:19" ht="15" customHeight="1" x14ac:dyDescent="0.35">
      <c r="B48" s="235"/>
      <c r="C48" s="235"/>
      <c r="D48" s="235"/>
      <c r="E48" s="235"/>
      <c r="F48" s="235"/>
      <c r="G48" s="235"/>
      <c r="H48" s="235"/>
      <c r="I48" s="235"/>
      <c r="J48" s="235"/>
      <c r="K48" s="235"/>
      <c r="L48" s="235"/>
      <c r="M48" s="235"/>
      <c r="N48" s="235"/>
      <c r="O48" s="235"/>
      <c r="P48" s="235"/>
    </row>
    <row r="49" spans="2:16" ht="15" customHeight="1" x14ac:dyDescent="0.35">
      <c r="B49" s="235"/>
      <c r="C49" s="235"/>
      <c r="D49" s="235"/>
      <c r="E49" s="235"/>
      <c r="F49" s="235"/>
      <c r="G49" s="235"/>
      <c r="H49" s="235"/>
      <c r="I49" s="235"/>
      <c r="J49" s="235"/>
      <c r="K49" s="235"/>
      <c r="L49" s="235"/>
      <c r="M49" s="235"/>
      <c r="N49" s="235"/>
      <c r="O49" s="235"/>
      <c r="P49" s="235"/>
    </row>
    <row r="50" spans="2:16" ht="15" customHeight="1" x14ac:dyDescent="0.35">
      <c r="B50" s="235"/>
      <c r="C50" s="235"/>
      <c r="D50" s="235"/>
      <c r="E50" s="235"/>
      <c r="F50" s="235"/>
      <c r="G50" s="235"/>
      <c r="H50" s="235"/>
      <c r="I50" s="235"/>
      <c r="J50" s="235"/>
      <c r="K50" s="235"/>
      <c r="L50" s="235"/>
      <c r="M50" s="235"/>
      <c r="N50" s="235"/>
      <c r="O50" s="235"/>
      <c r="P50" s="235"/>
    </row>
    <row r="51" spans="2:16" ht="15" customHeight="1" x14ac:dyDescent="0.35">
      <c r="B51" s="235"/>
      <c r="C51" s="235"/>
      <c r="D51" s="235"/>
      <c r="E51" s="235"/>
      <c r="F51" s="235"/>
      <c r="G51" s="235"/>
      <c r="H51" s="235"/>
      <c r="I51" s="235"/>
      <c r="J51" s="235"/>
      <c r="K51" s="235"/>
      <c r="L51" s="235"/>
      <c r="M51" s="235"/>
      <c r="N51" s="235"/>
      <c r="O51" s="235"/>
      <c r="P51" s="235"/>
    </row>
    <row r="52" spans="2:16" ht="15" customHeight="1" x14ac:dyDescent="0.35">
      <c r="B52" s="235"/>
      <c r="C52" s="235"/>
      <c r="D52" s="235"/>
      <c r="E52" s="235"/>
      <c r="F52" s="235"/>
      <c r="G52" s="235"/>
      <c r="H52" s="235"/>
      <c r="I52" s="235"/>
      <c r="J52" s="235"/>
      <c r="K52" s="235"/>
      <c r="L52" s="235"/>
      <c r="M52" s="235"/>
      <c r="N52" s="235"/>
      <c r="O52" s="235"/>
      <c r="P52" s="235"/>
    </row>
    <row r="53" spans="2:16" ht="15" customHeight="1" x14ac:dyDescent="0.35">
      <c r="B53" s="235"/>
      <c r="C53" s="235"/>
      <c r="D53" s="235"/>
      <c r="E53" s="235"/>
      <c r="F53" s="235"/>
      <c r="G53" s="235"/>
      <c r="H53" s="235"/>
      <c r="I53" s="235"/>
      <c r="J53" s="235"/>
      <c r="K53" s="235"/>
      <c r="L53" s="235"/>
      <c r="M53" s="235"/>
      <c r="N53" s="235"/>
      <c r="O53" s="235"/>
      <c r="P53" s="235"/>
    </row>
    <row r="54" spans="2:16" ht="15" customHeight="1" x14ac:dyDescent="0.35">
      <c r="B54" s="235"/>
      <c r="C54" s="235"/>
      <c r="D54" s="235"/>
      <c r="E54" s="235"/>
      <c r="F54" s="235"/>
      <c r="G54" s="235"/>
      <c r="H54" s="235"/>
      <c r="I54" s="235"/>
      <c r="J54" s="235"/>
      <c r="K54" s="235"/>
      <c r="L54" s="235"/>
      <c r="M54" s="235"/>
      <c r="N54" s="235"/>
      <c r="O54" s="235"/>
      <c r="P54" s="235"/>
    </row>
    <row r="55" spans="2:16" ht="15" customHeight="1" x14ac:dyDescent="0.35">
      <c r="B55" s="235"/>
      <c r="C55" s="235"/>
      <c r="D55" s="235"/>
      <c r="E55" s="235"/>
      <c r="F55" s="235"/>
      <c r="G55" s="235"/>
      <c r="H55" s="235"/>
      <c r="I55" s="235"/>
      <c r="J55" s="235"/>
      <c r="K55" s="235"/>
      <c r="L55" s="235"/>
      <c r="M55" s="235"/>
      <c r="N55" s="235"/>
      <c r="O55" s="235"/>
      <c r="P55" s="235"/>
    </row>
    <row r="56" spans="2:16" ht="15" customHeight="1" x14ac:dyDescent="0.35">
      <c r="B56" s="235"/>
      <c r="C56" s="235"/>
      <c r="D56" s="235"/>
      <c r="E56" s="235"/>
      <c r="F56" s="235"/>
      <c r="G56" s="235"/>
      <c r="H56" s="235"/>
      <c r="I56" s="235"/>
      <c r="J56" s="235"/>
      <c r="K56" s="235"/>
      <c r="L56" s="235"/>
      <c r="M56" s="235"/>
      <c r="N56" s="235"/>
      <c r="O56" s="235"/>
      <c r="P56" s="235"/>
    </row>
    <row r="57" spans="2:16" ht="15" customHeight="1" x14ac:dyDescent="0.35">
      <c r="B57" s="235"/>
      <c r="C57" s="235"/>
      <c r="D57" s="235"/>
      <c r="E57" s="235"/>
      <c r="F57" s="235"/>
      <c r="G57" s="235"/>
      <c r="H57" s="235"/>
      <c r="I57" s="235"/>
      <c r="J57" s="235"/>
      <c r="K57" s="235"/>
      <c r="L57" s="235"/>
      <c r="M57" s="235"/>
      <c r="N57" s="235"/>
      <c r="O57" s="235"/>
      <c r="P57" s="235"/>
    </row>
    <row r="58" spans="2:16" ht="15" customHeight="1" x14ac:dyDescent="0.35">
      <c r="B58" s="235"/>
      <c r="C58" s="235"/>
      <c r="D58" s="235"/>
      <c r="E58" s="235"/>
      <c r="F58" s="235"/>
      <c r="G58" s="235"/>
      <c r="H58" s="235"/>
      <c r="I58" s="235"/>
      <c r="J58" s="235"/>
      <c r="K58" s="235"/>
      <c r="L58" s="235"/>
      <c r="M58" s="235"/>
      <c r="N58" s="235"/>
      <c r="O58" s="235"/>
      <c r="P58" s="235"/>
    </row>
    <row r="59" spans="2:16" ht="15" customHeight="1" x14ac:dyDescent="0.35">
      <c r="B59" s="235"/>
      <c r="C59" s="235"/>
      <c r="D59" s="235"/>
      <c r="E59" s="235"/>
      <c r="F59" s="235"/>
      <c r="G59" s="235"/>
      <c r="H59" s="235"/>
      <c r="I59" s="235"/>
      <c r="J59" s="235"/>
      <c r="K59" s="235"/>
      <c r="L59" s="235"/>
      <c r="M59" s="235"/>
      <c r="N59" s="235"/>
      <c r="O59" s="235"/>
      <c r="P59" s="235"/>
    </row>
    <row r="60" spans="2:16" ht="15" customHeight="1" x14ac:dyDescent="0.35">
      <c r="B60" s="235"/>
      <c r="C60" s="235"/>
      <c r="D60" s="235"/>
      <c r="E60" s="235"/>
      <c r="F60" s="235"/>
      <c r="G60" s="235"/>
      <c r="H60" s="235"/>
      <c r="I60" s="235"/>
      <c r="J60" s="235"/>
      <c r="K60" s="235"/>
      <c r="L60" s="235"/>
      <c r="M60" s="235"/>
      <c r="N60" s="235"/>
      <c r="O60" s="235"/>
      <c r="P60" s="235"/>
    </row>
    <row r="61" spans="2:16" ht="15" customHeight="1" x14ac:dyDescent="0.35">
      <c r="B61" s="235"/>
      <c r="C61" s="235"/>
      <c r="D61" s="235"/>
      <c r="E61" s="235"/>
      <c r="F61" s="235"/>
      <c r="G61" s="235"/>
      <c r="H61" s="235"/>
      <c r="I61" s="235"/>
      <c r="J61" s="235"/>
      <c r="K61" s="235"/>
      <c r="L61" s="235"/>
      <c r="M61" s="235"/>
      <c r="N61" s="235"/>
      <c r="O61" s="235"/>
      <c r="P61" s="235"/>
    </row>
    <row r="62" spans="2:16" ht="15" customHeight="1" x14ac:dyDescent="0.35">
      <c r="B62" s="235"/>
      <c r="C62" s="235"/>
      <c r="D62" s="235"/>
      <c r="E62" s="235"/>
      <c r="F62" s="235"/>
      <c r="G62" s="235"/>
      <c r="H62" s="235"/>
      <c r="I62" s="235"/>
      <c r="J62" s="235"/>
      <c r="K62" s="235"/>
      <c r="L62" s="235"/>
      <c r="M62" s="235"/>
      <c r="N62" s="235"/>
      <c r="O62" s="235"/>
      <c r="P62" s="235"/>
    </row>
    <row r="63" spans="2:16" ht="15" customHeight="1" x14ac:dyDescent="0.35">
      <c r="B63" s="235"/>
      <c r="C63" s="235"/>
      <c r="D63" s="235"/>
      <c r="E63" s="235"/>
      <c r="F63" s="235"/>
      <c r="G63" s="235"/>
      <c r="H63" s="235"/>
      <c r="I63" s="235"/>
      <c r="J63" s="235"/>
      <c r="K63" s="235"/>
      <c r="L63" s="235"/>
      <c r="M63" s="235"/>
      <c r="N63" s="235"/>
      <c r="O63" s="235"/>
      <c r="P63" s="235"/>
    </row>
    <row r="64" spans="2:16" ht="15" customHeight="1" x14ac:dyDescent="0.35">
      <c r="B64" s="235"/>
      <c r="C64" s="235"/>
      <c r="D64" s="235"/>
      <c r="E64" s="235"/>
      <c r="F64" s="235"/>
      <c r="G64" s="235"/>
      <c r="H64" s="235"/>
      <c r="I64" s="235"/>
      <c r="J64" s="235"/>
      <c r="K64" s="235"/>
      <c r="L64" s="235"/>
      <c r="M64" s="235"/>
      <c r="N64" s="235"/>
      <c r="O64" s="235"/>
      <c r="P64" s="235"/>
    </row>
    <row r="65" spans="2:16" ht="15" customHeight="1" x14ac:dyDescent="0.35">
      <c r="B65" s="235"/>
      <c r="C65" s="235"/>
      <c r="D65" s="235"/>
      <c r="E65" s="235"/>
      <c r="F65" s="235"/>
      <c r="G65" s="235"/>
      <c r="H65" s="235"/>
      <c r="I65" s="235"/>
      <c r="J65" s="235"/>
      <c r="K65" s="235"/>
      <c r="L65" s="235"/>
      <c r="M65" s="235"/>
      <c r="N65" s="235"/>
      <c r="O65" s="235"/>
      <c r="P65" s="235"/>
    </row>
    <row r="66" spans="2:16" ht="15" customHeight="1" x14ac:dyDescent="0.35">
      <c r="B66" s="235"/>
      <c r="C66" s="235"/>
      <c r="D66" s="235"/>
      <c r="E66" s="235"/>
      <c r="F66" s="235"/>
      <c r="G66" s="235"/>
      <c r="H66" s="235"/>
      <c r="I66" s="235"/>
      <c r="J66" s="235"/>
      <c r="K66" s="235"/>
      <c r="L66" s="235"/>
      <c r="M66" s="235"/>
      <c r="N66" s="235"/>
      <c r="O66" s="235"/>
      <c r="P66" s="235"/>
    </row>
    <row r="67" spans="2:16" ht="15" customHeight="1" x14ac:dyDescent="0.35">
      <c r="B67" s="235"/>
      <c r="C67" s="235"/>
      <c r="D67" s="235"/>
      <c r="E67" s="235"/>
      <c r="F67" s="235"/>
      <c r="G67" s="235"/>
      <c r="H67" s="235"/>
      <c r="I67" s="235"/>
      <c r="J67" s="235"/>
      <c r="K67" s="235"/>
      <c r="L67" s="235"/>
      <c r="M67" s="235"/>
      <c r="N67" s="235"/>
      <c r="O67" s="235"/>
      <c r="P67" s="235"/>
    </row>
    <row r="68" spans="2:16" ht="15" customHeight="1" x14ac:dyDescent="0.35">
      <c r="B68" s="235"/>
      <c r="C68" s="235"/>
      <c r="D68" s="235"/>
      <c r="E68" s="235"/>
      <c r="F68" s="235"/>
      <c r="G68" s="235"/>
      <c r="H68" s="235"/>
      <c r="I68" s="235"/>
      <c r="J68" s="235"/>
      <c r="K68" s="235"/>
      <c r="L68" s="235"/>
      <c r="M68" s="235"/>
      <c r="N68" s="235"/>
      <c r="O68" s="235"/>
      <c r="P68" s="235"/>
    </row>
    <row r="69" spans="2:16" ht="15" customHeight="1" x14ac:dyDescent="0.35">
      <c r="B69" s="235"/>
      <c r="C69" s="235"/>
      <c r="D69" s="235"/>
      <c r="E69" s="235"/>
      <c r="F69" s="235"/>
      <c r="G69" s="235"/>
      <c r="H69" s="235"/>
      <c r="I69" s="235"/>
      <c r="J69" s="235"/>
      <c r="K69" s="235"/>
      <c r="L69" s="235"/>
      <c r="M69" s="235"/>
      <c r="N69" s="235"/>
      <c r="O69" s="235"/>
      <c r="P69" s="235"/>
    </row>
    <row r="70" spans="2:16" ht="15" customHeight="1" x14ac:dyDescent="0.35"/>
    <row r="71" spans="2:16" ht="15" customHeight="1" x14ac:dyDescent="0.35">
      <c r="B71" s="235"/>
      <c r="C71" s="235"/>
      <c r="D71" s="235"/>
      <c r="E71" s="235"/>
      <c r="F71" s="235"/>
      <c r="G71" s="235"/>
      <c r="H71" s="235"/>
      <c r="I71" s="235"/>
      <c r="J71" s="235"/>
      <c r="K71" s="235"/>
      <c r="L71" s="235"/>
      <c r="M71" s="235"/>
      <c r="N71" s="235"/>
      <c r="O71" s="235"/>
      <c r="P71" s="235"/>
    </row>
    <row r="72" spans="2:16" ht="15" customHeight="1" x14ac:dyDescent="0.35">
      <c r="B72" s="235"/>
      <c r="C72" s="235"/>
      <c r="D72" s="235"/>
      <c r="E72" s="235"/>
      <c r="F72" s="235"/>
      <c r="G72" s="235"/>
      <c r="H72" s="235"/>
      <c r="I72" s="235"/>
      <c r="J72" s="235"/>
      <c r="K72" s="235"/>
      <c r="L72" s="235"/>
      <c r="M72" s="235"/>
      <c r="N72" s="235"/>
      <c r="O72" s="235"/>
      <c r="P72" s="235"/>
    </row>
    <row r="73" spans="2:16" ht="15" customHeight="1" x14ac:dyDescent="0.35">
      <c r="B73" s="235"/>
      <c r="C73" s="239"/>
    </row>
    <row r="74" spans="2:16" ht="15" customHeight="1" x14ac:dyDescent="0.35"/>
    <row r="75" spans="2:16" ht="15" customHeight="1" x14ac:dyDescent="0.35"/>
    <row r="76" spans="2:16" ht="15" customHeight="1" x14ac:dyDescent="0.35"/>
  </sheetData>
  <mergeCells count="1">
    <mergeCell ref="C4:D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B32"/>
  <sheetViews>
    <sheetView showGridLines="0" zoomScale="80" zoomScaleNormal="80" workbookViewId="0"/>
  </sheetViews>
  <sheetFormatPr defaultColWidth="9.26953125" defaultRowHeight="11.5" x14ac:dyDescent="0.25"/>
  <cols>
    <col min="1" max="1" width="16.26953125" style="12" customWidth="1"/>
    <col min="2" max="8" width="9.26953125" style="12" customWidth="1"/>
    <col min="9" max="16384" width="9.26953125" style="12"/>
  </cols>
  <sheetData>
    <row r="2" spans="1:28" ht="15" customHeight="1" x14ac:dyDescent="0.25"/>
    <row r="3" spans="1:28" ht="12" thickBot="1" x14ac:dyDescent="0.3">
      <c r="A3" s="919" t="s">
        <v>750</v>
      </c>
      <c r="B3" s="919"/>
      <c r="C3" s="919"/>
      <c r="D3" s="919"/>
      <c r="E3" s="919"/>
      <c r="F3" s="919"/>
      <c r="G3" s="919"/>
      <c r="H3" s="919"/>
      <c r="J3" s="918" t="s">
        <v>883</v>
      </c>
      <c r="K3" s="918"/>
      <c r="L3" s="918"/>
      <c r="M3" s="918"/>
      <c r="N3" s="918"/>
      <c r="O3" s="918"/>
      <c r="P3" s="918"/>
      <c r="Q3" s="918"/>
    </row>
    <row r="4" spans="1:28" ht="12" thickBot="1" x14ac:dyDescent="0.3">
      <c r="A4" s="355"/>
      <c r="B4" s="356">
        <v>2021</v>
      </c>
      <c r="C4" s="356">
        <v>2022</v>
      </c>
      <c r="D4" s="356">
        <v>2023</v>
      </c>
      <c r="E4" s="356">
        <v>2024</v>
      </c>
      <c r="F4" s="356">
        <v>2025</v>
      </c>
      <c r="G4" s="357">
        <v>2026</v>
      </c>
      <c r="H4" s="369" t="s">
        <v>665</v>
      </c>
      <c r="I4" s="51"/>
    </row>
    <row r="5" spans="1:28" ht="12" thickBot="1" x14ac:dyDescent="0.3">
      <c r="A5" s="307" t="s">
        <v>666</v>
      </c>
      <c r="B5" s="352">
        <v>6.0829581600000004</v>
      </c>
      <c r="C5" s="309">
        <v>48.966049979999994</v>
      </c>
      <c r="D5" s="309">
        <v>1661.7262461479315</v>
      </c>
      <c r="E5" s="309">
        <v>2478.7973879331903</v>
      </c>
      <c r="F5" s="309">
        <v>1871.1233973841554</v>
      </c>
      <c r="G5" s="353">
        <v>343.33669163509438</v>
      </c>
      <c r="H5" s="370">
        <v>6410.0327312403724</v>
      </c>
      <c r="I5" s="51"/>
    </row>
    <row r="6" spans="1:28" ht="12" thickBot="1" x14ac:dyDescent="0.3">
      <c r="A6" s="307" t="s">
        <v>667</v>
      </c>
      <c r="B6" s="352">
        <v>2.4948787299999995</v>
      </c>
      <c r="C6" s="352">
        <v>28.824114858799998</v>
      </c>
      <c r="D6" s="309">
        <v>120.00546766739822</v>
      </c>
      <c r="E6" s="309">
        <v>130.86762892330961</v>
      </c>
      <c r="F6" s="309">
        <v>110.34450425922662</v>
      </c>
      <c r="G6" s="353">
        <v>36.439702402510349</v>
      </c>
      <c r="H6" s="370">
        <v>428.97629684124485</v>
      </c>
      <c r="I6" s="51"/>
    </row>
    <row r="7" spans="1:28" ht="12" thickBot="1" x14ac:dyDescent="0.3">
      <c r="A7" s="307" t="s">
        <v>261</v>
      </c>
      <c r="B7" s="352">
        <v>2.9392092200000004</v>
      </c>
      <c r="C7" s="352">
        <v>11.025080171200001</v>
      </c>
      <c r="D7" s="309">
        <v>84.850599894757721</v>
      </c>
      <c r="E7" s="309">
        <v>83.449111926484221</v>
      </c>
      <c r="F7" s="309">
        <v>52.104565857971693</v>
      </c>
      <c r="G7" s="353">
        <v>18.232549707301949</v>
      </c>
      <c r="H7" s="370">
        <v>252.60111677771559</v>
      </c>
      <c r="I7" s="51"/>
    </row>
    <row r="8" spans="1:28" ht="12" thickBot="1" x14ac:dyDescent="0.3">
      <c r="A8" s="307" t="s">
        <v>738</v>
      </c>
      <c r="B8" s="352">
        <v>0</v>
      </c>
      <c r="C8" s="352">
        <v>2.30981149</v>
      </c>
      <c r="D8" s="309">
        <v>903.59641470807867</v>
      </c>
      <c r="E8" s="309">
        <v>1635.3380394186524</v>
      </c>
      <c r="F8" s="309">
        <v>1223.6449054678262</v>
      </c>
      <c r="G8" s="353">
        <v>140.56433545775459</v>
      </c>
      <c r="H8" s="370">
        <v>3905.453506542312</v>
      </c>
      <c r="I8" s="51"/>
    </row>
    <row r="9" spans="1:28" ht="12" thickBot="1" x14ac:dyDescent="0.3">
      <c r="A9" s="307" t="s">
        <v>749</v>
      </c>
      <c r="B9" s="308">
        <v>0</v>
      </c>
      <c r="C9" s="352">
        <v>0.10813409</v>
      </c>
      <c r="D9" s="309">
        <v>8.1069153605740816</v>
      </c>
      <c r="E9" s="309">
        <v>8.3325307718279902</v>
      </c>
      <c r="F9" s="309">
        <v>3.9502235788709923</v>
      </c>
      <c r="G9" s="353">
        <v>0</v>
      </c>
      <c r="H9" s="370">
        <v>20.497803801273065</v>
      </c>
      <c r="I9" s="51"/>
    </row>
    <row r="10" spans="1:28" ht="12" thickBot="1" x14ac:dyDescent="0.3">
      <c r="A10" s="307" t="s">
        <v>739</v>
      </c>
      <c r="B10" s="308">
        <v>0</v>
      </c>
      <c r="C10" s="352">
        <v>3.7015499999999997</v>
      </c>
      <c r="D10" s="309">
        <v>22.727756144131263</v>
      </c>
      <c r="E10" s="309">
        <v>22.731721762292814</v>
      </c>
      <c r="F10" s="309">
        <v>22.731652177716757</v>
      </c>
      <c r="G10" s="353">
        <v>2.3563612828066179E-2</v>
      </c>
      <c r="H10" s="370">
        <v>71.916243696968905</v>
      </c>
      <c r="I10" s="51"/>
    </row>
    <row r="11" spans="1:28" ht="12" thickBot="1" x14ac:dyDescent="0.3">
      <c r="A11" s="307" t="s">
        <v>740</v>
      </c>
      <c r="B11" s="308">
        <v>0.64887021</v>
      </c>
      <c r="C11" s="352">
        <v>2.9973593700000007</v>
      </c>
      <c r="D11" s="352">
        <v>360.80270267299142</v>
      </c>
      <c r="E11" s="352">
        <v>471.03701623062318</v>
      </c>
      <c r="F11" s="352">
        <v>356.30620714254303</v>
      </c>
      <c r="G11" s="353">
        <v>74.332726954699453</v>
      </c>
      <c r="H11" s="371">
        <v>1266.124882580857</v>
      </c>
      <c r="I11" s="51"/>
      <c r="Q11" s="275" t="s">
        <v>8</v>
      </c>
    </row>
    <row r="12" spans="1:28" ht="12" thickBot="1" x14ac:dyDescent="0.3">
      <c r="A12" s="358" t="s">
        <v>741</v>
      </c>
      <c r="B12" s="359">
        <v>0</v>
      </c>
      <c r="C12" s="360">
        <v>0</v>
      </c>
      <c r="D12" s="360">
        <v>161.63638970000002</v>
      </c>
      <c r="E12" s="360">
        <v>127.04133890000003</v>
      </c>
      <c r="F12" s="360">
        <v>102.04133890000003</v>
      </c>
      <c r="G12" s="361">
        <v>73.743813500000002</v>
      </c>
      <c r="H12" s="372">
        <v>464.46288100000004</v>
      </c>
      <c r="I12" s="51"/>
    </row>
    <row r="13" spans="1:28" x14ac:dyDescent="0.25">
      <c r="G13" s="393"/>
      <c r="H13" s="430" t="s">
        <v>92</v>
      </c>
      <c r="K13" s="12">
        <v>2010</v>
      </c>
      <c r="L13" s="12">
        <v>2011</v>
      </c>
      <c r="M13" s="12">
        <v>2012</v>
      </c>
      <c r="N13" s="12">
        <v>2013</v>
      </c>
      <c r="O13" s="12">
        <v>2014</v>
      </c>
      <c r="P13" s="12">
        <v>2015</v>
      </c>
      <c r="Q13" s="12">
        <v>2016</v>
      </c>
      <c r="R13" s="12">
        <v>2017</v>
      </c>
      <c r="S13" s="12">
        <v>2018</v>
      </c>
      <c r="T13" s="12">
        <v>2019</v>
      </c>
      <c r="U13" s="12">
        <v>2020</v>
      </c>
      <c r="V13" s="12">
        <v>2021</v>
      </c>
      <c r="W13" s="12">
        <v>2022</v>
      </c>
      <c r="X13" s="12">
        <v>2023</v>
      </c>
      <c r="Y13" s="12">
        <v>2024</v>
      </c>
      <c r="Z13" s="12">
        <v>2025</v>
      </c>
      <c r="AA13" s="12">
        <v>2026</v>
      </c>
    </row>
    <row r="14" spans="1:28" x14ac:dyDescent="0.25">
      <c r="J14" s="12" t="s">
        <v>668</v>
      </c>
      <c r="K14" s="101">
        <v>0</v>
      </c>
      <c r="L14" s="101">
        <v>0</v>
      </c>
      <c r="M14" s="101">
        <v>0</v>
      </c>
      <c r="N14" s="101">
        <v>0</v>
      </c>
      <c r="O14" s="101">
        <v>0</v>
      </c>
      <c r="P14" s="101">
        <v>0</v>
      </c>
      <c r="Q14" s="101">
        <v>0</v>
      </c>
      <c r="R14" s="101">
        <v>0</v>
      </c>
      <c r="S14" s="101">
        <v>0</v>
      </c>
      <c r="T14" s="101">
        <v>0</v>
      </c>
      <c r="U14" s="101">
        <v>0</v>
      </c>
      <c r="V14" s="101">
        <v>6.4887020999999999E-4</v>
      </c>
      <c r="W14" s="101">
        <v>5.3071708600000008E-3</v>
      </c>
      <c r="X14" s="101">
        <v>1.4260355070810702</v>
      </c>
      <c r="Y14" s="101">
        <v>2.233416394549276</v>
      </c>
      <c r="Z14" s="101">
        <v>1.6819924515103695</v>
      </c>
      <c r="AA14" s="101">
        <v>0.28864087591245402</v>
      </c>
      <c r="AB14" s="12" t="s">
        <v>668</v>
      </c>
    </row>
    <row r="15" spans="1:28" ht="13" x14ac:dyDescent="0.25">
      <c r="A15" s="394"/>
      <c r="B15" s="351"/>
      <c r="C15" s="351"/>
      <c r="D15" s="351"/>
      <c r="E15" s="351"/>
      <c r="F15" s="351"/>
      <c r="J15" s="12" t="s">
        <v>669</v>
      </c>
      <c r="K15" s="101">
        <v>1.3858000392400001</v>
      </c>
      <c r="L15" s="101">
        <v>1.28336992922</v>
      </c>
      <c r="M15" s="101">
        <v>1.16508914671</v>
      </c>
      <c r="N15" s="101">
        <v>1.1040810760199999</v>
      </c>
      <c r="O15" s="101">
        <v>1.0751658763</v>
      </c>
      <c r="P15" s="101">
        <v>2.81654151096</v>
      </c>
      <c r="Q15" s="101">
        <v>0.36088635676000003</v>
      </c>
      <c r="R15" s="101">
        <v>0.5448147242000001</v>
      </c>
      <c r="S15" s="101">
        <v>1.00806776471</v>
      </c>
      <c r="T15" s="101">
        <v>0.94604048492000004</v>
      </c>
      <c r="U15" s="101">
        <v>0.90013201984999991</v>
      </c>
      <c r="V15" s="101">
        <v>0.80502676714999977</v>
      </c>
      <c r="W15" s="101">
        <v>0.9747788770100001</v>
      </c>
      <c r="X15" s="101">
        <v>1.9792253460446654</v>
      </c>
      <c r="Y15" s="101">
        <v>0.70538557250509881</v>
      </c>
      <c r="Z15" s="101">
        <v>0.75919148759910415</v>
      </c>
      <c r="AA15" s="101">
        <v>0.69154827612783909</v>
      </c>
      <c r="AB15" s="12" t="s">
        <v>670</v>
      </c>
    </row>
    <row r="16" spans="1:28" x14ac:dyDescent="0.25">
      <c r="J16" s="12" t="s">
        <v>305</v>
      </c>
      <c r="K16" s="101">
        <v>13.066714960760001</v>
      </c>
      <c r="L16" s="101">
        <v>15.353241070780001</v>
      </c>
      <c r="M16" s="101">
        <v>13.836169853289999</v>
      </c>
      <c r="N16" s="101">
        <v>14.14023692398</v>
      </c>
      <c r="O16" s="101">
        <v>14.560318123699998</v>
      </c>
      <c r="P16" s="101">
        <v>16.154475489039999</v>
      </c>
      <c r="Q16" s="101">
        <v>16.730410643239999</v>
      </c>
      <c r="R16" s="101">
        <v>17.324545275799998</v>
      </c>
      <c r="S16" s="101">
        <v>17.77927423529</v>
      </c>
      <c r="T16" s="101">
        <v>19.35037951508</v>
      </c>
      <c r="U16" s="101">
        <v>17.325296980149997</v>
      </c>
      <c r="V16" s="101">
        <v>17.85874836264</v>
      </c>
      <c r="W16" s="101">
        <v>20.789732952129999</v>
      </c>
      <c r="X16" s="101">
        <v>23.408336860392843</v>
      </c>
      <c r="Y16" s="101">
        <v>25.435746389011523</v>
      </c>
      <c r="Z16" s="101">
        <v>27.472905536492167</v>
      </c>
      <c r="AA16" s="101">
        <v>28.597722666799033</v>
      </c>
      <c r="AB16" s="12" t="s">
        <v>441</v>
      </c>
    </row>
    <row r="17" spans="1:17" ht="12" customHeight="1" thickBot="1" x14ac:dyDescent="0.3">
      <c r="A17" s="919" t="s">
        <v>861</v>
      </c>
      <c r="B17" s="919"/>
      <c r="C17" s="919"/>
      <c r="D17" s="919"/>
      <c r="E17" s="919"/>
      <c r="F17" s="919"/>
      <c r="G17" s="919"/>
      <c r="H17" s="260"/>
    </row>
    <row r="18" spans="1:17" ht="12" thickBot="1" x14ac:dyDescent="0.3">
      <c r="A18" s="362"/>
      <c r="B18" s="363">
        <v>2021</v>
      </c>
      <c r="C18" s="363">
        <v>2022</v>
      </c>
      <c r="D18" s="363">
        <v>2023</v>
      </c>
      <c r="E18" s="363">
        <v>2024</v>
      </c>
      <c r="F18" s="363">
        <v>2025</v>
      </c>
      <c r="G18" s="364">
        <v>2026</v>
      </c>
      <c r="H18" s="369" t="s">
        <v>665</v>
      </c>
      <c r="I18" s="51"/>
    </row>
    <row r="19" spans="1:17" ht="12" thickBot="1" x14ac:dyDescent="0.3">
      <c r="A19" s="307" t="s">
        <v>668</v>
      </c>
      <c r="B19" s="352">
        <v>6.0829581600000004</v>
      </c>
      <c r="C19" s="309">
        <v>48.966049979999994</v>
      </c>
      <c r="D19" s="309">
        <v>1661.7262461479315</v>
      </c>
      <c r="E19" s="309">
        <v>2478.7973879331903</v>
      </c>
      <c r="F19" s="309">
        <v>1871.1233973841554</v>
      </c>
      <c r="G19" s="353">
        <v>343.33669163509438</v>
      </c>
      <c r="H19" s="370">
        <v>6410.0327312403724</v>
      </c>
      <c r="I19" s="51"/>
      <c r="J19" s="918" t="s">
        <v>884</v>
      </c>
      <c r="K19" s="918"/>
      <c r="L19" s="918"/>
      <c r="M19" s="918"/>
      <c r="N19" s="918"/>
      <c r="O19" s="918"/>
      <c r="P19" s="918"/>
      <c r="Q19" s="918"/>
    </row>
    <row r="20" spans="1:17" ht="12" thickBot="1" x14ac:dyDescent="0.3">
      <c r="A20" s="307" t="s">
        <v>742</v>
      </c>
      <c r="B20" s="352">
        <v>2.4948787299999995</v>
      </c>
      <c r="C20" s="352">
        <v>28.824114858799998</v>
      </c>
      <c r="D20" s="309">
        <v>120.00546766739822</v>
      </c>
      <c r="E20" s="309">
        <v>130.86762892330961</v>
      </c>
      <c r="F20" s="309">
        <v>110.34450425922662</v>
      </c>
      <c r="G20" s="353">
        <v>36.439702402510349</v>
      </c>
      <c r="H20" s="370">
        <v>428.97629684124485</v>
      </c>
      <c r="I20" s="51"/>
    </row>
    <row r="21" spans="1:17" ht="12" thickBot="1" x14ac:dyDescent="0.3">
      <c r="A21" s="307" t="s">
        <v>743</v>
      </c>
      <c r="B21" s="352">
        <v>2.9392092200000004</v>
      </c>
      <c r="C21" s="352">
        <v>11.025080171200001</v>
      </c>
      <c r="D21" s="309">
        <v>84.850599894757721</v>
      </c>
      <c r="E21" s="309">
        <v>83.449111926484221</v>
      </c>
      <c r="F21" s="309">
        <v>52.104565857971693</v>
      </c>
      <c r="G21" s="353">
        <v>18.232549707301949</v>
      </c>
      <c r="H21" s="370">
        <v>252.60111677771559</v>
      </c>
      <c r="I21" s="51"/>
    </row>
    <row r="22" spans="1:17" ht="12" thickBot="1" x14ac:dyDescent="0.3">
      <c r="A22" s="307" t="s">
        <v>744</v>
      </c>
      <c r="B22" s="352">
        <v>0</v>
      </c>
      <c r="C22" s="352">
        <v>2.30981149</v>
      </c>
      <c r="D22" s="309">
        <v>903.59641470807867</v>
      </c>
      <c r="E22" s="309">
        <v>1635.3380394186524</v>
      </c>
      <c r="F22" s="309">
        <v>1223.6449054678262</v>
      </c>
      <c r="G22" s="353">
        <v>140.56433545775459</v>
      </c>
      <c r="H22" s="370">
        <v>3905.453506542312</v>
      </c>
      <c r="I22" s="51"/>
    </row>
    <row r="23" spans="1:17" ht="12" thickBot="1" x14ac:dyDescent="0.3">
      <c r="A23" s="307" t="s">
        <v>745</v>
      </c>
      <c r="B23" s="308">
        <v>0</v>
      </c>
      <c r="C23" s="352">
        <v>0.10813409</v>
      </c>
      <c r="D23" s="309">
        <v>8.1069153605740816</v>
      </c>
      <c r="E23" s="309">
        <v>8.3325307718279902</v>
      </c>
      <c r="F23" s="309">
        <v>3.9502235788709923</v>
      </c>
      <c r="G23" s="353">
        <v>0</v>
      </c>
      <c r="H23" s="370">
        <v>20.497803801273065</v>
      </c>
      <c r="I23" s="51"/>
    </row>
    <row r="24" spans="1:17" ht="12" thickBot="1" x14ac:dyDescent="0.3">
      <c r="A24" s="307" t="s">
        <v>746</v>
      </c>
      <c r="B24" s="308">
        <v>0</v>
      </c>
      <c r="C24" s="352">
        <v>3.7015499999999997</v>
      </c>
      <c r="D24" s="309">
        <v>22.727756144131263</v>
      </c>
      <c r="E24" s="309">
        <v>22.731721762292814</v>
      </c>
      <c r="F24" s="309">
        <v>22.731652177716757</v>
      </c>
      <c r="G24" s="353">
        <v>2.3563612828066179E-2</v>
      </c>
      <c r="H24" s="370">
        <v>71.916243696968905</v>
      </c>
      <c r="I24" s="51"/>
    </row>
    <row r="25" spans="1:17" ht="12" thickBot="1" x14ac:dyDescent="0.3">
      <c r="A25" s="365" t="s">
        <v>747</v>
      </c>
      <c r="B25" s="366">
        <v>0.64887021</v>
      </c>
      <c r="C25" s="367">
        <v>2.9973593700000007</v>
      </c>
      <c r="D25" s="367">
        <v>360.80270267299142</v>
      </c>
      <c r="E25" s="367">
        <v>471.03701623062318</v>
      </c>
      <c r="F25" s="367">
        <v>356.30620714254303</v>
      </c>
      <c r="G25" s="368">
        <v>74.332726954699453</v>
      </c>
      <c r="H25" s="373">
        <v>1266.124882580857</v>
      </c>
      <c r="I25" s="51"/>
    </row>
    <row r="26" spans="1:17" ht="12" thickBot="1" x14ac:dyDescent="0.3">
      <c r="A26" s="358" t="s">
        <v>748</v>
      </c>
      <c r="B26" s="359">
        <v>0</v>
      </c>
      <c r="C26" s="360">
        <v>0</v>
      </c>
      <c r="D26" s="360">
        <v>161.63638970000002</v>
      </c>
      <c r="E26" s="360">
        <v>127.04133890000003</v>
      </c>
      <c r="F26" s="360">
        <v>102.04133890000003</v>
      </c>
      <c r="G26" s="361">
        <v>73.743813500000002</v>
      </c>
      <c r="H26" s="372">
        <v>464.46288100000004</v>
      </c>
      <c r="I26" s="51"/>
    </row>
    <row r="27" spans="1:17" x14ac:dyDescent="0.25">
      <c r="H27" s="392" t="s">
        <v>173</v>
      </c>
    </row>
    <row r="29" spans="1:17" x14ac:dyDescent="0.25">
      <c r="Q29" s="275" t="s">
        <v>97</v>
      </c>
    </row>
    <row r="32" spans="1:17" ht="11.9" customHeight="1" x14ac:dyDescent="0.25">
      <c r="G32" s="57"/>
      <c r="H32" s="395"/>
    </row>
  </sheetData>
  <mergeCells count="4">
    <mergeCell ref="J3:Q3"/>
    <mergeCell ref="J19:Q19"/>
    <mergeCell ref="A17:G17"/>
    <mergeCell ref="A3:H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L23"/>
  <sheetViews>
    <sheetView showGridLines="0" zoomScale="80" zoomScaleNormal="80" workbookViewId="0"/>
  </sheetViews>
  <sheetFormatPr defaultColWidth="9.26953125" defaultRowHeight="11.5" x14ac:dyDescent="0.25"/>
  <cols>
    <col min="1" max="1" width="26.453125" style="12" customWidth="1"/>
    <col min="2" max="2" width="25.54296875" style="12" customWidth="1"/>
    <col min="3" max="4" width="21" style="12" customWidth="1"/>
    <col min="5" max="5" width="9.26953125" style="12"/>
    <col min="6" max="6" width="22.7265625" style="12" customWidth="1"/>
    <col min="7" max="16384" width="9.26953125" style="12"/>
  </cols>
  <sheetData>
    <row r="3" spans="1:12" ht="15.75" customHeight="1" thickBot="1" x14ac:dyDescent="0.3">
      <c r="A3" s="918" t="s">
        <v>711</v>
      </c>
      <c r="B3" s="918"/>
      <c r="C3" s="918"/>
      <c r="D3" s="918"/>
      <c r="E3" s="918"/>
      <c r="F3" s="918"/>
    </row>
    <row r="4" spans="1:12" ht="12.5" thickTop="1" thickBot="1" x14ac:dyDescent="0.3">
      <c r="A4" s="920" t="s">
        <v>671</v>
      </c>
      <c r="B4" s="920"/>
      <c r="C4" s="920"/>
      <c r="D4" s="920"/>
      <c r="E4" s="295"/>
    </row>
    <row r="5" spans="1:12" ht="12.5" thickBot="1" x14ac:dyDescent="0.35">
      <c r="A5" s="311"/>
      <c r="B5" s="312" t="s">
        <v>456</v>
      </c>
      <c r="C5" s="312" t="s">
        <v>458</v>
      </c>
      <c r="D5" s="312" t="s">
        <v>463</v>
      </c>
      <c r="E5" s="295"/>
      <c r="F5" s="295"/>
    </row>
    <row r="6" spans="1:12" ht="12" thickTop="1" x14ac:dyDescent="0.25">
      <c r="A6" s="305">
        <v>2021</v>
      </c>
      <c r="B6" s="40">
        <v>0</v>
      </c>
      <c r="C6" s="40">
        <v>0</v>
      </c>
      <c r="D6" s="40">
        <v>0</v>
      </c>
      <c r="E6" s="295"/>
      <c r="F6" s="295"/>
    </row>
    <row r="7" spans="1:12" x14ac:dyDescent="0.25">
      <c r="A7" s="305">
        <v>2022</v>
      </c>
      <c r="B7" s="40">
        <v>1.2499290469023094E-2</v>
      </c>
      <c r="C7" s="40">
        <v>1.4950063895042831E-2</v>
      </c>
      <c r="D7" s="40">
        <v>2.6717502514088665E-3</v>
      </c>
      <c r="E7" s="295"/>
      <c r="F7" s="295"/>
    </row>
    <row r="8" spans="1:12" x14ac:dyDescent="0.25">
      <c r="A8" s="305">
        <v>2023</v>
      </c>
      <c r="B8" s="40">
        <v>1.5568640966141771</v>
      </c>
      <c r="C8" s="40">
        <v>7.274693778147622</v>
      </c>
      <c r="D8" s="40">
        <v>0.20356888319345501</v>
      </c>
      <c r="E8" s="295"/>
      <c r="F8" s="295"/>
    </row>
    <row r="9" spans="1:12" x14ac:dyDescent="0.25">
      <c r="A9" s="305">
        <v>2024</v>
      </c>
      <c r="B9" s="40">
        <v>2.1099628846545073</v>
      </c>
      <c r="C9" s="40">
        <v>11.408213127576431</v>
      </c>
      <c r="D9" s="40">
        <v>1.0140555569420542</v>
      </c>
      <c r="E9" s="295"/>
    </row>
    <row r="10" spans="1:12" x14ac:dyDescent="0.25">
      <c r="A10" s="305">
        <v>2025</v>
      </c>
      <c r="B10" s="40">
        <v>1.019297948322162</v>
      </c>
      <c r="C10" s="40">
        <v>6.8540530749217936</v>
      </c>
      <c r="D10" s="40">
        <v>1.2731968044482613</v>
      </c>
      <c r="E10" s="295"/>
      <c r="F10" s="350"/>
    </row>
    <row r="11" spans="1:12" ht="12" thickBot="1" x14ac:dyDescent="0.3">
      <c r="A11" s="313">
        <v>2026</v>
      </c>
      <c r="B11" s="354">
        <v>0.18730844036538485</v>
      </c>
      <c r="C11" s="354">
        <v>-0.3328182047022068</v>
      </c>
      <c r="D11" s="354">
        <v>0.75794147958612257</v>
      </c>
      <c r="E11" s="295"/>
      <c r="F11" s="350"/>
    </row>
    <row r="12" spans="1:12" ht="12" thickTop="1" x14ac:dyDescent="0.25">
      <c r="A12" s="218"/>
      <c r="B12" s="218"/>
      <c r="C12" s="921" t="s">
        <v>8</v>
      </c>
      <c r="D12" s="921"/>
      <c r="E12" s="295"/>
      <c r="F12" s="350"/>
    </row>
    <row r="13" spans="1:12" x14ac:dyDescent="0.25">
      <c r="A13" s="295"/>
      <c r="B13" s="295"/>
      <c r="C13" s="295"/>
      <c r="D13" s="295"/>
      <c r="E13" s="295"/>
      <c r="F13" s="295"/>
    </row>
    <row r="14" spans="1:12" ht="15.75" customHeight="1" thickBot="1" x14ac:dyDescent="0.3">
      <c r="A14" s="918" t="s">
        <v>864</v>
      </c>
      <c r="B14" s="918"/>
      <c r="C14" s="918"/>
      <c r="D14" s="918"/>
      <c r="E14" s="918"/>
      <c r="F14" s="918"/>
    </row>
    <row r="15" spans="1:12" ht="12.5" thickTop="1" thickBot="1" x14ac:dyDescent="0.3">
      <c r="A15" s="920" t="s">
        <v>673</v>
      </c>
      <c r="B15" s="920"/>
      <c r="C15" s="920"/>
      <c r="D15" s="920"/>
      <c r="E15" s="295"/>
    </row>
    <row r="16" spans="1:12" ht="12.5" thickBot="1" x14ac:dyDescent="0.35">
      <c r="A16" s="311"/>
      <c r="B16" s="312" t="s">
        <v>464</v>
      </c>
      <c r="C16" s="312" t="s">
        <v>672</v>
      </c>
      <c r="D16" s="312" t="s">
        <v>470</v>
      </c>
      <c r="E16" s="295"/>
      <c r="F16" s="350"/>
      <c r="G16" s="101"/>
      <c r="H16" s="101"/>
      <c r="I16" s="101"/>
      <c r="J16" s="101"/>
      <c r="K16" s="101"/>
      <c r="L16" s="101"/>
    </row>
    <row r="17" spans="1:12" ht="12" thickTop="1" x14ac:dyDescent="0.25">
      <c r="A17" s="305">
        <v>2021</v>
      </c>
      <c r="B17" s="40">
        <v>0</v>
      </c>
      <c r="C17" s="40">
        <v>0</v>
      </c>
      <c r="D17" s="40">
        <v>0</v>
      </c>
      <c r="F17" s="350"/>
      <c r="G17" s="101"/>
      <c r="H17" s="101"/>
      <c r="I17" s="101"/>
      <c r="J17" s="101"/>
      <c r="K17" s="101"/>
      <c r="L17" s="101"/>
    </row>
    <row r="18" spans="1:12" x14ac:dyDescent="0.25">
      <c r="A18" s="305">
        <v>2022</v>
      </c>
      <c r="B18" s="40">
        <v>1.2499290469023094E-2</v>
      </c>
      <c r="C18" s="40">
        <v>1.4950063895042831E-2</v>
      </c>
      <c r="D18" s="40">
        <v>2.6717502514088665E-3</v>
      </c>
      <c r="F18" s="350"/>
      <c r="G18" s="101"/>
      <c r="H18" s="101"/>
      <c r="I18" s="101"/>
      <c r="J18" s="101"/>
      <c r="K18" s="101"/>
      <c r="L18" s="101"/>
    </row>
    <row r="19" spans="1:12" x14ac:dyDescent="0.25">
      <c r="A19" s="305">
        <v>2023</v>
      </c>
      <c r="B19" s="40">
        <v>1.5568640966141771</v>
      </c>
      <c r="C19" s="40">
        <v>7.274693778147622</v>
      </c>
      <c r="D19" s="40">
        <v>0.20356888319345501</v>
      </c>
    </row>
    <row r="20" spans="1:12" x14ac:dyDescent="0.25">
      <c r="A20" s="305">
        <v>2024</v>
      </c>
      <c r="B20" s="40">
        <v>2.1099628846545073</v>
      </c>
      <c r="C20" s="40">
        <v>11.408213127576431</v>
      </c>
      <c r="D20" s="40">
        <v>1.0140555569420542</v>
      </c>
    </row>
    <row r="21" spans="1:12" x14ac:dyDescent="0.25">
      <c r="A21" s="305">
        <v>2025</v>
      </c>
      <c r="B21" s="40">
        <v>1.019297948322162</v>
      </c>
      <c r="C21" s="40">
        <v>6.8540530749217936</v>
      </c>
      <c r="D21" s="40">
        <v>1.2731968044482613</v>
      </c>
    </row>
    <row r="22" spans="1:12" ht="12" thickBot="1" x14ac:dyDescent="0.3">
      <c r="A22" s="313">
        <v>2026</v>
      </c>
      <c r="B22" s="354">
        <v>0.18730844036538485</v>
      </c>
      <c r="C22" s="354">
        <v>-0.3328182047022068</v>
      </c>
      <c r="D22" s="354">
        <v>0.75794147958612257</v>
      </c>
    </row>
    <row r="23" spans="1:12" ht="12" thickTop="1" x14ac:dyDescent="0.25">
      <c r="A23" s="218"/>
      <c r="B23" s="218"/>
      <c r="C23" s="921" t="s">
        <v>97</v>
      </c>
      <c r="D23" s="921"/>
    </row>
  </sheetData>
  <mergeCells count="6">
    <mergeCell ref="A14:F14"/>
    <mergeCell ref="A15:D15"/>
    <mergeCell ref="C23:D23"/>
    <mergeCell ref="A3:F3"/>
    <mergeCell ref="A4:D4"/>
    <mergeCell ref="C12:D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tabColor rgb="FF92D050"/>
  </sheetPr>
  <dimension ref="B1:S35"/>
  <sheetViews>
    <sheetView showGridLines="0" zoomScale="110" zoomScaleNormal="110" workbookViewId="0"/>
  </sheetViews>
  <sheetFormatPr defaultColWidth="9.26953125" defaultRowHeight="11.5" x14ac:dyDescent="0.25"/>
  <cols>
    <col min="1" max="1" width="9.26953125" style="12"/>
    <col min="2" max="2" width="29.7265625" style="12" customWidth="1"/>
    <col min="3" max="3" width="9.26953125" style="12"/>
    <col min="4" max="4" width="9.26953125" style="51"/>
    <col min="5" max="5" width="30.453125" style="12" customWidth="1"/>
    <col min="6" max="8" width="9.26953125" style="12"/>
    <col min="9" max="9" width="20.453125" style="12" bestFit="1" customWidth="1"/>
    <col min="10" max="16384" width="9.26953125" style="12"/>
  </cols>
  <sheetData>
    <row r="1" spans="2:19" x14ac:dyDescent="0.25">
      <c r="I1" s="25"/>
      <c r="J1" s="25"/>
      <c r="K1" s="25"/>
      <c r="L1" s="25"/>
      <c r="M1" s="25"/>
      <c r="N1" s="25"/>
      <c r="O1" s="25"/>
    </row>
    <row r="2" spans="2:19" ht="26.25" customHeight="1" x14ac:dyDescent="0.25">
      <c r="B2" s="923" t="s">
        <v>885</v>
      </c>
      <c r="C2" s="923"/>
      <c r="D2" s="389"/>
      <c r="E2" s="923" t="s">
        <v>886</v>
      </c>
      <c r="F2" s="923"/>
      <c r="G2" s="923"/>
      <c r="H2" s="297"/>
      <c r="I2" s="25"/>
      <c r="J2" s="25"/>
      <c r="K2" s="25"/>
      <c r="L2" s="25"/>
      <c r="M2" s="25"/>
      <c r="N2" s="25"/>
      <c r="O2" s="25"/>
      <c r="P2" s="25"/>
    </row>
    <row r="3" spans="2:19" ht="12" thickBot="1" x14ac:dyDescent="0.3">
      <c r="B3" s="86"/>
      <c r="C3" s="4"/>
      <c r="D3" s="87"/>
      <c r="E3" s="86"/>
      <c r="I3" s="33"/>
      <c r="J3" s="34">
        <v>2020</v>
      </c>
      <c r="K3" s="35">
        <v>2021</v>
      </c>
      <c r="L3" s="35" t="s">
        <v>432</v>
      </c>
      <c r="M3" s="35" t="s">
        <v>450</v>
      </c>
      <c r="N3" s="35" t="s">
        <v>532</v>
      </c>
      <c r="O3" s="204" t="s">
        <v>737</v>
      </c>
      <c r="P3" s="204" t="s">
        <v>880</v>
      </c>
    </row>
    <row r="4" spans="2:19" x14ac:dyDescent="0.25">
      <c r="B4" s="18"/>
      <c r="C4" s="19"/>
      <c r="D4" s="303"/>
      <c r="E4" s="18"/>
      <c r="I4" s="25" t="s">
        <v>67</v>
      </c>
      <c r="J4" s="32">
        <v>-0.79932856445190559</v>
      </c>
      <c r="K4" s="32">
        <v>1.7127919978227855</v>
      </c>
      <c r="L4" s="32">
        <v>2.2730919290980713</v>
      </c>
      <c r="M4" s="32">
        <v>0.80557267561194645</v>
      </c>
      <c r="N4" s="32">
        <v>0.85835338186772137</v>
      </c>
      <c r="O4" s="32">
        <v>0.95061852955684267</v>
      </c>
      <c r="P4" s="101">
        <v>0.91055825520654365</v>
      </c>
    </row>
    <row r="5" spans="2:19" x14ac:dyDescent="0.25">
      <c r="I5" s="25" t="s">
        <v>63</v>
      </c>
      <c r="J5" s="32">
        <v>-2.347503133903007</v>
      </c>
      <c r="K5" s="32">
        <v>4.3130878216601359E-2</v>
      </c>
      <c r="L5" s="32">
        <v>1.2635931403733929</v>
      </c>
      <c r="M5" s="32">
        <v>2.9782941065912159</v>
      </c>
      <c r="N5" s="32">
        <v>0.27451982901745542</v>
      </c>
      <c r="O5" s="32">
        <v>0.30220266821498354</v>
      </c>
      <c r="P5" s="101">
        <v>-0.73973731120728781</v>
      </c>
    </row>
    <row r="6" spans="2:19" x14ac:dyDescent="0.25">
      <c r="I6" s="25" t="s">
        <v>68</v>
      </c>
      <c r="J6" s="32">
        <v>-1.7720079777854603</v>
      </c>
      <c r="K6" s="32">
        <v>2.1569916881224525</v>
      </c>
      <c r="L6" s="32">
        <v>5.4845214405540021E-2</v>
      </c>
      <c r="M6" s="32">
        <v>0.14836699409205156</v>
      </c>
      <c r="N6" s="32">
        <v>-5.2890473201011257E-2</v>
      </c>
      <c r="O6" s="32">
        <v>-1.1804733324183303E-7</v>
      </c>
      <c r="P6" s="101">
        <v>-2.0690900104369803E-9</v>
      </c>
    </row>
    <row r="7" spans="2:19" x14ac:dyDescent="0.25">
      <c r="I7" s="25" t="s">
        <v>69</v>
      </c>
      <c r="J7" s="32">
        <v>1.5441579102399283</v>
      </c>
      <c r="K7" s="32">
        <v>-0.89861170343506946</v>
      </c>
      <c r="L7" s="32">
        <v>-1.9228268816117451</v>
      </c>
      <c r="M7" s="32">
        <v>-2.6670174701460612</v>
      </c>
      <c r="N7" s="32">
        <v>0.67669801825501175</v>
      </c>
      <c r="O7" s="32">
        <v>1.4013260223051094</v>
      </c>
      <c r="P7" s="101">
        <v>1.7371754121406298</v>
      </c>
    </row>
    <row r="8" spans="2:19" x14ac:dyDescent="0.25">
      <c r="I8" s="25" t="s">
        <v>61</v>
      </c>
      <c r="J8" s="32">
        <v>-3.3746817659004447</v>
      </c>
      <c r="K8" s="32">
        <v>3.0143028607267697</v>
      </c>
      <c r="L8" s="32">
        <v>1.6687034022652592</v>
      </c>
      <c r="M8" s="32">
        <v>1.2652163061491528</v>
      </c>
      <c r="N8" s="32">
        <v>1.7566807559391773</v>
      </c>
      <c r="O8" s="32">
        <v>2.6541471020296026</v>
      </c>
      <c r="P8" s="101">
        <v>1.9079963540707956</v>
      </c>
    </row>
    <row r="9" spans="2:19" x14ac:dyDescent="0.25">
      <c r="I9" s="25"/>
    </row>
    <row r="10" spans="2:19" x14ac:dyDescent="0.25">
      <c r="I10" s="25"/>
      <c r="J10" s="25"/>
      <c r="K10" s="25"/>
      <c r="L10" s="25"/>
      <c r="M10" s="25"/>
      <c r="N10" s="25"/>
      <c r="O10" s="25"/>
      <c r="Q10" s="25"/>
    </row>
    <row r="11" spans="2:19" ht="12" thickBot="1" x14ac:dyDescent="0.3">
      <c r="I11" s="34"/>
      <c r="J11" s="35">
        <v>2020</v>
      </c>
      <c r="K11" s="35">
        <v>2021</v>
      </c>
      <c r="L11" s="35" t="s">
        <v>432</v>
      </c>
      <c r="M11" s="35" t="s">
        <v>450</v>
      </c>
      <c r="N11" s="204" t="s">
        <v>532</v>
      </c>
      <c r="O11" s="204" t="s">
        <v>737</v>
      </c>
      <c r="P11" s="35" t="s">
        <v>880</v>
      </c>
      <c r="Q11" s="25"/>
    </row>
    <row r="12" spans="2:19" x14ac:dyDescent="0.25">
      <c r="I12" s="31" t="s">
        <v>70</v>
      </c>
      <c r="J12" s="32">
        <v>-7.586322535263125E-2</v>
      </c>
      <c r="K12" s="32">
        <v>-0.13526074687274614</v>
      </c>
      <c r="L12" s="32">
        <v>0.15510762989504026</v>
      </c>
      <c r="M12" s="32">
        <v>-3.4017205566980208E-2</v>
      </c>
      <c r="N12" s="32">
        <v>0</v>
      </c>
      <c r="O12" s="32">
        <v>0</v>
      </c>
      <c r="P12" s="12">
        <v>0</v>
      </c>
      <c r="Q12" s="25"/>
      <c r="S12" s="101"/>
    </row>
    <row r="13" spans="2:19" x14ac:dyDescent="0.25">
      <c r="I13" s="31" t="s">
        <v>71</v>
      </c>
      <c r="J13" s="32">
        <v>-0.97186721686248934</v>
      </c>
      <c r="K13" s="32">
        <v>-0.37051857594817561</v>
      </c>
      <c r="L13" s="32">
        <v>0.30175408512283147</v>
      </c>
      <c r="M13" s="32">
        <v>-0.17539602842557919</v>
      </c>
      <c r="N13" s="32">
        <v>0.40869899211659388</v>
      </c>
      <c r="O13" s="32">
        <v>0.23837946459687231</v>
      </c>
      <c r="P13" s="101">
        <v>9.3217685109784065E-2</v>
      </c>
      <c r="Q13" s="26"/>
      <c r="S13" s="101"/>
    </row>
    <row r="14" spans="2:19" x14ac:dyDescent="0.25">
      <c r="I14" s="31" t="s">
        <v>72</v>
      </c>
      <c r="J14" s="32">
        <v>-0.93456950175651343</v>
      </c>
      <c r="K14" s="32">
        <v>-7.9780915104602515E-2</v>
      </c>
      <c r="L14" s="32">
        <v>0.76456632334332264</v>
      </c>
      <c r="M14" s="32">
        <v>0.36798524386232667</v>
      </c>
      <c r="N14" s="32">
        <v>0.13003806068757923</v>
      </c>
      <c r="O14" s="32">
        <v>0.34534220632968399</v>
      </c>
      <c r="P14" s="101">
        <v>0.33229166850186648</v>
      </c>
      <c r="Q14" s="26"/>
      <c r="S14" s="101"/>
    </row>
    <row r="15" spans="2:19" x14ac:dyDescent="0.25">
      <c r="C15" s="922" t="s">
        <v>8</v>
      </c>
      <c r="D15" s="922"/>
      <c r="F15" s="922" t="s">
        <v>8</v>
      </c>
      <c r="G15" s="922"/>
      <c r="I15" s="31" t="s">
        <v>73</v>
      </c>
      <c r="J15" s="32">
        <v>0.15164465747038408</v>
      </c>
      <c r="K15" s="32">
        <v>-2.5343153805435479E-2</v>
      </c>
      <c r="L15" s="32">
        <v>0.34203758472327461</v>
      </c>
      <c r="M15" s="32">
        <v>0.19830053206640647</v>
      </c>
      <c r="N15" s="32">
        <v>-8.1307831963062308E-2</v>
      </c>
      <c r="O15" s="32">
        <v>-5.0344129827845682E-2</v>
      </c>
      <c r="P15" s="101">
        <v>-2.4599243791736187E-2</v>
      </c>
      <c r="Q15" s="26"/>
      <c r="S15" s="101"/>
    </row>
    <row r="16" spans="2:19" x14ac:dyDescent="0.25">
      <c r="I16" s="31" t="s">
        <v>74</v>
      </c>
      <c r="J16" s="32">
        <v>-5.549670986712571E-2</v>
      </c>
      <c r="K16" s="32">
        <v>2.934470440629228E-2</v>
      </c>
      <c r="L16" s="32">
        <v>0.20495841295902076</v>
      </c>
      <c r="M16" s="32">
        <v>0.14733244108646398</v>
      </c>
      <c r="N16" s="32">
        <v>3.8372110117341908E-2</v>
      </c>
      <c r="O16" s="32">
        <v>2.1459707793271807E-2</v>
      </c>
      <c r="P16" s="101">
        <v>-4.2760178651984823E-2</v>
      </c>
      <c r="Q16" s="26"/>
      <c r="S16" s="101"/>
    </row>
    <row r="17" spans="2:19" x14ac:dyDescent="0.25">
      <c r="I17" s="25" t="s">
        <v>75</v>
      </c>
      <c r="J17" s="32">
        <v>-1.8861519963683793</v>
      </c>
      <c r="K17" s="32">
        <v>-0.58155868732465699</v>
      </c>
      <c r="L17" s="32">
        <v>1.7684240360434922</v>
      </c>
      <c r="M17" s="32">
        <v>0.50420498302263805</v>
      </c>
      <c r="N17" s="32">
        <v>0.49580133095845635</v>
      </c>
      <c r="O17" s="32">
        <v>0.55483724889198172</v>
      </c>
      <c r="P17" s="101">
        <v>0.35814993116793925</v>
      </c>
      <c r="Q17" s="25"/>
      <c r="S17" s="101"/>
    </row>
    <row r="18" spans="2:19" x14ac:dyDescent="0.25">
      <c r="I18" s="25"/>
      <c r="J18" s="25"/>
      <c r="K18" s="25"/>
      <c r="L18" s="25"/>
      <c r="M18" s="25"/>
      <c r="N18" s="25"/>
      <c r="O18" s="25"/>
      <c r="Q18" s="25"/>
    </row>
    <row r="19" spans="2:19" x14ac:dyDescent="0.25">
      <c r="Q19" s="25"/>
    </row>
    <row r="20" spans="2:19" ht="12" thickBot="1" x14ac:dyDescent="0.3">
      <c r="I20" s="33"/>
      <c r="J20" s="34">
        <v>2020</v>
      </c>
      <c r="K20" s="35">
        <v>2021</v>
      </c>
      <c r="L20" s="35" t="s">
        <v>432</v>
      </c>
      <c r="M20" s="35" t="s">
        <v>450</v>
      </c>
      <c r="N20" s="35" t="s">
        <v>532</v>
      </c>
      <c r="O20" s="204" t="s">
        <v>737</v>
      </c>
      <c r="P20" s="204" t="s">
        <v>880</v>
      </c>
      <c r="Q20" s="25"/>
    </row>
    <row r="21" spans="2:19" x14ac:dyDescent="0.25">
      <c r="B21" s="923" t="s">
        <v>887</v>
      </c>
      <c r="C21" s="923"/>
      <c r="D21" s="389"/>
      <c r="E21" s="923" t="s">
        <v>888</v>
      </c>
      <c r="F21" s="923"/>
      <c r="G21" s="923"/>
      <c r="I21" s="25" t="s">
        <v>99</v>
      </c>
      <c r="J21" s="32">
        <f>J4</f>
        <v>-0.79932856445190559</v>
      </c>
      <c r="K21" s="32">
        <f t="shared" ref="K21:P21" si="0">K4</f>
        <v>1.7127919978227855</v>
      </c>
      <c r="L21" s="32">
        <f t="shared" si="0"/>
        <v>2.2730919290980713</v>
      </c>
      <c r="M21" s="32">
        <f t="shared" si="0"/>
        <v>0.80557267561194645</v>
      </c>
      <c r="N21" s="32">
        <f t="shared" si="0"/>
        <v>0.85835338186772137</v>
      </c>
      <c r="O21" s="32">
        <f t="shared" si="0"/>
        <v>0.95061852955684267</v>
      </c>
      <c r="P21" s="32">
        <f t="shared" si="0"/>
        <v>0.91055825520654365</v>
      </c>
      <c r="Q21" s="25"/>
    </row>
    <row r="22" spans="2:19" ht="12" thickBot="1" x14ac:dyDescent="0.3">
      <c r="B22" s="86"/>
      <c r="C22" s="4"/>
      <c r="D22" s="87"/>
      <c r="E22" s="86"/>
      <c r="I22" s="25" t="s">
        <v>100</v>
      </c>
      <c r="J22" s="32">
        <f t="shared" ref="J22:P25" si="1">J5</f>
        <v>-2.347503133903007</v>
      </c>
      <c r="K22" s="32">
        <f t="shared" si="1"/>
        <v>4.3130878216601359E-2</v>
      </c>
      <c r="L22" s="32">
        <f t="shared" si="1"/>
        <v>1.2635931403733929</v>
      </c>
      <c r="M22" s="32">
        <f t="shared" si="1"/>
        <v>2.9782941065912159</v>
      </c>
      <c r="N22" s="32">
        <f t="shared" si="1"/>
        <v>0.27451982901745542</v>
      </c>
      <c r="O22" s="32">
        <f t="shared" si="1"/>
        <v>0.30220266821498354</v>
      </c>
      <c r="P22" s="32">
        <f t="shared" si="1"/>
        <v>-0.73973731120728781</v>
      </c>
    </row>
    <row r="23" spans="2:19" x14ac:dyDescent="0.25">
      <c r="B23" s="18"/>
      <c r="C23" s="19"/>
      <c r="D23" s="303"/>
      <c r="E23" s="18"/>
      <c r="I23" s="25" t="s">
        <v>101</v>
      </c>
      <c r="J23" s="32">
        <f t="shared" si="1"/>
        <v>-1.7720079777854603</v>
      </c>
      <c r="K23" s="32">
        <f t="shared" si="1"/>
        <v>2.1569916881224525</v>
      </c>
      <c r="L23" s="32">
        <f t="shared" si="1"/>
        <v>5.4845214405540021E-2</v>
      </c>
      <c r="M23" s="32">
        <f t="shared" si="1"/>
        <v>0.14836699409205156</v>
      </c>
      <c r="N23" s="32">
        <f t="shared" si="1"/>
        <v>-5.2890473201011257E-2</v>
      </c>
      <c r="O23" s="32">
        <f t="shared" si="1"/>
        <v>-1.1804733324183303E-7</v>
      </c>
      <c r="P23" s="32">
        <f t="shared" si="1"/>
        <v>-2.0690900104369803E-9</v>
      </c>
    </row>
    <row r="24" spans="2:19" x14ac:dyDescent="0.25">
      <c r="I24" s="25" t="s">
        <v>102</v>
      </c>
      <c r="J24" s="32">
        <f t="shared" si="1"/>
        <v>1.5441579102399283</v>
      </c>
      <c r="K24" s="32">
        <f t="shared" si="1"/>
        <v>-0.89861170343506946</v>
      </c>
      <c r="L24" s="32">
        <f t="shared" si="1"/>
        <v>-1.9228268816117451</v>
      </c>
      <c r="M24" s="32">
        <f t="shared" si="1"/>
        <v>-2.6670174701460612</v>
      </c>
      <c r="N24" s="32">
        <f t="shared" si="1"/>
        <v>0.67669801825501175</v>
      </c>
      <c r="O24" s="32">
        <f t="shared" si="1"/>
        <v>1.4013260223051094</v>
      </c>
      <c r="P24" s="32">
        <f t="shared" si="1"/>
        <v>1.7371754121406298</v>
      </c>
    </row>
    <row r="25" spans="2:19" x14ac:dyDescent="0.25">
      <c r="I25" s="25" t="s">
        <v>96</v>
      </c>
      <c r="J25" s="32">
        <f t="shared" si="1"/>
        <v>-3.3746817659004447</v>
      </c>
      <c r="K25" s="32">
        <f t="shared" si="1"/>
        <v>3.0143028607267697</v>
      </c>
      <c r="L25" s="32">
        <f t="shared" si="1"/>
        <v>1.6687034022652592</v>
      </c>
      <c r="M25" s="32">
        <f t="shared" si="1"/>
        <v>1.2652163061491528</v>
      </c>
      <c r="N25" s="32">
        <f t="shared" si="1"/>
        <v>1.7566807559391773</v>
      </c>
      <c r="O25" s="32">
        <f t="shared" si="1"/>
        <v>2.6541471020296026</v>
      </c>
      <c r="P25" s="32">
        <f t="shared" si="1"/>
        <v>1.9079963540707956</v>
      </c>
    </row>
    <row r="26" spans="2:19" x14ac:dyDescent="0.25">
      <c r="I26" s="25"/>
    </row>
    <row r="27" spans="2:19" x14ac:dyDescent="0.25">
      <c r="I27" s="25"/>
    </row>
    <row r="28" spans="2:19" ht="12" thickBot="1" x14ac:dyDescent="0.3">
      <c r="I28" s="34"/>
      <c r="J28" s="35">
        <v>2020</v>
      </c>
      <c r="K28" s="35">
        <v>2021</v>
      </c>
      <c r="L28" s="35" t="s">
        <v>432</v>
      </c>
      <c r="M28" s="35" t="s">
        <v>450</v>
      </c>
      <c r="N28" s="204" t="s">
        <v>532</v>
      </c>
      <c r="O28" s="204" t="s">
        <v>737</v>
      </c>
      <c r="P28" s="35" t="s">
        <v>880</v>
      </c>
    </row>
    <row r="29" spans="2:19" x14ac:dyDescent="0.25">
      <c r="I29" s="31" t="s">
        <v>103</v>
      </c>
      <c r="J29" s="32">
        <f t="shared" ref="J29:O29" si="2">J12</f>
        <v>-7.586322535263125E-2</v>
      </c>
      <c r="K29" s="32">
        <f t="shared" si="2"/>
        <v>-0.13526074687274614</v>
      </c>
      <c r="L29" s="32">
        <f t="shared" si="2"/>
        <v>0.15510762989504026</v>
      </c>
      <c r="M29" s="32">
        <f t="shared" si="2"/>
        <v>-3.4017205566980208E-2</v>
      </c>
      <c r="N29" s="32">
        <f t="shared" si="2"/>
        <v>0</v>
      </c>
      <c r="O29" s="32">
        <f t="shared" si="2"/>
        <v>0</v>
      </c>
      <c r="P29" s="32">
        <f t="shared" ref="P29" si="3">P12</f>
        <v>0</v>
      </c>
    </row>
    <row r="30" spans="2:19" x14ac:dyDescent="0.25">
      <c r="I30" s="31" t="s">
        <v>104</v>
      </c>
      <c r="J30" s="32">
        <f t="shared" ref="J30:O34" si="4">J13</f>
        <v>-0.97186721686248934</v>
      </c>
      <c r="K30" s="32">
        <f t="shared" si="4"/>
        <v>-0.37051857594817561</v>
      </c>
      <c r="L30" s="32">
        <f t="shared" si="4"/>
        <v>0.30175408512283147</v>
      </c>
      <c r="M30" s="32">
        <f t="shared" si="4"/>
        <v>-0.17539602842557919</v>
      </c>
      <c r="N30" s="32">
        <f t="shared" si="4"/>
        <v>0.40869899211659388</v>
      </c>
      <c r="O30" s="32">
        <f t="shared" si="4"/>
        <v>0.23837946459687231</v>
      </c>
      <c r="P30" s="32">
        <f t="shared" ref="P30" si="5">P13</f>
        <v>9.3217685109784065E-2</v>
      </c>
    </row>
    <row r="31" spans="2:19" x14ac:dyDescent="0.25">
      <c r="I31" s="31" t="s">
        <v>105</v>
      </c>
      <c r="J31" s="32">
        <f t="shared" si="4"/>
        <v>-0.93456950175651343</v>
      </c>
      <c r="K31" s="32">
        <f t="shared" si="4"/>
        <v>-7.9780915104602515E-2</v>
      </c>
      <c r="L31" s="32">
        <f t="shared" si="4"/>
        <v>0.76456632334332264</v>
      </c>
      <c r="M31" s="32">
        <f t="shared" si="4"/>
        <v>0.36798524386232667</v>
      </c>
      <c r="N31" s="32">
        <f t="shared" si="4"/>
        <v>0.13003806068757923</v>
      </c>
      <c r="O31" s="32">
        <f t="shared" si="4"/>
        <v>0.34534220632968399</v>
      </c>
      <c r="P31" s="32">
        <f t="shared" ref="P31" si="6">P14</f>
        <v>0.33229166850186648</v>
      </c>
    </row>
    <row r="32" spans="2:19" x14ac:dyDescent="0.25">
      <c r="I32" s="31" t="s">
        <v>106</v>
      </c>
      <c r="J32" s="32">
        <f t="shared" si="4"/>
        <v>0.15164465747038408</v>
      </c>
      <c r="K32" s="32">
        <f t="shared" si="4"/>
        <v>-2.5343153805435479E-2</v>
      </c>
      <c r="L32" s="32">
        <f t="shared" si="4"/>
        <v>0.34203758472327461</v>
      </c>
      <c r="M32" s="32">
        <f t="shared" si="4"/>
        <v>0.19830053206640647</v>
      </c>
      <c r="N32" s="32">
        <f t="shared" si="4"/>
        <v>-8.1307831963062308E-2</v>
      </c>
      <c r="O32" s="32">
        <f t="shared" si="4"/>
        <v>-5.0344129827845682E-2</v>
      </c>
      <c r="P32" s="32">
        <f t="shared" ref="P32" si="7">P15</f>
        <v>-2.4599243791736187E-2</v>
      </c>
    </row>
    <row r="33" spans="3:16" x14ac:dyDescent="0.25">
      <c r="I33" s="31" t="s">
        <v>107</v>
      </c>
      <c r="J33" s="32">
        <f t="shared" si="4"/>
        <v>-5.549670986712571E-2</v>
      </c>
      <c r="K33" s="32">
        <f t="shared" si="4"/>
        <v>2.934470440629228E-2</v>
      </c>
      <c r="L33" s="32">
        <f t="shared" si="4"/>
        <v>0.20495841295902076</v>
      </c>
      <c r="M33" s="32">
        <f t="shared" si="4"/>
        <v>0.14733244108646398</v>
      </c>
      <c r="N33" s="32">
        <f t="shared" si="4"/>
        <v>3.8372110117341908E-2</v>
      </c>
      <c r="O33" s="32">
        <f t="shared" si="4"/>
        <v>2.1459707793271807E-2</v>
      </c>
      <c r="P33" s="32">
        <f t="shared" ref="P33" si="8">P16</f>
        <v>-4.2760178651984823E-2</v>
      </c>
    </row>
    <row r="34" spans="3:16" x14ac:dyDescent="0.25">
      <c r="C34" s="922" t="s">
        <v>97</v>
      </c>
      <c r="D34" s="922"/>
      <c r="F34" s="922" t="s">
        <v>97</v>
      </c>
      <c r="G34" s="922"/>
      <c r="I34" s="25" t="s">
        <v>108</v>
      </c>
      <c r="J34" s="32">
        <f t="shared" si="4"/>
        <v>-1.8861519963683793</v>
      </c>
      <c r="K34" s="32">
        <f t="shared" si="4"/>
        <v>-0.58155868732465699</v>
      </c>
      <c r="L34" s="32">
        <f t="shared" si="4"/>
        <v>1.7684240360434922</v>
      </c>
      <c r="M34" s="32">
        <f t="shared" si="4"/>
        <v>0.50420498302263805</v>
      </c>
      <c r="N34" s="32">
        <f t="shared" si="4"/>
        <v>0.49580133095845635</v>
      </c>
      <c r="O34" s="32">
        <f t="shared" si="4"/>
        <v>0.55483724889198172</v>
      </c>
      <c r="P34" s="32">
        <f t="shared" ref="P34" si="9">P17</f>
        <v>0.35814993116793925</v>
      </c>
    </row>
    <row r="35" spans="3:16" x14ac:dyDescent="0.25">
      <c r="J35" s="25"/>
      <c r="K35" s="25"/>
      <c r="L35" s="25"/>
      <c r="M35" s="25"/>
      <c r="N35" s="25"/>
      <c r="O35" s="25"/>
    </row>
  </sheetData>
  <mergeCells count="8">
    <mergeCell ref="C34:D34"/>
    <mergeCell ref="F34:G34"/>
    <mergeCell ref="E2:G2"/>
    <mergeCell ref="B2:C2"/>
    <mergeCell ref="B21:C21"/>
    <mergeCell ref="E21:G21"/>
    <mergeCell ref="C15:D15"/>
    <mergeCell ref="F15:G1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tabColor rgb="FF92D050"/>
  </sheetPr>
  <dimension ref="B4:AA70"/>
  <sheetViews>
    <sheetView showGridLines="0" zoomScale="80" zoomScaleNormal="80" workbookViewId="0">
      <selection activeCell="B4" sqref="B4:C4"/>
    </sheetView>
  </sheetViews>
  <sheetFormatPr defaultColWidth="9.26953125" defaultRowHeight="11.5" x14ac:dyDescent="0.25"/>
  <cols>
    <col min="1" max="1" width="9.26953125" style="12"/>
    <col min="2" max="2" width="30.7265625" style="12" customWidth="1"/>
    <col min="3" max="3" width="17.26953125" style="12" customWidth="1"/>
    <col min="4" max="4" width="9.26953125" style="51"/>
    <col min="5" max="5" width="35.7265625" style="12" customWidth="1"/>
    <col min="6" max="6" width="15" style="12" customWidth="1"/>
    <col min="7" max="8" width="9.26953125" style="12"/>
    <col min="9" max="9" width="11.54296875" style="25" bestFit="1" customWidth="1"/>
    <col min="10" max="17" width="9.54296875" style="25" bestFit="1" customWidth="1"/>
    <col min="18" max="21" width="9.26953125" style="25"/>
    <col min="22" max="16384" width="9.26953125" style="12"/>
  </cols>
  <sheetData>
    <row r="4" spans="2:27" ht="26.25" customHeight="1" thickBot="1" x14ac:dyDescent="0.3">
      <c r="B4" s="923" t="s">
        <v>889</v>
      </c>
      <c r="C4" s="923"/>
      <c r="D4" s="389"/>
      <c r="E4" s="923" t="s">
        <v>890</v>
      </c>
      <c r="F4" s="923"/>
      <c r="I4" s="34"/>
      <c r="J4" s="34">
        <v>2009</v>
      </c>
      <c r="K4" s="34">
        <v>2010</v>
      </c>
      <c r="L4" s="34">
        <v>2011</v>
      </c>
      <c r="M4" s="34">
        <v>2012</v>
      </c>
      <c r="N4" s="34">
        <v>2013</v>
      </c>
      <c r="O4" s="34">
        <v>2014</v>
      </c>
      <c r="P4" s="34">
        <v>2015</v>
      </c>
      <c r="Q4" s="35">
        <v>2016</v>
      </c>
      <c r="R4" s="35">
        <v>2017</v>
      </c>
      <c r="S4" s="35">
        <v>2018</v>
      </c>
      <c r="T4" s="35">
        <v>2019</v>
      </c>
      <c r="U4" s="35">
        <v>2020</v>
      </c>
      <c r="V4" s="35">
        <v>2021</v>
      </c>
      <c r="W4" s="35" t="s">
        <v>432</v>
      </c>
      <c r="X4" s="35" t="s">
        <v>450</v>
      </c>
      <c r="Y4" s="35" t="s">
        <v>532</v>
      </c>
      <c r="Z4" s="35" t="s">
        <v>737</v>
      </c>
      <c r="AA4" s="35" t="s">
        <v>880</v>
      </c>
    </row>
    <row r="5" spans="2:27" x14ac:dyDescent="0.25">
      <c r="B5" s="396"/>
      <c r="C5" s="87"/>
      <c r="D5" s="87"/>
      <c r="E5" s="396"/>
      <c r="F5" s="51"/>
      <c r="I5" s="25" t="s">
        <v>76</v>
      </c>
      <c r="J5" s="32">
        <v>0.36178404279281651</v>
      </c>
      <c r="K5" s="32">
        <v>-0.11618285716360674</v>
      </c>
      <c r="L5" s="32">
        <v>-5.0053931455578793E-2</v>
      </c>
      <c r="M5" s="32">
        <v>3.4023173249474437</v>
      </c>
      <c r="N5" s="32">
        <v>3.9031563893184478</v>
      </c>
      <c r="O5" s="32">
        <v>3.6116881942199925</v>
      </c>
      <c r="P5" s="32">
        <v>0.99598790395852721</v>
      </c>
      <c r="Q5" s="32">
        <v>1.5431228684525611</v>
      </c>
      <c r="R5" s="52">
        <v>0.7051555738057832</v>
      </c>
      <c r="S5" s="52">
        <v>-0.26540259225141311</v>
      </c>
      <c r="T5" s="52">
        <v>-1.0363882982777257</v>
      </c>
      <c r="U5" s="32">
        <v>0.63664019461971832</v>
      </c>
      <c r="V5" s="101">
        <v>-0.31961637457963082</v>
      </c>
      <c r="W5" s="101">
        <v>-6.4878204608366037</v>
      </c>
      <c r="X5" s="101">
        <v>-7.6612752221073359</v>
      </c>
      <c r="Y5" s="101">
        <v>-6.9755223226867518</v>
      </c>
      <c r="Z5" s="101">
        <v>-6.0239850313780687</v>
      </c>
      <c r="AA5" s="101">
        <v>-4.6524872058991322</v>
      </c>
    </row>
    <row r="6" spans="2:27" x14ac:dyDescent="0.25">
      <c r="B6" s="397"/>
      <c r="C6" s="391"/>
      <c r="D6" s="391"/>
      <c r="E6" s="397"/>
      <c r="F6" s="51"/>
      <c r="I6" s="25" t="s">
        <v>77</v>
      </c>
      <c r="J6" s="32">
        <v>-1.4088210717960739</v>
      </c>
      <c r="K6" s="32">
        <v>-0.94718692236100466</v>
      </c>
      <c r="L6" s="32">
        <v>-0.37554167426964258</v>
      </c>
      <c r="M6" s="32">
        <v>0.57216739069475409</v>
      </c>
      <c r="N6" s="32">
        <v>0.6495433036116911</v>
      </c>
      <c r="O6" s="32">
        <v>0.23020246973185415</v>
      </c>
      <c r="P6" s="32">
        <v>0.15963029561895895</v>
      </c>
      <c r="Q6" s="32">
        <v>0.47178312260782501</v>
      </c>
      <c r="R6" s="52">
        <v>1.0422229600829589</v>
      </c>
      <c r="S6" s="52">
        <v>1.0323458907392336</v>
      </c>
      <c r="T6" s="52">
        <v>1.2985476338881281</v>
      </c>
      <c r="U6" s="32">
        <v>1.1422372963999012</v>
      </c>
      <c r="V6" s="101">
        <v>0.7567933402301289</v>
      </c>
      <c r="W6" s="101">
        <v>0.28775699791820403</v>
      </c>
      <c r="X6" s="101">
        <v>-0.49647695129496933</v>
      </c>
      <c r="Y6" s="101">
        <v>-0.40064082628946396</v>
      </c>
      <c r="Z6" s="101">
        <v>-0.27148005483874377</v>
      </c>
      <c r="AA6" s="101">
        <v>-9.0045570311331327E-2</v>
      </c>
    </row>
    <row r="7" spans="2:27" x14ac:dyDescent="0.25">
      <c r="B7" s="51"/>
      <c r="C7" s="51"/>
      <c r="E7" s="51"/>
      <c r="F7" s="51"/>
      <c r="I7" s="25" t="s">
        <v>186</v>
      </c>
      <c r="J7" s="32">
        <v>-0.87543631326246107</v>
      </c>
      <c r="K7" s="32">
        <v>-2.7429120547534294</v>
      </c>
      <c r="L7" s="32">
        <v>-3.3509553373343333</v>
      </c>
      <c r="M7" s="32">
        <v>-1.6426553071586767</v>
      </c>
      <c r="N7" s="32">
        <v>-0.66794266768050581</v>
      </c>
      <c r="O7" s="32">
        <v>-0.98252675899073105</v>
      </c>
      <c r="P7" s="32">
        <v>-1.7052120079602586</v>
      </c>
      <c r="Q7" s="32">
        <v>-3.0685374877341318</v>
      </c>
      <c r="R7" s="52">
        <v>-2.141660953109934</v>
      </c>
      <c r="S7" s="52">
        <v>-1.783983825124166</v>
      </c>
      <c r="T7" s="52">
        <v>-2.0420754024119852</v>
      </c>
      <c r="U7" s="32">
        <v>-1.557285114182877</v>
      </c>
      <c r="V7" s="101">
        <v>-2.0000132823828261</v>
      </c>
      <c r="W7" s="101">
        <v>-0.71881105248759924</v>
      </c>
      <c r="X7" s="101">
        <v>1.797608886148945</v>
      </c>
      <c r="Y7" s="101">
        <v>1.5622643830799274</v>
      </c>
      <c r="Z7" s="101">
        <v>1.1583147069736084</v>
      </c>
      <c r="AA7" s="101">
        <v>0.46694560230901883</v>
      </c>
    </row>
    <row r="8" spans="2:27" x14ac:dyDescent="0.25">
      <c r="B8" s="51"/>
      <c r="C8" s="51"/>
      <c r="E8" s="51"/>
      <c r="F8" s="51"/>
      <c r="I8" s="25" t="s">
        <v>187</v>
      </c>
      <c r="J8" s="32">
        <v>-1.5210363746886189</v>
      </c>
      <c r="K8" s="32">
        <v>-0.82323920063517264</v>
      </c>
      <c r="L8" s="32">
        <v>-1.0948699340201862</v>
      </c>
      <c r="M8" s="32">
        <v>-1.4035247785413043</v>
      </c>
      <c r="N8" s="32">
        <v>-2.0337332461223236</v>
      </c>
      <c r="O8" s="32">
        <v>-1.719345447035987</v>
      </c>
      <c r="P8" s="32">
        <v>-1.5331361806337933</v>
      </c>
      <c r="Q8" s="32">
        <v>-1.679624304608528</v>
      </c>
      <c r="R8" s="52">
        <v>-1.5169503553194013</v>
      </c>
      <c r="S8" s="52">
        <v>-1.1783358158452901</v>
      </c>
      <c r="T8" s="52">
        <v>-0.91735939849222836</v>
      </c>
      <c r="U8" s="32">
        <v>-0.57165273709794928</v>
      </c>
      <c r="V8" s="101">
        <v>-1.0315428623418121</v>
      </c>
      <c r="W8" s="101">
        <v>-0.28271733421174389</v>
      </c>
      <c r="X8" s="101">
        <v>0.89212992276841407</v>
      </c>
      <c r="Y8" s="101">
        <v>0.77491248610274577</v>
      </c>
      <c r="Z8" s="101">
        <v>0.57333672460944074</v>
      </c>
      <c r="AA8" s="101">
        <v>0.22790114880665258</v>
      </c>
    </row>
    <row r="9" spans="2:27" x14ac:dyDescent="0.25">
      <c r="B9" s="51"/>
      <c r="C9" s="51"/>
      <c r="E9" s="51"/>
      <c r="F9" s="51"/>
      <c r="I9" s="41" t="s">
        <v>83</v>
      </c>
      <c r="J9" s="83">
        <v>-3.4435097169543396</v>
      </c>
      <c r="K9" s="83">
        <v>-4.6295210349132114</v>
      </c>
      <c r="L9" s="83">
        <v>-4.8714208770797436</v>
      </c>
      <c r="M9" s="83">
        <v>0.92830462994221574</v>
      </c>
      <c r="N9" s="83">
        <v>1.8510237791273081</v>
      </c>
      <c r="O9" s="83">
        <v>1.1400184579251249</v>
      </c>
      <c r="P9" s="83">
        <v>-2.0827299890165709</v>
      </c>
      <c r="Q9" s="83">
        <v>-2.7332558012822714</v>
      </c>
      <c r="R9" s="42">
        <v>-1.911232774540595</v>
      </c>
      <c r="S9" s="42">
        <v>-2.1953763424816297</v>
      </c>
      <c r="T9" s="42">
        <v>-2.6972754652938109</v>
      </c>
      <c r="U9" s="83">
        <v>-0.35006036026120457</v>
      </c>
      <c r="V9" s="101">
        <v>-2.594379179074136</v>
      </c>
      <c r="W9" s="101">
        <v>-7.2015918496177473</v>
      </c>
      <c r="X9" s="101">
        <v>-5.468013364484948</v>
      </c>
      <c r="Y9" s="101">
        <v>-5.0389862797935496</v>
      </c>
      <c r="Z9" s="101">
        <v>-4.56381365463377</v>
      </c>
      <c r="AA9" s="101">
        <v>-4.0476860250947855</v>
      </c>
    </row>
    <row r="10" spans="2:27" x14ac:dyDescent="0.25">
      <c r="B10" s="51"/>
      <c r="C10" s="51"/>
      <c r="E10" s="51"/>
      <c r="F10" s="51"/>
    </row>
    <row r="11" spans="2:27" x14ac:dyDescent="0.25">
      <c r="B11" s="51"/>
      <c r="C11" s="51"/>
      <c r="E11" s="51"/>
      <c r="F11" s="51"/>
    </row>
    <row r="12" spans="2:27" x14ac:dyDescent="0.25">
      <c r="B12" s="51"/>
      <c r="C12" s="51"/>
      <c r="E12" s="51"/>
      <c r="F12" s="51"/>
    </row>
    <row r="13" spans="2:27" ht="12" thickBot="1" x14ac:dyDescent="0.3">
      <c r="B13" s="51"/>
      <c r="C13" s="51"/>
      <c r="E13" s="51"/>
      <c r="F13" s="51"/>
      <c r="I13" s="36"/>
      <c r="J13" s="37">
        <v>2015</v>
      </c>
      <c r="K13" s="37">
        <v>2016</v>
      </c>
      <c r="L13" s="37">
        <v>2017</v>
      </c>
      <c r="M13" s="37">
        <v>2018</v>
      </c>
      <c r="N13" s="37">
        <v>2019</v>
      </c>
      <c r="O13" s="37">
        <v>2020</v>
      </c>
      <c r="P13" s="37">
        <v>2021</v>
      </c>
      <c r="Q13" s="37">
        <v>2022</v>
      </c>
      <c r="R13" s="37" t="s">
        <v>450</v>
      </c>
      <c r="S13" s="37" t="s">
        <v>532</v>
      </c>
      <c r="T13" s="37" t="s">
        <v>737</v>
      </c>
      <c r="U13" s="35" t="s">
        <v>880</v>
      </c>
    </row>
    <row r="14" spans="2:27" x14ac:dyDescent="0.25">
      <c r="B14" s="51"/>
      <c r="C14" s="51"/>
      <c r="E14" s="51"/>
      <c r="F14" s="51"/>
      <c r="I14" s="27" t="s">
        <v>78</v>
      </c>
      <c r="J14" s="28">
        <v>-0.30685544460117209</v>
      </c>
      <c r="K14" s="28">
        <v>-0.51612820803027648</v>
      </c>
      <c r="L14" s="28">
        <v>1.3058612857026457</v>
      </c>
      <c r="M14" s="28">
        <v>2.4610806376507735</v>
      </c>
      <c r="N14" s="28">
        <v>2.6552064240939246</v>
      </c>
      <c r="O14" s="28">
        <v>1.9315779131979909</v>
      </c>
      <c r="P14" s="28">
        <v>3.2161951495724819</v>
      </c>
      <c r="Q14" s="28">
        <v>12.68019052941265</v>
      </c>
      <c r="R14" s="28">
        <v>9.7926978459731142</v>
      </c>
      <c r="S14" s="28">
        <v>5.2901666088215418</v>
      </c>
      <c r="T14" s="32">
        <v>4.1539528742183371</v>
      </c>
      <c r="U14" s="32">
        <v>2.1829034719729568</v>
      </c>
    </row>
    <row r="15" spans="2:27" x14ac:dyDescent="0.25">
      <c r="B15" s="51"/>
      <c r="C15" s="51"/>
      <c r="E15" s="51"/>
      <c r="F15" s="51"/>
      <c r="I15" s="27" t="s">
        <v>79</v>
      </c>
      <c r="J15" s="28">
        <v>8.0362096645692938E-2</v>
      </c>
      <c r="K15" s="28">
        <v>0.17326731824941455</v>
      </c>
      <c r="L15" s="28">
        <v>0.87553326711939694</v>
      </c>
      <c r="M15" s="28">
        <v>1.5497173777771458</v>
      </c>
      <c r="N15" s="28">
        <v>1.14970891056647</v>
      </c>
      <c r="O15" s="28">
        <v>0.60191102151064746</v>
      </c>
      <c r="P15" s="28">
        <v>2.7307937029223668</v>
      </c>
      <c r="Q15" s="28">
        <v>6.880878589620985</v>
      </c>
      <c r="R15" s="28">
        <v>4.9711088518746163</v>
      </c>
      <c r="S15" s="28">
        <v>1.989685338091892</v>
      </c>
      <c r="T15" s="32">
        <v>1.7844129548970666</v>
      </c>
      <c r="U15" s="32">
        <v>1.3186774979868503</v>
      </c>
    </row>
    <row r="16" spans="2:27" x14ac:dyDescent="0.25">
      <c r="B16" s="51"/>
      <c r="C16" s="51"/>
      <c r="E16" s="51"/>
      <c r="F16" s="51"/>
      <c r="I16" s="27" t="s">
        <v>80</v>
      </c>
      <c r="J16" s="28">
        <v>-5.8309602074485323E-2</v>
      </c>
      <c r="K16" s="28">
        <v>-0.12327560839583385</v>
      </c>
      <c r="L16" s="28">
        <v>0.71369693522654831</v>
      </c>
      <c r="M16" s="28">
        <v>0.67025021973269472</v>
      </c>
      <c r="N16" s="28">
        <v>0.68853523838853992</v>
      </c>
      <c r="O16" s="28">
        <v>0.43965978244380477</v>
      </c>
      <c r="P16" s="28">
        <v>0.35911003830834998</v>
      </c>
      <c r="Q16" s="28">
        <v>3.6052138780388501</v>
      </c>
      <c r="R16" s="28">
        <v>3.6100063636854554</v>
      </c>
      <c r="S16" s="28">
        <v>0.90949849232463476</v>
      </c>
      <c r="T16" s="32">
        <v>0.84263129967908168</v>
      </c>
      <c r="U16" s="32">
        <v>0.69646334922290543</v>
      </c>
    </row>
    <row r="17" spans="2:27" x14ac:dyDescent="0.25">
      <c r="B17" s="51"/>
      <c r="C17" s="398" t="s">
        <v>8</v>
      </c>
      <c r="E17" s="51"/>
      <c r="F17" s="398" t="s">
        <v>8</v>
      </c>
      <c r="I17" s="27" t="s">
        <v>81</v>
      </c>
      <c r="J17" s="28">
        <v>-0.3289079391723797</v>
      </c>
      <c r="K17" s="28">
        <v>-0.2461199178838572</v>
      </c>
      <c r="L17" s="28">
        <v>-0.38336891664329975</v>
      </c>
      <c r="M17" s="28">
        <v>0.24111304014093335</v>
      </c>
      <c r="N17" s="28">
        <v>0.72519702855472334</v>
      </c>
      <c r="O17" s="28">
        <v>0.89000710924353876</v>
      </c>
      <c r="P17" s="28">
        <v>-0.1130196590452917</v>
      </c>
      <c r="Q17" s="28">
        <v>2.1207806609087085</v>
      </c>
      <c r="R17" s="28">
        <v>1.4729357420462605</v>
      </c>
      <c r="S17" s="28">
        <v>2.4941754473571853</v>
      </c>
      <c r="T17" s="32">
        <v>1.5269086196421888</v>
      </c>
      <c r="U17" s="32">
        <v>0.16776262476320078</v>
      </c>
    </row>
    <row r="18" spans="2:27" x14ac:dyDescent="0.25">
      <c r="B18" s="51"/>
      <c r="C18" s="51"/>
      <c r="E18" s="51"/>
      <c r="F18" s="51"/>
      <c r="I18" s="27" t="s">
        <v>190</v>
      </c>
      <c r="J18" s="28">
        <v>0</v>
      </c>
      <c r="K18" s="28">
        <v>-0.32</v>
      </c>
      <c r="L18" s="28">
        <v>0.1</v>
      </c>
      <c r="M18" s="28">
        <v>0</v>
      </c>
      <c r="N18" s="28">
        <v>9.1765246584191357E-2</v>
      </c>
      <c r="O18" s="28"/>
      <c r="P18" s="32">
        <v>0.23931106738705676</v>
      </c>
      <c r="Q18" s="32">
        <v>7.3317400844105929E-2</v>
      </c>
      <c r="R18" s="32">
        <v>-0.26135311163321767</v>
      </c>
      <c r="S18" s="32">
        <v>-0.10319266895216983</v>
      </c>
      <c r="T18" s="32">
        <v>0</v>
      </c>
      <c r="U18" s="32">
        <v>0</v>
      </c>
    </row>
    <row r="19" spans="2:27" x14ac:dyDescent="0.25">
      <c r="B19" s="51"/>
      <c r="C19" s="51"/>
      <c r="E19" s="51"/>
      <c r="F19" s="51"/>
    </row>
    <row r="20" spans="2:27" ht="29.25" customHeight="1" thickBot="1" x14ac:dyDescent="0.3">
      <c r="B20" s="923" t="s">
        <v>891</v>
      </c>
      <c r="C20" s="923"/>
      <c r="D20" s="389"/>
      <c r="E20" s="923" t="s">
        <v>892</v>
      </c>
      <c r="F20" s="923"/>
      <c r="I20" s="34"/>
      <c r="J20" s="34">
        <v>2009</v>
      </c>
      <c r="K20" s="34">
        <v>2010</v>
      </c>
      <c r="L20" s="34">
        <v>2011</v>
      </c>
      <c r="M20" s="34">
        <v>2012</v>
      </c>
      <c r="N20" s="34">
        <v>2013</v>
      </c>
      <c r="O20" s="34">
        <v>2014</v>
      </c>
      <c r="P20" s="34">
        <v>2015</v>
      </c>
      <c r="Q20" s="35">
        <v>2016</v>
      </c>
      <c r="R20" s="35">
        <v>2017</v>
      </c>
      <c r="S20" s="35">
        <v>2018</v>
      </c>
      <c r="T20" s="35">
        <v>2019</v>
      </c>
      <c r="U20" s="35">
        <v>2020</v>
      </c>
      <c r="V20" s="35" t="s">
        <v>422</v>
      </c>
      <c r="W20" s="35" t="s">
        <v>432</v>
      </c>
      <c r="X20" s="35" t="s">
        <v>450</v>
      </c>
      <c r="Y20" s="35" t="s">
        <v>532</v>
      </c>
      <c r="Z20" s="35" t="s">
        <v>737</v>
      </c>
      <c r="AA20" s="35" t="s">
        <v>880</v>
      </c>
    </row>
    <row r="21" spans="2:27" x14ac:dyDescent="0.25">
      <c r="B21" s="51"/>
      <c r="C21" s="51"/>
      <c r="E21" s="51"/>
      <c r="F21" s="51"/>
      <c r="I21" s="25" t="s">
        <v>109</v>
      </c>
      <c r="J21" s="32">
        <f>J5</f>
        <v>0.36178404279281651</v>
      </c>
      <c r="K21" s="32">
        <f t="shared" ref="K21:X21" si="0">K5</f>
        <v>-0.11618285716360674</v>
      </c>
      <c r="L21" s="32">
        <f t="shared" si="0"/>
        <v>-5.0053931455578793E-2</v>
      </c>
      <c r="M21" s="32">
        <f t="shared" si="0"/>
        <v>3.4023173249474437</v>
      </c>
      <c r="N21" s="32">
        <f t="shared" si="0"/>
        <v>3.9031563893184478</v>
      </c>
      <c r="O21" s="32">
        <f t="shared" si="0"/>
        <v>3.6116881942199925</v>
      </c>
      <c r="P21" s="32">
        <f t="shared" si="0"/>
        <v>0.99598790395852721</v>
      </c>
      <c r="Q21" s="32">
        <f t="shared" si="0"/>
        <v>1.5431228684525611</v>
      </c>
      <c r="R21" s="52">
        <f t="shared" si="0"/>
        <v>0.7051555738057832</v>
      </c>
      <c r="S21" s="52">
        <f t="shared" si="0"/>
        <v>-0.26540259225141311</v>
      </c>
      <c r="T21" s="52">
        <f t="shared" si="0"/>
        <v>-1.0363882982777257</v>
      </c>
      <c r="U21" s="32">
        <f t="shared" si="0"/>
        <v>0.63664019461971832</v>
      </c>
      <c r="V21" s="101">
        <f t="shared" si="0"/>
        <v>-0.31961637457963082</v>
      </c>
      <c r="W21" s="101">
        <f t="shared" si="0"/>
        <v>-6.4878204608366037</v>
      </c>
      <c r="X21" s="101">
        <f t="shared" si="0"/>
        <v>-7.6612752221073359</v>
      </c>
      <c r="Y21" s="101">
        <f t="shared" ref="Y21:Z21" si="1">Y5</f>
        <v>-6.9755223226867518</v>
      </c>
      <c r="Z21" s="101">
        <f t="shared" si="1"/>
        <v>-6.0239850313780687</v>
      </c>
      <c r="AA21" s="101">
        <f t="shared" ref="AA21" si="2">AA5</f>
        <v>-4.6524872058991322</v>
      </c>
    </row>
    <row r="22" spans="2:27" x14ac:dyDescent="0.25">
      <c r="I22" s="25" t="s">
        <v>110</v>
      </c>
      <c r="J22" s="32">
        <f t="shared" ref="J22:X22" si="3">J6</f>
        <v>-1.4088210717960739</v>
      </c>
      <c r="K22" s="32">
        <f t="shared" si="3"/>
        <v>-0.94718692236100466</v>
      </c>
      <c r="L22" s="32">
        <f t="shared" si="3"/>
        <v>-0.37554167426964258</v>
      </c>
      <c r="M22" s="32">
        <f t="shared" si="3"/>
        <v>0.57216739069475409</v>
      </c>
      <c r="N22" s="32">
        <f t="shared" si="3"/>
        <v>0.6495433036116911</v>
      </c>
      <c r="O22" s="32">
        <f t="shared" si="3"/>
        <v>0.23020246973185415</v>
      </c>
      <c r="P22" s="32">
        <f t="shared" si="3"/>
        <v>0.15963029561895895</v>
      </c>
      <c r="Q22" s="32">
        <f t="shared" si="3"/>
        <v>0.47178312260782501</v>
      </c>
      <c r="R22" s="52">
        <f t="shared" si="3"/>
        <v>1.0422229600829589</v>
      </c>
      <c r="S22" s="52">
        <f t="shared" si="3"/>
        <v>1.0323458907392336</v>
      </c>
      <c r="T22" s="52">
        <f t="shared" si="3"/>
        <v>1.2985476338881281</v>
      </c>
      <c r="U22" s="32">
        <f t="shared" si="3"/>
        <v>1.1422372963999012</v>
      </c>
      <c r="V22" s="101">
        <f t="shared" si="3"/>
        <v>0.7567933402301289</v>
      </c>
      <c r="W22" s="101">
        <f t="shared" si="3"/>
        <v>0.28775699791820403</v>
      </c>
      <c r="X22" s="101">
        <f t="shared" si="3"/>
        <v>-0.49647695129496933</v>
      </c>
      <c r="Y22" s="101">
        <f t="shared" ref="Y22:Z22" si="4">Y6</f>
        <v>-0.40064082628946396</v>
      </c>
      <c r="Z22" s="101">
        <f t="shared" si="4"/>
        <v>-0.27148005483874377</v>
      </c>
      <c r="AA22" s="101">
        <f t="shared" ref="AA22" si="5">AA6</f>
        <v>-9.0045570311331327E-2</v>
      </c>
    </row>
    <row r="23" spans="2:27" x14ac:dyDescent="0.25">
      <c r="I23" s="25" t="s">
        <v>188</v>
      </c>
      <c r="J23" s="32">
        <f t="shared" ref="J23:X23" si="6">J7</f>
        <v>-0.87543631326246107</v>
      </c>
      <c r="K23" s="32">
        <f t="shared" si="6"/>
        <v>-2.7429120547534294</v>
      </c>
      <c r="L23" s="32">
        <f t="shared" si="6"/>
        <v>-3.3509553373343333</v>
      </c>
      <c r="M23" s="32">
        <f t="shared" si="6"/>
        <v>-1.6426553071586767</v>
      </c>
      <c r="N23" s="32">
        <f t="shared" si="6"/>
        <v>-0.66794266768050581</v>
      </c>
      <c r="O23" s="32">
        <f t="shared" si="6"/>
        <v>-0.98252675899073105</v>
      </c>
      <c r="P23" s="32">
        <f t="shared" si="6"/>
        <v>-1.7052120079602586</v>
      </c>
      <c r="Q23" s="32">
        <f t="shared" si="6"/>
        <v>-3.0685374877341318</v>
      </c>
      <c r="R23" s="52">
        <f t="shared" si="6"/>
        <v>-2.141660953109934</v>
      </c>
      <c r="S23" s="52">
        <f t="shared" si="6"/>
        <v>-1.783983825124166</v>
      </c>
      <c r="T23" s="52">
        <f t="shared" si="6"/>
        <v>-2.0420754024119852</v>
      </c>
      <c r="U23" s="32">
        <f t="shared" si="6"/>
        <v>-1.557285114182877</v>
      </c>
      <c r="V23" s="101">
        <f t="shared" si="6"/>
        <v>-2.0000132823828261</v>
      </c>
      <c r="W23" s="101">
        <f t="shared" si="6"/>
        <v>-0.71881105248759924</v>
      </c>
      <c r="X23" s="101">
        <f t="shared" si="6"/>
        <v>1.797608886148945</v>
      </c>
      <c r="Y23" s="101">
        <f t="shared" ref="Y23:Z23" si="7">Y7</f>
        <v>1.5622643830799274</v>
      </c>
      <c r="Z23" s="101">
        <f t="shared" si="7"/>
        <v>1.1583147069736084</v>
      </c>
      <c r="AA23" s="101">
        <f t="shared" ref="AA23" si="8">AA7</f>
        <v>0.46694560230901883</v>
      </c>
    </row>
    <row r="24" spans="2:27" x14ac:dyDescent="0.25">
      <c r="I24" s="25" t="s">
        <v>189</v>
      </c>
      <c r="J24" s="32">
        <f t="shared" ref="J24:X24" si="9">J8</f>
        <v>-1.5210363746886189</v>
      </c>
      <c r="K24" s="32">
        <f t="shared" si="9"/>
        <v>-0.82323920063517264</v>
      </c>
      <c r="L24" s="32">
        <f t="shared" si="9"/>
        <v>-1.0948699340201862</v>
      </c>
      <c r="M24" s="32">
        <f t="shared" si="9"/>
        <v>-1.4035247785413043</v>
      </c>
      <c r="N24" s="32">
        <f t="shared" si="9"/>
        <v>-2.0337332461223236</v>
      </c>
      <c r="O24" s="32">
        <f t="shared" si="9"/>
        <v>-1.719345447035987</v>
      </c>
      <c r="P24" s="32">
        <f t="shared" si="9"/>
        <v>-1.5331361806337933</v>
      </c>
      <c r="Q24" s="32">
        <f t="shared" si="9"/>
        <v>-1.679624304608528</v>
      </c>
      <c r="R24" s="52">
        <f t="shared" si="9"/>
        <v>-1.5169503553194013</v>
      </c>
      <c r="S24" s="52">
        <f t="shared" si="9"/>
        <v>-1.1783358158452901</v>
      </c>
      <c r="T24" s="52">
        <f t="shared" si="9"/>
        <v>-0.91735939849222836</v>
      </c>
      <c r="U24" s="32">
        <f t="shared" si="9"/>
        <v>-0.57165273709794928</v>
      </c>
      <c r="V24" s="101">
        <f t="shared" si="9"/>
        <v>-1.0315428623418121</v>
      </c>
      <c r="W24" s="101">
        <f t="shared" si="9"/>
        <v>-0.28271733421174389</v>
      </c>
      <c r="X24" s="101">
        <f t="shared" si="9"/>
        <v>0.89212992276841407</v>
      </c>
      <c r="Y24" s="101">
        <f t="shared" ref="Y24:Z24" si="10">Y8</f>
        <v>0.77491248610274577</v>
      </c>
      <c r="Z24" s="101">
        <f t="shared" si="10"/>
        <v>0.57333672460944074</v>
      </c>
      <c r="AA24" s="101">
        <f t="shared" ref="AA24" si="11">AA8</f>
        <v>0.22790114880665258</v>
      </c>
    </row>
    <row r="25" spans="2:27" x14ac:dyDescent="0.25">
      <c r="I25" s="25" t="s">
        <v>111</v>
      </c>
      <c r="J25" s="83">
        <f t="shared" ref="J25:X25" si="12">J9</f>
        <v>-3.4435097169543396</v>
      </c>
      <c r="K25" s="83">
        <f t="shared" si="12"/>
        <v>-4.6295210349132114</v>
      </c>
      <c r="L25" s="83">
        <f t="shared" si="12"/>
        <v>-4.8714208770797436</v>
      </c>
      <c r="M25" s="83">
        <f t="shared" si="12"/>
        <v>0.92830462994221574</v>
      </c>
      <c r="N25" s="83">
        <f t="shared" si="12"/>
        <v>1.8510237791273081</v>
      </c>
      <c r="O25" s="83">
        <f t="shared" si="12"/>
        <v>1.1400184579251249</v>
      </c>
      <c r="P25" s="83">
        <f t="shared" si="12"/>
        <v>-2.0827299890165709</v>
      </c>
      <c r="Q25" s="83">
        <f t="shared" si="12"/>
        <v>-2.7332558012822714</v>
      </c>
      <c r="R25" s="42">
        <f t="shared" si="12"/>
        <v>-1.911232774540595</v>
      </c>
      <c r="S25" s="42">
        <f t="shared" si="12"/>
        <v>-2.1953763424816297</v>
      </c>
      <c r="T25" s="42">
        <f t="shared" si="12"/>
        <v>-2.6972754652938109</v>
      </c>
      <c r="U25" s="83">
        <f t="shared" si="12"/>
        <v>-0.35006036026120457</v>
      </c>
      <c r="V25" s="101">
        <f t="shared" si="12"/>
        <v>-2.594379179074136</v>
      </c>
      <c r="W25" s="101">
        <f t="shared" si="12"/>
        <v>-7.2015918496177473</v>
      </c>
      <c r="X25" s="101">
        <f t="shared" si="12"/>
        <v>-5.468013364484948</v>
      </c>
      <c r="Y25" s="101">
        <f t="shared" ref="Y25:Z25" si="13">Y9</f>
        <v>-5.0389862797935496</v>
      </c>
      <c r="Z25" s="101">
        <f t="shared" si="13"/>
        <v>-4.56381365463377</v>
      </c>
      <c r="AA25" s="101">
        <f t="shared" ref="AA25" si="14">AA9</f>
        <v>-4.0476860250947855</v>
      </c>
    </row>
    <row r="29" spans="2:27" ht="12" thickBot="1" x14ac:dyDescent="0.3">
      <c r="I29" s="36"/>
      <c r="J29" s="37">
        <v>2015</v>
      </c>
      <c r="K29" s="37">
        <v>2016</v>
      </c>
      <c r="L29" s="37">
        <v>2017</v>
      </c>
      <c r="M29" s="37">
        <v>2018</v>
      </c>
      <c r="N29" s="37">
        <v>2019</v>
      </c>
      <c r="O29" s="37">
        <v>2020</v>
      </c>
      <c r="P29" s="37" t="s">
        <v>422</v>
      </c>
      <c r="Q29" s="37" t="s">
        <v>432</v>
      </c>
      <c r="R29" s="37" t="s">
        <v>450</v>
      </c>
      <c r="S29" s="37" t="s">
        <v>532</v>
      </c>
      <c r="T29" s="37" t="s">
        <v>737</v>
      </c>
      <c r="U29" s="35" t="s">
        <v>880</v>
      </c>
    </row>
    <row r="30" spans="2:27" x14ac:dyDescent="0.25">
      <c r="I30" s="25" t="s">
        <v>112</v>
      </c>
      <c r="J30" s="28">
        <f>J14</f>
        <v>-0.30685544460117209</v>
      </c>
      <c r="K30" s="28">
        <f t="shared" ref="K30:R30" si="15">K14</f>
        <v>-0.51612820803027648</v>
      </c>
      <c r="L30" s="28">
        <f t="shared" si="15"/>
        <v>1.3058612857026457</v>
      </c>
      <c r="M30" s="28">
        <f t="shared" si="15"/>
        <v>2.4610806376507735</v>
      </c>
      <c r="N30" s="28">
        <f t="shared" si="15"/>
        <v>2.6552064240939246</v>
      </c>
      <c r="O30" s="28">
        <f t="shared" si="15"/>
        <v>1.9315779131979909</v>
      </c>
      <c r="P30" s="28">
        <f t="shared" si="15"/>
        <v>3.2161951495724819</v>
      </c>
      <c r="Q30" s="28">
        <f t="shared" si="15"/>
        <v>12.68019052941265</v>
      </c>
      <c r="R30" s="28">
        <f t="shared" si="15"/>
        <v>9.7926978459731142</v>
      </c>
      <c r="S30" s="28">
        <f t="shared" ref="S30:T30" si="16">S14</f>
        <v>5.2901666088215418</v>
      </c>
      <c r="T30" s="28">
        <f t="shared" si="16"/>
        <v>4.1539528742183371</v>
      </c>
      <c r="U30" s="28">
        <f t="shared" ref="U30" si="17">U14</f>
        <v>2.1829034719729568</v>
      </c>
    </row>
    <row r="31" spans="2:27" x14ac:dyDescent="0.25">
      <c r="I31" s="25" t="s">
        <v>113</v>
      </c>
      <c r="J31" s="28">
        <f t="shared" ref="J31:R34" si="18">J15</f>
        <v>8.0362096645692938E-2</v>
      </c>
      <c r="K31" s="28">
        <f t="shared" si="18"/>
        <v>0.17326731824941455</v>
      </c>
      <c r="L31" s="28">
        <f t="shared" si="18"/>
        <v>0.87553326711939694</v>
      </c>
      <c r="M31" s="28">
        <f t="shared" si="18"/>
        <v>1.5497173777771458</v>
      </c>
      <c r="N31" s="28">
        <f t="shared" si="18"/>
        <v>1.14970891056647</v>
      </c>
      <c r="O31" s="28">
        <f t="shared" si="18"/>
        <v>0.60191102151064746</v>
      </c>
      <c r="P31" s="28">
        <f t="shared" si="18"/>
        <v>2.7307937029223668</v>
      </c>
      <c r="Q31" s="28">
        <f t="shared" si="18"/>
        <v>6.880878589620985</v>
      </c>
      <c r="R31" s="28">
        <f t="shared" si="18"/>
        <v>4.9711088518746163</v>
      </c>
      <c r="S31" s="28">
        <f t="shared" ref="S31:T31" si="19">S15</f>
        <v>1.989685338091892</v>
      </c>
      <c r="T31" s="28">
        <f t="shared" si="19"/>
        <v>1.7844129548970666</v>
      </c>
      <c r="U31" s="28">
        <f t="shared" ref="U31" si="20">U15</f>
        <v>1.3186774979868503</v>
      </c>
    </row>
    <row r="32" spans="2:27" x14ac:dyDescent="0.25">
      <c r="I32" s="25" t="s">
        <v>114</v>
      </c>
      <c r="J32" s="28">
        <f t="shared" si="18"/>
        <v>-5.8309602074485323E-2</v>
      </c>
      <c r="K32" s="28">
        <f t="shared" si="18"/>
        <v>-0.12327560839583385</v>
      </c>
      <c r="L32" s="28">
        <f t="shared" si="18"/>
        <v>0.71369693522654831</v>
      </c>
      <c r="M32" s="28">
        <f t="shared" si="18"/>
        <v>0.67025021973269472</v>
      </c>
      <c r="N32" s="28">
        <f t="shared" si="18"/>
        <v>0.68853523838853992</v>
      </c>
      <c r="O32" s="28">
        <f t="shared" si="18"/>
        <v>0.43965978244380477</v>
      </c>
      <c r="P32" s="28">
        <f t="shared" si="18"/>
        <v>0.35911003830834998</v>
      </c>
      <c r="Q32" s="28">
        <f t="shared" si="18"/>
        <v>3.6052138780388501</v>
      </c>
      <c r="R32" s="28">
        <f t="shared" si="18"/>
        <v>3.6100063636854554</v>
      </c>
      <c r="S32" s="28">
        <f t="shared" ref="S32:T32" si="21">S16</f>
        <v>0.90949849232463476</v>
      </c>
      <c r="T32" s="28">
        <f t="shared" si="21"/>
        <v>0.84263129967908168</v>
      </c>
      <c r="U32" s="28">
        <f t="shared" ref="U32" si="22">U16</f>
        <v>0.69646334922290543</v>
      </c>
    </row>
    <row r="33" spans="2:21" x14ac:dyDescent="0.25">
      <c r="I33" s="25" t="s">
        <v>115</v>
      </c>
      <c r="J33" s="28">
        <f t="shared" si="18"/>
        <v>-0.3289079391723797</v>
      </c>
      <c r="K33" s="28">
        <f t="shared" si="18"/>
        <v>-0.2461199178838572</v>
      </c>
      <c r="L33" s="28">
        <f t="shared" si="18"/>
        <v>-0.38336891664329975</v>
      </c>
      <c r="M33" s="28">
        <f t="shared" si="18"/>
        <v>0.24111304014093335</v>
      </c>
      <c r="N33" s="28">
        <f t="shared" si="18"/>
        <v>0.72519702855472334</v>
      </c>
      <c r="O33" s="28">
        <f t="shared" si="18"/>
        <v>0.89000710924353876</v>
      </c>
      <c r="P33" s="28">
        <f t="shared" si="18"/>
        <v>-0.1130196590452917</v>
      </c>
      <c r="Q33" s="28">
        <f t="shared" si="18"/>
        <v>2.1207806609087085</v>
      </c>
      <c r="R33" s="28">
        <f t="shared" si="18"/>
        <v>1.4729357420462605</v>
      </c>
      <c r="S33" s="28">
        <f t="shared" ref="S33:T33" si="23">S17</f>
        <v>2.4941754473571853</v>
      </c>
      <c r="T33" s="28">
        <f t="shared" si="23"/>
        <v>1.5269086196421888</v>
      </c>
      <c r="U33" s="28">
        <f t="shared" ref="U33" si="24">U17</f>
        <v>0.16776262476320078</v>
      </c>
    </row>
    <row r="34" spans="2:21" x14ac:dyDescent="0.25">
      <c r="B34" s="25"/>
      <c r="C34" s="60" t="s">
        <v>97</v>
      </c>
      <c r="D34" s="38"/>
      <c r="F34" s="60" t="s">
        <v>97</v>
      </c>
      <c r="I34" s="25" t="s">
        <v>191</v>
      </c>
      <c r="J34" s="28">
        <f t="shared" si="18"/>
        <v>0</v>
      </c>
      <c r="K34" s="28">
        <f t="shared" si="18"/>
        <v>-0.32</v>
      </c>
      <c r="L34" s="28">
        <f t="shared" si="18"/>
        <v>0.1</v>
      </c>
      <c r="M34" s="28">
        <f t="shared" si="18"/>
        <v>0</v>
      </c>
      <c r="N34" s="28">
        <f t="shared" si="18"/>
        <v>9.1765246584191357E-2</v>
      </c>
      <c r="O34" s="28">
        <f t="shared" si="18"/>
        <v>0</v>
      </c>
      <c r="P34" s="28">
        <f t="shared" si="18"/>
        <v>0.23931106738705676</v>
      </c>
      <c r="Q34" s="28">
        <f t="shared" si="18"/>
        <v>7.3317400844105929E-2</v>
      </c>
      <c r="R34" s="28">
        <f t="shared" si="18"/>
        <v>-0.26135311163321767</v>
      </c>
      <c r="S34" s="28">
        <f t="shared" ref="S34:T34" si="25">S18</f>
        <v>-0.10319266895216983</v>
      </c>
      <c r="T34" s="28">
        <f t="shared" si="25"/>
        <v>0</v>
      </c>
      <c r="U34" s="28">
        <f t="shared" ref="U34" si="26">U18</f>
        <v>0</v>
      </c>
    </row>
    <row r="35" spans="2:21" x14ac:dyDescent="0.25">
      <c r="C35" s="25"/>
    </row>
    <row r="38" spans="2:21" x14ac:dyDescent="0.25">
      <c r="I38" s="12"/>
    </row>
    <row r="39" spans="2:21" x14ac:dyDescent="0.25">
      <c r="I39" s="12"/>
    </row>
    <row r="40" spans="2:21" x14ac:dyDescent="0.25">
      <c r="I40" s="12"/>
      <c r="J40" s="84"/>
      <c r="K40" s="84"/>
      <c r="L40" s="84"/>
      <c r="M40" s="84"/>
      <c r="N40" s="84"/>
    </row>
    <row r="41" spans="2:21" x14ac:dyDescent="0.25">
      <c r="I41" s="12"/>
      <c r="J41" s="84"/>
      <c r="K41" s="84"/>
      <c r="L41" s="84"/>
      <c r="M41" s="84"/>
      <c r="N41" s="84"/>
    </row>
    <row r="42" spans="2:21" x14ac:dyDescent="0.25">
      <c r="I42" s="12"/>
      <c r="J42" s="84"/>
      <c r="K42" s="84"/>
      <c r="L42" s="84"/>
      <c r="M42" s="84"/>
      <c r="N42" s="84"/>
    </row>
    <row r="43" spans="2:21" x14ac:dyDescent="0.25">
      <c r="I43" s="12"/>
      <c r="J43" s="84"/>
      <c r="K43" s="84"/>
      <c r="L43" s="84"/>
      <c r="M43" s="84"/>
      <c r="N43" s="84"/>
    </row>
    <row r="44" spans="2:21" x14ac:dyDescent="0.25">
      <c r="I44" s="12"/>
      <c r="J44" s="84"/>
      <c r="K44" s="84"/>
      <c r="L44" s="84"/>
      <c r="M44" s="84"/>
      <c r="N44" s="84"/>
    </row>
    <row r="45" spans="2:21" x14ac:dyDescent="0.25">
      <c r="I45" s="12"/>
      <c r="J45" s="84"/>
      <c r="K45" s="84"/>
      <c r="L45" s="84"/>
      <c r="M45" s="84"/>
      <c r="N45" s="84"/>
    </row>
    <row r="46" spans="2:21" x14ac:dyDescent="0.25">
      <c r="I46" s="12"/>
      <c r="J46" s="84"/>
      <c r="K46" s="84"/>
      <c r="L46" s="84"/>
      <c r="M46" s="84"/>
      <c r="N46" s="84"/>
    </row>
    <row r="47" spans="2:21" x14ac:dyDescent="0.25">
      <c r="I47" s="12"/>
      <c r="J47" s="84"/>
      <c r="K47" s="84"/>
      <c r="L47" s="84"/>
      <c r="M47" s="84"/>
      <c r="N47" s="84"/>
    </row>
    <row r="48" spans="2:21" x14ac:dyDescent="0.25">
      <c r="I48" s="12"/>
      <c r="J48" s="84"/>
      <c r="K48" s="84"/>
      <c r="L48" s="84"/>
      <c r="M48" s="84"/>
      <c r="N48" s="84"/>
    </row>
    <row r="49" spans="9:24" x14ac:dyDescent="0.25">
      <c r="I49" s="12"/>
      <c r="J49" s="84"/>
      <c r="K49" s="84"/>
      <c r="L49" s="84"/>
      <c r="M49" s="84"/>
      <c r="N49" s="84"/>
    </row>
    <row r="50" spans="9:24" x14ac:dyDescent="0.25">
      <c r="I50" s="12"/>
      <c r="J50" s="84"/>
      <c r="K50" s="84"/>
      <c r="L50" s="84"/>
      <c r="M50" s="84"/>
      <c r="N50" s="84"/>
      <c r="V50" s="25"/>
      <c r="W50" s="85"/>
      <c r="X50" s="85"/>
    </row>
    <row r="51" spans="9:24" x14ac:dyDescent="0.25">
      <c r="I51" s="12"/>
      <c r="J51" s="84"/>
      <c r="K51" s="84"/>
      <c r="L51" s="84"/>
      <c r="M51" s="84"/>
      <c r="N51" s="84"/>
      <c r="V51" s="25"/>
      <c r="W51" s="85"/>
      <c r="X51" s="85"/>
    </row>
    <row r="52" spans="9:24" x14ac:dyDescent="0.25">
      <c r="I52" s="12"/>
      <c r="J52" s="84"/>
      <c r="K52" s="84"/>
      <c r="L52" s="84"/>
      <c r="M52" s="84"/>
      <c r="N52" s="84"/>
      <c r="V52" s="25"/>
      <c r="W52" s="85"/>
      <c r="X52" s="85"/>
    </row>
    <row r="53" spans="9:24" x14ac:dyDescent="0.25">
      <c r="I53" s="12"/>
      <c r="V53" s="25"/>
      <c r="W53" s="85"/>
      <c r="X53" s="85"/>
    </row>
    <row r="54" spans="9:24" x14ac:dyDescent="0.25">
      <c r="I54" s="12"/>
      <c r="V54" s="25"/>
      <c r="W54" s="85"/>
      <c r="X54" s="85"/>
    </row>
    <row r="55" spans="9:24" x14ac:dyDescent="0.25">
      <c r="I55" s="12"/>
    </row>
    <row r="56" spans="9:24" x14ac:dyDescent="0.25">
      <c r="I56" s="12"/>
    </row>
    <row r="57" spans="9:24" x14ac:dyDescent="0.25">
      <c r="I57" s="12"/>
    </row>
    <row r="58" spans="9:24" x14ac:dyDescent="0.25">
      <c r="I58" s="12"/>
    </row>
    <row r="59" spans="9:24" x14ac:dyDescent="0.25">
      <c r="I59" s="12"/>
    </row>
    <row r="60" spans="9:24" x14ac:dyDescent="0.25">
      <c r="I60" s="12"/>
    </row>
    <row r="61" spans="9:24" x14ac:dyDescent="0.25">
      <c r="I61" s="12"/>
    </row>
    <row r="62" spans="9:24" x14ac:dyDescent="0.25">
      <c r="I62" s="12"/>
    </row>
    <row r="63" spans="9:24" x14ac:dyDescent="0.25">
      <c r="I63" s="12"/>
    </row>
    <row r="64" spans="9:24" x14ac:dyDescent="0.25">
      <c r="I64" s="12"/>
    </row>
    <row r="65" spans="9:9" x14ac:dyDescent="0.25">
      <c r="I65" s="12"/>
    </row>
    <row r="66" spans="9:9" x14ac:dyDescent="0.25">
      <c r="I66" s="12"/>
    </row>
    <row r="67" spans="9:9" x14ac:dyDescent="0.25">
      <c r="I67" s="12"/>
    </row>
    <row r="68" spans="9:9" x14ac:dyDescent="0.25">
      <c r="I68" s="12"/>
    </row>
    <row r="69" spans="9:9" x14ac:dyDescent="0.25">
      <c r="I69" s="12"/>
    </row>
    <row r="70" spans="9:9" x14ac:dyDescent="0.25">
      <c r="I70" s="12"/>
    </row>
  </sheetData>
  <mergeCells count="4">
    <mergeCell ref="B4:C4"/>
    <mergeCell ref="E4:F4"/>
    <mergeCell ref="B20:C20"/>
    <mergeCell ref="E20:F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1:S260"/>
  <sheetViews>
    <sheetView showGridLines="0" zoomScale="85" zoomScaleNormal="85" workbookViewId="0">
      <pane xSplit="2" ySplit="1" topLeftCell="C2" activePane="bottomRight" state="frozen"/>
      <selection pane="topRight" activeCell="D1" sqref="D1"/>
      <selection pane="bottomLeft" activeCell="A2" sqref="A2"/>
      <selection pane="bottomRight" activeCell="A2" sqref="A2"/>
    </sheetView>
  </sheetViews>
  <sheetFormatPr defaultColWidth="8.54296875" defaultRowHeight="11.5" x14ac:dyDescent="0.25"/>
  <cols>
    <col min="1" max="2" width="8.54296875" style="550"/>
    <col min="3" max="3" width="9.7265625" style="550" bestFit="1" customWidth="1"/>
    <col min="4" max="7" width="8.7265625" style="550" bestFit="1" customWidth="1"/>
    <col min="8" max="8" width="8.54296875" style="550"/>
    <col min="9" max="9" width="9.7265625" style="550" bestFit="1" customWidth="1"/>
    <col min="10" max="13" width="8.7265625" style="550" bestFit="1" customWidth="1"/>
    <col min="14" max="14" width="8.54296875" style="550"/>
    <col min="15" max="15" width="8.7265625" style="550" bestFit="1" customWidth="1"/>
    <col min="16" max="16384" width="8.54296875" style="550"/>
  </cols>
  <sheetData>
    <row r="1" spans="3:19" x14ac:dyDescent="0.25">
      <c r="C1" s="550" t="s">
        <v>914</v>
      </c>
      <c r="D1" s="550" t="s">
        <v>499</v>
      </c>
      <c r="E1" s="550" t="s">
        <v>433</v>
      </c>
      <c r="F1" s="550" t="s">
        <v>431</v>
      </c>
      <c r="G1" s="550" t="s">
        <v>66</v>
      </c>
      <c r="I1" s="550" t="s">
        <v>914</v>
      </c>
      <c r="J1" s="550" t="s">
        <v>548</v>
      </c>
      <c r="K1" s="550" t="s">
        <v>546</v>
      </c>
      <c r="L1" s="550" t="s">
        <v>917</v>
      </c>
      <c r="M1" s="550" t="s">
        <v>547</v>
      </c>
    </row>
    <row r="2" spans="3:19" x14ac:dyDescent="0.25">
      <c r="C2" s="551">
        <v>44579</v>
      </c>
      <c r="D2" s="550">
        <v>0.30309999999999998</v>
      </c>
      <c r="E2" s="550">
        <v>0.3881</v>
      </c>
      <c r="F2" s="550">
        <v>1.3351</v>
      </c>
      <c r="G2" s="550">
        <v>0.68910000000000005</v>
      </c>
      <c r="I2" s="551">
        <v>44579</v>
      </c>
      <c r="J2" s="550">
        <v>0.30309999999999998</v>
      </c>
      <c r="K2" s="550">
        <v>0.3881</v>
      </c>
      <c r="L2" s="550">
        <v>1.3351</v>
      </c>
      <c r="M2" s="550">
        <v>0.68910000000000005</v>
      </c>
    </row>
    <row r="3" spans="3:19" x14ac:dyDescent="0.25">
      <c r="C3" s="551">
        <v>44580</v>
      </c>
      <c r="D3" s="550">
        <v>0.3125</v>
      </c>
      <c r="E3" s="550">
        <v>0.39350000000000002</v>
      </c>
      <c r="F3" s="550">
        <v>1.3505</v>
      </c>
      <c r="G3" s="550">
        <v>0.69650000000000001</v>
      </c>
      <c r="I3" s="551">
        <v>44580</v>
      </c>
      <c r="J3" s="550">
        <v>0.3125</v>
      </c>
      <c r="K3" s="550">
        <v>0.39350000000000002</v>
      </c>
      <c r="L3" s="550">
        <v>1.3505</v>
      </c>
      <c r="M3" s="550">
        <v>0.69650000000000001</v>
      </c>
    </row>
    <row r="4" spans="3:19" x14ac:dyDescent="0.25">
      <c r="C4" s="551">
        <v>44581</v>
      </c>
      <c r="D4" s="550">
        <v>0.30650000000000005</v>
      </c>
      <c r="E4" s="550">
        <v>0.38950000000000001</v>
      </c>
      <c r="F4" s="550">
        <v>1.3274999999999999</v>
      </c>
      <c r="G4" s="550">
        <v>0.6875</v>
      </c>
      <c r="I4" s="551">
        <v>44581</v>
      </c>
      <c r="J4" s="550">
        <v>0.30650000000000005</v>
      </c>
      <c r="K4" s="550">
        <v>0.38950000000000001</v>
      </c>
      <c r="L4" s="550">
        <v>1.3274999999999999</v>
      </c>
      <c r="M4" s="550">
        <v>0.6875</v>
      </c>
    </row>
    <row r="5" spans="3:19" x14ac:dyDescent="0.25">
      <c r="C5" s="551">
        <v>44582</v>
      </c>
      <c r="D5" s="550">
        <v>0.31659999999999999</v>
      </c>
      <c r="E5" s="550">
        <v>0.39860000000000001</v>
      </c>
      <c r="F5" s="550">
        <v>1.3535999999999999</v>
      </c>
      <c r="G5" s="550">
        <v>0.7026</v>
      </c>
      <c r="I5" s="551">
        <v>44582</v>
      </c>
      <c r="J5" s="550">
        <v>0.31659999999999999</v>
      </c>
      <c r="K5" s="550">
        <v>0.39860000000000001</v>
      </c>
      <c r="L5" s="550">
        <v>1.3535999999999999</v>
      </c>
      <c r="M5" s="550">
        <v>0.7026</v>
      </c>
    </row>
    <row r="6" spans="3:19" x14ac:dyDescent="0.25">
      <c r="C6" s="551">
        <v>44585</v>
      </c>
      <c r="D6" s="550">
        <v>0.3226</v>
      </c>
      <c r="E6" s="550">
        <v>0.41359999999999997</v>
      </c>
      <c r="F6" s="550">
        <v>1.3906000000000001</v>
      </c>
      <c r="G6" s="550">
        <v>0.73060000000000003</v>
      </c>
      <c r="I6" s="551">
        <v>44585</v>
      </c>
      <c r="J6" s="550">
        <v>0.3226</v>
      </c>
      <c r="K6" s="550">
        <v>0.41359999999999997</v>
      </c>
      <c r="L6" s="550">
        <v>1.3906000000000001</v>
      </c>
      <c r="M6" s="550">
        <v>0.73060000000000003</v>
      </c>
    </row>
    <row r="7" spans="3:19" x14ac:dyDescent="0.25">
      <c r="C7" s="551">
        <v>44586</v>
      </c>
      <c r="D7" s="550">
        <v>0.34279999999999999</v>
      </c>
      <c r="E7" s="550">
        <v>0.4128</v>
      </c>
      <c r="F7" s="550">
        <v>1.3698000000000001</v>
      </c>
      <c r="G7" s="550">
        <v>0.7278</v>
      </c>
      <c r="I7" s="551">
        <v>44586</v>
      </c>
      <c r="J7" s="550">
        <v>0.34279999999999999</v>
      </c>
      <c r="K7" s="550">
        <v>0.4128</v>
      </c>
      <c r="L7" s="550">
        <v>1.3698000000000001</v>
      </c>
      <c r="M7" s="550">
        <v>0.7278</v>
      </c>
    </row>
    <row r="8" spans="3:19" ht="13.5" customHeight="1" x14ac:dyDescent="0.25">
      <c r="C8" s="551">
        <v>44587</v>
      </c>
      <c r="D8" s="550">
        <v>0.34630000000000005</v>
      </c>
      <c r="E8" s="550">
        <v>0.4123</v>
      </c>
      <c r="F8" s="550">
        <v>1.4023000000000001</v>
      </c>
      <c r="G8" s="550">
        <v>0.74530000000000007</v>
      </c>
      <c r="I8" s="551">
        <v>44587</v>
      </c>
      <c r="J8" s="550">
        <v>0.34630000000000005</v>
      </c>
      <c r="K8" s="550">
        <v>0.4123</v>
      </c>
      <c r="L8" s="550">
        <v>1.4023000000000001</v>
      </c>
      <c r="M8" s="550">
        <v>0.74530000000000007</v>
      </c>
      <c r="O8" s="923" t="s">
        <v>921</v>
      </c>
      <c r="P8" s="923"/>
      <c r="Q8" s="923"/>
      <c r="R8" s="923"/>
      <c r="S8" s="923"/>
    </row>
    <row r="9" spans="3:19" x14ac:dyDescent="0.25">
      <c r="C9" s="551">
        <v>44588</v>
      </c>
      <c r="D9" s="550">
        <v>0.33540000000000003</v>
      </c>
      <c r="E9" s="550">
        <v>0.40439999999999998</v>
      </c>
      <c r="F9" s="550">
        <v>1.3453999999999999</v>
      </c>
      <c r="G9" s="550">
        <v>0.72640000000000005</v>
      </c>
      <c r="I9" s="551">
        <v>44588</v>
      </c>
      <c r="J9" s="550">
        <v>0.33540000000000003</v>
      </c>
      <c r="K9" s="550">
        <v>0.40439999999999998</v>
      </c>
      <c r="L9" s="550">
        <v>1.3453999999999999</v>
      </c>
      <c r="M9" s="550">
        <v>0.72640000000000005</v>
      </c>
    </row>
    <row r="10" spans="3:19" x14ac:dyDescent="0.25">
      <c r="C10" s="551">
        <v>44589</v>
      </c>
      <c r="D10" s="550">
        <v>0.34649999999999997</v>
      </c>
      <c r="E10" s="550">
        <v>0.41349999999999998</v>
      </c>
      <c r="F10" s="550">
        <v>1.3274999999999999</v>
      </c>
      <c r="G10" s="550">
        <v>0.74249999999999994</v>
      </c>
      <c r="I10" s="551">
        <v>44589</v>
      </c>
      <c r="J10" s="550">
        <v>0.34649999999999997</v>
      </c>
      <c r="K10" s="550">
        <v>0.41349999999999998</v>
      </c>
      <c r="L10" s="550">
        <v>1.3274999999999999</v>
      </c>
      <c r="M10" s="550">
        <v>0.74249999999999994</v>
      </c>
    </row>
    <row r="11" spans="3:19" x14ac:dyDescent="0.25">
      <c r="C11" s="551">
        <v>44592</v>
      </c>
      <c r="D11" s="550">
        <v>0.34520000000000001</v>
      </c>
      <c r="E11" s="550">
        <v>0.41520000000000001</v>
      </c>
      <c r="F11" s="550">
        <v>1.2842</v>
      </c>
      <c r="G11" s="550">
        <v>0.73619999999999997</v>
      </c>
      <c r="I11" s="551">
        <v>44592</v>
      </c>
      <c r="J11" s="550">
        <v>0.34520000000000001</v>
      </c>
      <c r="K11" s="550">
        <v>0.41520000000000001</v>
      </c>
      <c r="L11" s="550">
        <v>1.2842</v>
      </c>
      <c r="M11" s="550">
        <v>0.73619999999999997</v>
      </c>
    </row>
    <row r="12" spans="3:19" x14ac:dyDescent="0.25">
      <c r="C12" s="551">
        <v>44593</v>
      </c>
      <c r="D12" s="550">
        <v>0.35450000000000004</v>
      </c>
      <c r="E12" s="550">
        <v>0.41649999999999998</v>
      </c>
      <c r="F12" s="550">
        <v>1.3774999999999999</v>
      </c>
      <c r="G12" s="550">
        <v>0.74150000000000005</v>
      </c>
      <c r="I12" s="551">
        <v>44593</v>
      </c>
      <c r="J12" s="550">
        <v>0.35450000000000004</v>
      </c>
      <c r="K12" s="550">
        <v>0.41649999999999998</v>
      </c>
      <c r="L12" s="550">
        <v>1.3774999999999999</v>
      </c>
      <c r="M12" s="550">
        <v>0.74150000000000005</v>
      </c>
    </row>
    <row r="13" spans="3:19" x14ac:dyDescent="0.25">
      <c r="C13" s="551">
        <v>44594</v>
      </c>
      <c r="D13" s="550">
        <v>0.3548</v>
      </c>
      <c r="E13" s="550">
        <v>0.4118</v>
      </c>
      <c r="F13" s="550">
        <v>1.3897999999999999</v>
      </c>
      <c r="G13" s="550">
        <v>0.74480000000000002</v>
      </c>
      <c r="I13" s="551">
        <v>44594</v>
      </c>
      <c r="J13" s="550">
        <v>0.3548</v>
      </c>
      <c r="K13" s="550">
        <v>0.4118</v>
      </c>
      <c r="L13" s="550">
        <v>1.3897999999999999</v>
      </c>
      <c r="M13" s="550">
        <v>0.74480000000000002</v>
      </c>
    </row>
    <row r="14" spans="3:19" x14ac:dyDescent="0.25">
      <c r="C14" s="551">
        <v>44595</v>
      </c>
      <c r="D14" s="550">
        <v>0.40370000000000006</v>
      </c>
      <c r="E14" s="550">
        <v>0.43569999999999998</v>
      </c>
      <c r="F14" s="550">
        <v>1.5017</v>
      </c>
      <c r="G14" s="550">
        <v>0.79770000000000008</v>
      </c>
      <c r="I14" s="551">
        <v>44595</v>
      </c>
      <c r="J14" s="550">
        <v>0.40370000000000006</v>
      </c>
      <c r="K14" s="550">
        <v>0.43569999999999998</v>
      </c>
      <c r="L14" s="550">
        <v>1.5017</v>
      </c>
      <c r="M14" s="550">
        <v>0.79770000000000008</v>
      </c>
    </row>
    <row r="15" spans="3:19" x14ac:dyDescent="0.25">
      <c r="C15" s="551">
        <v>44596</v>
      </c>
      <c r="D15" s="550">
        <v>0.40079999999999999</v>
      </c>
      <c r="E15" s="550">
        <v>0.43980000000000002</v>
      </c>
      <c r="F15" s="550">
        <v>1.5407999999999999</v>
      </c>
      <c r="G15" s="550">
        <v>0.83079999999999998</v>
      </c>
      <c r="I15" s="551">
        <v>44596</v>
      </c>
      <c r="J15" s="550">
        <v>0.40079999999999999</v>
      </c>
      <c r="K15" s="550">
        <v>0.43980000000000002</v>
      </c>
      <c r="L15" s="550">
        <v>1.5407999999999999</v>
      </c>
      <c r="M15" s="550">
        <v>0.83079999999999998</v>
      </c>
    </row>
    <row r="16" spans="3:19" x14ac:dyDescent="0.25">
      <c r="C16" s="551">
        <v>44599</v>
      </c>
      <c r="D16" s="550">
        <v>0.43030000000000002</v>
      </c>
      <c r="E16" s="550">
        <v>0.44030000000000002</v>
      </c>
      <c r="F16" s="550">
        <v>1.5552999999999999</v>
      </c>
      <c r="G16" s="550">
        <v>0.85229999999999995</v>
      </c>
      <c r="I16" s="551">
        <v>44599</v>
      </c>
      <c r="J16" s="550">
        <v>0.43030000000000002</v>
      </c>
      <c r="K16" s="550">
        <v>0.44030000000000002</v>
      </c>
      <c r="L16" s="550">
        <v>1.5552999999999999</v>
      </c>
      <c r="M16" s="550">
        <v>0.85229999999999995</v>
      </c>
    </row>
    <row r="17" spans="3:19" x14ac:dyDescent="0.25">
      <c r="C17" s="551">
        <v>44600</v>
      </c>
      <c r="D17" s="550">
        <v>0.46939999999999998</v>
      </c>
      <c r="E17" s="550">
        <v>0.45539999999999997</v>
      </c>
      <c r="F17" s="550">
        <v>1.5834000000000001</v>
      </c>
      <c r="G17" s="550">
        <v>0.86140000000000017</v>
      </c>
      <c r="I17" s="551">
        <v>44600</v>
      </c>
      <c r="J17" s="550">
        <v>0.46939999999999998</v>
      </c>
      <c r="K17" s="550">
        <v>0.45539999999999997</v>
      </c>
      <c r="L17" s="550">
        <v>1.5834000000000001</v>
      </c>
      <c r="M17" s="550">
        <v>0.86140000000000017</v>
      </c>
    </row>
    <row r="18" spans="3:19" x14ac:dyDescent="0.25">
      <c r="C18" s="551">
        <v>44601</v>
      </c>
      <c r="D18" s="550">
        <v>0.46780000000000005</v>
      </c>
      <c r="E18" s="550">
        <v>0.45280000000000004</v>
      </c>
      <c r="F18" s="550">
        <v>1.5398000000000001</v>
      </c>
      <c r="G18" s="550">
        <v>0.85180000000000011</v>
      </c>
      <c r="I18" s="551">
        <v>44601</v>
      </c>
      <c r="J18" s="550">
        <v>0.46780000000000005</v>
      </c>
      <c r="K18" s="550">
        <v>0.45280000000000004</v>
      </c>
      <c r="L18" s="550">
        <v>1.5398000000000001</v>
      </c>
      <c r="M18" s="550">
        <v>0.85180000000000011</v>
      </c>
    </row>
    <row r="19" spans="3:19" x14ac:dyDescent="0.25">
      <c r="C19" s="551">
        <v>44602</v>
      </c>
      <c r="D19" s="550">
        <v>0.50190000000000001</v>
      </c>
      <c r="E19" s="550">
        <v>0.46489999999999998</v>
      </c>
      <c r="F19" s="550">
        <v>1.6078999999999999</v>
      </c>
      <c r="G19" s="550">
        <v>0.88790000000000002</v>
      </c>
      <c r="I19" s="551">
        <v>44602</v>
      </c>
      <c r="J19" s="550">
        <v>0.50190000000000001</v>
      </c>
      <c r="K19" s="550">
        <v>0.46489999999999998</v>
      </c>
      <c r="L19" s="550">
        <v>1.6078999999999999</v>
      </c>
      <c r="M19" s="550">
        <v>0.88790000000000002</v>
      </c>
    </row>
    <row r="20" spans="3:19" x14ac:dyDescent="0.25">
      <c r="C20" s="551">
        <v>44603</v>
      </c>
      <c r="D20" s="550">
        <v>0.53200000000000003</v>
      </c>
      <c r="E20" s="550">
        <v>0.47100000000000003</v>
      </c>
      <c r="F20" s="550">
        <v>1.657</v>
      </c>
      <c r="G20" s="550">
        <v>0.91999999999999993</v>
      </c>
      <c r="I20" s="551">
        <v>44603</v>
      </c>
      <c r="J20" s="550">
        <v>0.53200000000000003</v>
      </c>
      <c r="K20" s="550">
        <v>0.47100000000000003</v>
      </c>
      <c r="L20" s="550">
        <v>1.657</v>
      </c>
      <c r="M20" s="550">
        <v>0.91999999999999993</v>
      </c>
    </row>
    <row r="21" spans="3:19" x14ac:dyDescent="0.25">
      <c r="C21" s="551">
        <v>44606</v>
      </c>
      <c r="D21" s="550">
        <v>0.54089999999999994</v>
      </c>
      <c r="E21" s="550">
        <v>0.47889999999999999</v>
      </c>
      <c r="F21" s="550">
        <v>1.6879</v>
      </c>
      <c r="G21" s="550">
        <v>1.0139</v>
      </c>
      <c r="I21" s="551">
        <v>44606</v>
      </c>
      <c r="J21" s="550">
        <v>0.54089999999999994</v>
      </c>
      <c r="K21" s="550">
        <v>0.47889999999999999</v>
      </c>
      <c r="L21" s="550">
        <v>1.6879</v>
      </c>
      <c r="M21" s="550">
        <v>1.0139</v>
      </c>
      <c r="O21" s="923" t="s">
        <v>922</v>
      </c>
      <c r="P21" s="923"/>
      <c r="Q21" s="923"/>
      <c r="R21" s="923"/>
      <c r="S21" s="923"/>
    </row>
    <row r="22" spans="3:19" x14ac:dyDescent="0.25">
      <c r="C22" s="551">
        <v>44607</v>
      </c>
      <c r="D22" s="550">
        <v>0.53499999999999992</v>
      </c>
      <c r="E22" s="550">
        <v>0.47100000000000003</v>
      </c>
      <c r="F22" s="550">
        <v>1.65</v>
      </c>
      <c r="G22" s="550">
        <v>0.998</v>
      </c>
      <c r="I22" s="551">
        <v>44607</v>
      </c>
      <c r="J22" s="550">
        <v>0.53499999999999992</v>
      </c>
      <c r="K22" s="550">
        <v>0.47100000000000003</v>
      </c>
      <c r="L22" s="550">
        <v>1.65</v>
      </c>
      <c r="M22" s="550">
        <v>0.998</v>
      </c>
    </row>
    <row r="23" spans="3:19" x14ac:dyDescent="0.25">
      <c r="C23" s="551">
        <v>44608</v>
      </c>
      <c r="D23" s="550">
        <v>0.54479999999999995</v>
      </c>
      <c r="E23" s="550">
        <v>0.4738</v>
      </c>
      <c r="F23" s="550">
        <v>1.6348</v>
      </c>
      <c r="G23" s="550">
        <v>0.99580000000000002</v>
      </c>
      <c r="I23" s="551">
        <v>44608</v>
      </c>
      <c r="J23" s="550">
        <v>0.54479999999999995</v>
      </c>
      <c r="K23" s="550">
        <v>0.4738</v>
      </c>
      <c r="L23" s="550">
        <v>1.6348</v>
      </c>
      <c r="M23" s="550">
        <v>0.99580000000000002</v>
      </c>
    </row>
    <row r="24" spans="3:19" x14ac:dyDescent="0.25">
      <c r="C24" s="551">
        <v>44609</v>
      </c>
      <c r="D24" s="550">
        <v>0.53680000000000005</v>
      </c>
      <c r="E24" s="550">
        <v>0.4728</v>
      </c>
      <c r="F24" s="550">
        <v>1.6048</v>
      </c>
      <c r="G24" s="550">
        <v>0.98480000000000001</v>
      </c>
      <c r="I24" s="551">
        <v>44609</v>
      </c>
      <c r="J24" s="550">
        <v>0.53680000000000005</v>
      </c>
      <c r="K24" s="550">
        <v>0.4728</v>
      </c>
      <c r="L24" s="550">
        <v>1.6048</v>
      </c>
      <c r="M24" s="550">
        <v>0.98480000000000001</v>
      </c>
    </row>
    <row r="25" spans="3:19" x14ac:dyDescent="0.25">
      <c r="C25" s="551">
        <v>44610</v>
      </c>
      <c r="D25" s="550">
        <v>0.56630000000000003</v>
      </c>
      <c r="E25" s="550">
        <v>0.49430000000000007</v>
      </c>
      <c r="F25" s="550">
        <v>1.6473</v>
      </c>
      <c r="G25" s="550">
        <v>1.0113000000000001</v>
      </c>
      <c r="I25" s="551">
        <v>44610</v>
      </c>
      <c r="J25" s="550">
        <v>0.56630000000000003</v>
      </c>
      <c r="K25" s="550">
        <v>0.49430000000000007</v>
      </c>
      <c r="L25" s="550">
        <v>1.6473</v>
      </c>
      <c r="M25" s="550">
        <v>1.0113000000000001</v>
      </c>
    </row>
    <row r="26" spans="3:19" x14ac:dyDescent="0.25">
      <c r="C26" s="551">
        <v>44613</v>
      </c>
      <c r="D26" s="550">
        <v>0.57330000000000003</v>
      </c>
      <c r="E26" s="550">
        <v>0.51029999999999998</v>
      </c>
      <c r="F26" s="550">
        <v>1.7042999999999999</v>
      </c>
      <c r="G26" s="550">
        <v>1.0363000000000002</v>
      </c>
      <c r="I26" s="551">
        <v>44613</v>
      </c>
      <c r="J26" s="550">
        <v>0.57330000000000003</v>
      </c>
      <c r="K26" s="550">
        <v>0.51029999999999998</v>
      </c>
      <c r="L26" s="550">
        <v>1.7042999999999999</v>
      </c>
      <c r="M26" s="550">
        <v>1.0363000000000002</v>
      </c>
    </row>
    <row r="27" spans="3:19" x14ac:dyDescent="0.25">
      <c r="C27" s="551">
        <v>44614</v>
      </c>
      <c r="D27" s="550">
        <v>0.55890000000000006</v>
      </c>
      <c r="E27" s="550">
        <v>0.4919</v>
      </c>
      <c r="F27" s="550">
        <v>1.6808999999999998</v>
      </c>
      <c r="G27" s="550">
        <v>1.0198999999999998</v>
      </c>
      <c r="I27" s="551">
        <v>44614</v>
      </c>
      <c r="J27" s="550">
        <v>0.55890000000000006</v>
      </c>
      <c r="K27" s="550">
        <v>0.4919</v>
      </c>
      <c r="L27" s="550">
        <v>1.6808999999999998</v>
      </c>
      <c r="M27" s="550">
        <v>1.0198999999999998</v>
      </c>
    </row>
    <row r="28" spans="3:19" x14ac:dyDescent="0.25">
      <c r="C28" s="551">
        <v>44615</v>
      </c>
      <c r="D28" s="550">
        <v>0.57230000000000003</v>
      </c>
      <c r="E28" s="550">
        <v>0.50529999999999997</v>
      </c>
      <c r="F28" s="550">
        <v>1.7133</v>
      </c>
      <c r="G28" s="550">
        <v>1.0332999999999999</v>
      </c>
      <c r="I28" s="551">
        <v>44615</v>
      </c>
      <c r="J28" s="550">
        <v>0.57230000000000003</v>
      </c>
      <c r="K28" s="550">
        <v>0.50529999999999997</v>
      </c>
      <c r="L28" s="550">
        <v>1.7133</v>
      </c>
      <c r="M28" s="550">
        <v>1.0332999999999999</v>
      </c>
    </row>
    <row r="29" spans="3:19" x14ac:dyDescent="0.25">
      <c r="C29" s="551">
        <v>44616</v>
      </c>
      <c r="D29" s="550">
        <v>0.56389999999999996</v>
      </c>
      <c r="E29" s="550">
        <v>0.4929</v>
      </c>
      <c r="F29" s="550">
        <v>1.6449</v>
      </c>
      <c r="G29" s="550">
        <v>1.0079</v>
      </c>
      <c r="I29" s="551">
        <v>44616</v>
      </c>
      <c r="J29" s="550">
        <v>0.56389999999999996</v>
      </c>
      <c r="K29" s="550">
        <v>0.4929</v>
      </c>
      <c r="L29" s="550">
        <v>1.6449</v>
      </c>
      <c r="M29" s="550">
        <v>1.0079</v>
      </c>
    </row>
    <row r="30" spans="3:19" x14ac:dyDescent="0.25">
      <c r="C30" s="551">
        <v>44617</v>
      </c>
      <c r="D30" s="550">
        <v>0.55940000000000001</v>
      </c>
      <c r="E30" s="550">
        <v>0.47539999999999993</v>
      </c>
      <c r="F30" s="550">
        <v>1.6044</v>
      </c>
      <c r="G30" s="550">
        <v>0.98240000000000005</v>
      </c>
      <c r="I30" s="551">
        <v>44617</v>
      </c>
      <c r="J30" s="550">
        <v>0.55940000000000001</v>
      </c>
      <c r="K30" s="550">
        <v>0.47539999999999993</v>
      </c>
      <c r="L30" s="550">
        <v>1.6044</v>
      </c>
      <c r="M30" s="550">
        <v>0.98240000000000005</v>
      </c>
    </row>
    <row r="31" spans="3:19" x14ac:dyDescent="0.25">
      <c r="C31" s="551">
        <v>44620</v>
      </c>
      <c r="D31" s="550">
        <v>0.54780000000000006</v>
      </c>
      <c r="E31" s="550">
        <v>0.4718</v>
      </c>
      <c r="F31" s="550">
        <v>1.5728</v>
      </c>
      <c r="G31" s="550">
        <v>0.98180000000000012</v>
      </c>
      <c r="I31" s="551">
        <v>44620</v>
      </c>
      <c r="J31" s="550">
        <v>0.54780000000000006</v>
      </c>
      <c r="K31" s="550">
        <v>0.4718</v>
      </c>
      <c r="L31" s="550">
        <v>1.5728</v>
      </c>
      <c r="M31" s="550">
        <v>0.98180000000000012</v>
      </c>
    </row>
    <row r="32" spans="3:19" x14ac:dyDescent="0.25">
      <c r="C32" s="551">
        <v>44621</v>
      </c>
      <c r="D32" s="550">
        <v>0.52300000000000002</v>
      </c>
      <c r="E32" s="550">
        <v>0.438</v>
      </c>
      <c r="F32" s="550">
        <v>1.476</v>
      </c>
      <c r="G32" s="550">
        <v>0.93299999999999994</v>
      </c>
      <c r="I32" s="551">
        <v>44621</v>
      </c>
      <c r="J32" s="550">
        <v>0.52300000000000002</v>
      </c>
      <c r="K32" s="550">
        <v>0.438</v>
      </c>
      <c r="L32" s="550">
        <v>1.476</v>
      </c>
      <c r="M32" s="550">
        <v>0.93299999999999994</v>
      </c>
    </row>
    <row r="33" spans="3:13" x14ac:dyDescent="0.25">
      <c r="C33" s="551">
        <v>44622</v>
      </c>
      <c r="D33" s="550">
        <v>0.53570000000000007</v>
      </c>
      <c r="E33" s="550">
        <v>0.4577</v>
      </c>
      <c r="F33" s="550">
        <v>1.5286999999999999</v>
      </c>
      <c r="G33" s="550">
        <v>0.97270000000000001</v>
      </c>
      <c r="I33" s="551">
        <v>44622</v>
      </c>
      <c r="J33" s="550">
        <v>0.53570000000000007</v>
      </c>
      <c r="K33" s="550">
        <v>0.4577</v>
      </c>
      <c r="L33" s="550">
        <v>1.5286999999999999</v>
      </c>
      <c r="M33" s="550">
        <v>0.97270000000000001</v>
      </c>
    </row>
    <row r="34" spans="3:13" x14ac:dyDescent="0.25">
      <c r="C34" s="551">
        <v>44623</v>
      </c>
      <c r="D34" s="550">
        <v>0.55119999999999991</v>
      </c>
      <c r="E34" s="550">
        <v>0.47620000000000001</v>
      </c>
      <c r="F34" s="550">
        <v>1.5531999999999999</v>
      </c>
      <c r="G34" s="550">
        <v>0.98419999999999996</v>
      </c>
      <c r="I34" s="551">
        <v>44623</v>
      </c>
      <c r="J34" s="550">
        <v>0.55119999999999991</v>
      </c>
      <c r="K34" s="550">
        <v>0.47620000000000001</v>
      </c>
      <c r="L34" s="550">
        <v>1.5531999999999999</v>
      </c>
      <c r="M34" s="550">
        <v>0.98419999999999996</v>
      </c>
    </row>
    <row r="35" spans="3:13" x14ac:dyDescent="0.25">
      <c r="C35" s="551">
        <v>44624</v>
      </c>
      <c r="D35" s="550">
        <v>0.5857</v>
      </c>
      <c r="E35" s="550">
        <v>0.50370000000000004</v>
      </c>
      <c r="F35" s="550">
        <v>1.6076999999999999</v>
      </c>
      <c r="G35" s="550">
        <v>1.0387</v>
      </c>
      <c r="I35" s="551">
        <v>44624</v>
      </c>
      <c r="J35" s="550">
        <v>0.5857</v>
      </c>
      <c r="K35" s="550">
        <v>0.50370000000000004</v>
      </c>
      <c r="L35" s="550">
        <v>1.6076999999999999</v>
      </c>
      <c r="M35" s="550">
        <v>1.0387</v>
      </c>
    </row>
    <row r="36" spans="3:13" x14ac:dyDescent="0.25">
      <c r="C36" s="551">
        <v>44627</v>
      </c>
      <c r="D36" s="550">
        <v>0.5717000000000001</v>
      </c>
      <c r="E36" s="550">
        <v>0.48769999999999997</v>
      </c>
      <c r="F36" s="550">
        <v>1.6116999999999999</v>
      </c>
      <c r="G36" s="550">
        <v>1.0216999999999998</v>
      </c>
      <c r="I36" s="551">
        <v>44627</v>
      </c>
      <c r="J36" s="550">
        <v>0.5717000000000001</v>
      </c>
      <c r="K36" s="550">
        <v>0.48769999999999997</v>
      </c>
      <c r="L36" s="550">
        <v>1.6116999999999999</v>
      </c>
      <c r="M36" s="550">
        <v>1.0216999999999998</v>
      </c>
    </row>
    <row r="37" spans="3:13" x14ac:dyDescent="0.25">
      <c r="C37" s="551">
        <v>44628</v>
      </c>
      <c r="D37" s="550">
        <v>0.55230000000000001</v>
      </c>
      <c r="E37" s="550">
        <v>0.44730000000000003</v>
      </c>
      <c r="F37" s="550">
        <v>1.4853000000000001</v>
      </c>
      <c r="G37" s="550">
        <v>0.94229999999999992</v>
      </c>
      <c r="I37" s="551">
        <v>44628</v>
      </c>
      <c r="J37" s="550">
        <v>0.55230000000000001</v>
      </c>
      <c r="K37" s="550">
        <v>0.44730000000000003</v>
      </c>
      <c r="L37" s="550">
        <v>1.4853000000000001</v>
      </c>
      <c r="M37" s="550">
        <v>0.94229999999999992</v>
      </c>
    </row>
    <row r="38" spans="3:13" x14ac:dyDescent="0.25">
      <c r="C38" s="551">
        <v>44629</v>
      </c>
      <c r="D38" s="550">
        <v>0.55259999999999998</v>
      </c>
      <c r="E38" s="550">
        <v>0.4446</v>
      </c>
      <c r="F38" s="550">
        <v>1.4636</v>
      </c>
      <c r="G38" s="550">
        <v>0.92759999999999998</v>
      </c>
      <c r="I38" s="551">
        <v>44629</v>
      </c>
      <c r="J38" s="550">
        <v>0.55259999999999998</v>
      </c>
      <c r="K38" s="550">
        <v>0.4446</v>
      </c>
      <c r="L38" s="550">
        <v>1.4636</v>
      </c>
      <c r="M38" s="550">
        <v>0.92759999999999998</v>
      </c>
    </row>
    <row r="39" spans="3:13" x14ac:dyDescent="0.25">
      <c r="C39" s="551">
        <v>44630</v>
      </c>
      <c r="D39" s="550">
        <v>0.59519999999999995</v>
      </c>
      <c r="E39" s="550">
        <v>0.47320000000000001</v>
      </c>
      <c r="F39" s="550">
        <v>1.6301999999999999</v>
      </c>
      <c r="G39" s="550">
        <v>0.99519999999999986</v>
      </c>
      <c r="I39" s="551">
        <v>44630</v>
      </c>
      <c r="J39" s="550">
        <v>0.59519999999999995</v>
      </c>
      <c r="K39" s="550">
        <v>0.47320000000000001</v>
      </c>
      <c r="L39" s="550">
        <v>1.6301999999999999</v>
      </c>
      <c r="M39" s="550">
        <v>0.99519999999999986</v>
      </c>
    </row>
    <row r="40" spans="3:13" x14ac:dyDescent="0.25">
      <c r="C40" s="551">
        <v>44631</v>
      </c>
      <c r="D40" s="550">
        <v>0.56480000000000008</v>
      </c>
      <c r="E40" s="550">
        <v>0.4728</v>
      </c>
      <c r="F40" s="550">
        <v>1.6018000000000001</v>
      </c>
      <c r="G40" s="550">
        <v>0.98980000000000001</v>
      </c>
      <c r="I40" s="551">
        <v>44631</v>
      </c>
      <c r="J40" s="550">
        <v>0.56480000000000008</v>
      </c>
      <c r="K40" s="550">
        <v>0.4728</v>
      </c>
      <c r="L40" s="550">
        <v>1.6018000000000001</v>
      </c>
      <c r="M40" s="550">
        <v>0.98980000000000001</v>
      </c>
    </row>
    <row r="41" spans="3:13" x14ac:dyDescent="0.25">
      <c r="C41" s="551">
        <v>44634</v>
      </c>
      <c r="D41" s="550">
        <v>0.58159999999999989</v>
      </c>
      <c r="E41" s="550">
        <v>0.46659999999999996</v>
      </c>
      <c r="F41" s="550">
        <v>1.5956000000000001</v>
      </c>
      <c r="G41" s="550">
        <v>0.97960000000000003</v>
      </c>
      <c r="I41" s="551">
        <v>44634</v>
      </c>
      <c r="J41" s="550">
        <v>0.58159999999999989</v>
      </c>
      <c r="K41" s="550">
        <v>0.46659999999999996</v>
      </c>
      <c r="L41" s="550">
        <v>1.5956000000000001</v>
      </c>
      <c r="M41" s="550">
        <v>0.97960000000000003</v>
      </c>
    </row>
    <row r="42" spans="3:13" x14ac:dyDescent="0.25">
      <c r="C42" s="551">
        <v>44635</v>
      </c>
      <c r="D42" s="550">
        <v>0.61639999999999995</v>
      </c>
      <c r="E42" s="550">
        <v>0.47440000000000004</v>
      </c>
      <c r="F42" s="550">
        <v>1.5663999999999998</v>
      </c>
      <c r="G42" s="550">
        <v>0.98339999999999994</v>
      </c>
      <c r="I42" s="551">
        <v>44635</v>
      </c>
      <c r="J42" s="550">
        <v>0.61639999999999995</v>
      </c>
      <c r="K42" s="550">
        <v>0.47440000000000004</v>
      </c>
      <c r="L42" s="550">
        <v>1.5663999999999998</v>
      </c>
      <c r="M42" s="550">
        <v>0.98339999999999994</v>
      </c>
    </row>
    <row r="43" spans="3:13" x14ac:dyDescent="0.25">
      <c r="C43" s="551">
        <v>44636</v>
      </c>
      <c r="D43" s="550">
        <v>0.6725000000000001</v>
      </c>
      <c r="E43" s="550">
        <v>0.45649999999999996</v>
      </c>
      <c r="F43" s="550">
        <v>1.5035000000000001</v>
      </c>
      <c r="G43" s="550">
        <v>0.94450000000000012</v>
      </c>
      <c r="I43" s="551">
        <v>44636</v>
      </c>
      <c r="J43" s="550">
        <v>0.6725000000000001</v>
      </c>
      <c r="K43" s="550">
        <v>0.45649999999999996</v>
      </c>
      <c r="L43" s="550">
        <v>1.5035000000000001</v>
      </c>
      <c r="M43" s="550">
        <v>0.94450000000000012</v>
      </c>
    </row>
    <row r="44" spans="3:13" x14ac:dyDescent="0.25">
      <c r="C44" s="551">
        <v>44637</v>
      </c>
      <c r="D44" s="550">
        <v>0.7078000000000001</v>
      </c>
      <c r="E44" s="550">
        <v>0.45079999999999998</v>
      </c>
      <c r="F44" s="550">
        <v>1.5188000000000001</v>
      </c>
      <c r="G44" s="550">
        <v>0.94380000000000008</v>
      </c>
      <c r="I44" s="551">
        <v>44637</v>
      </c>
      <c r="J44" s="550">
        <v>0.7078000000000001</v>
      </c>
      <c r="K44" s="550">
        <v>0.45079999999999998</v>
      </c>
      <c r="L44" s="550">
        <v>1.5188000000000001</v>
      </c>
      <c r="M44" s="550">
        <v>0.94380000000000008</v>
      </c>
    </row>
    <row r="45" spans="3:13" x14ac:dyDescent="0.25">
      <c r="C45" s="551">
        <v>44638</v>
      </c>
      <c r="D45" s="550">
        <v>0.69369999999999998</v>
      </c>
      <c r="E45" s="550">
        <v>0.45669999999999994</v>
      </c>
      <c r="F45" s="550">
        <v>1.5196999999999998</v>
      </c>
      <c r="G45" s="550">
        <v>0.94569999999999999</v>
      </c>
      <c r="I45" s="551">
        <v>44638</v>
      </c>
      <c r="J45" s="550">
        <v>0.69369999999999998</v>
      </c>
      <c r="K45" s="550">
        <v>0.45669999999999994</v>
      </c>
      <c r="L45" s="550">
        <v>1.5196999999999998</v>
      </c>
      <c r="M45" s="550">
        <v>0.94569999999999999</v>
      </c>
    </row>
    <row r="46" spans="3:13" x14ac:dyDescent="0.25">
      <c r="C46" s="551">
        <v>44641</v>
      </c>
      <c r="D46" s="550">
        <v>0.73640000000000005</v>
      </c>
      <c r="E46" s="550">
        <v>0.45740000000000003</v>
      </c>
      <c r="F46" s="550">
        <v>1.5404</v>
      </c>
      <c r="G46" s="550">
        <v>0.9413999999999999</v>
      </c>
      <c r="I46" s="551">
        <v>44641</v>
      </c>
      <c r="J46" s="550">
        <v>0.73640000000000005</v>
      </c>
      <c r="K46" s="550">
        <v>0.45740000000000003</v>
      </c>
      <c r="L46" s="550">
        <v>1.5404</v>
      </c>
      <c r="M46" s="550">
        <v>0.9413999999999999</v>
      </c>
    </row>
    <row r="47" spans="3:13" x14ac:dyDescent="0.25">
      <c r="C47" s="551">
        <v>44642</v>
      </c>
      <c r="D47" s="550">
        <v>0.71970000000000001</v>
      </c>
      <c r="E47" s="550">
        <v>0.45569999999999999</v>
      </c>
      <c r="F47" s="550">
        <v>1.5186999999999999</v>
      </c>
      <c r="G47" s="550">
        <v>0.91569999999999996</v>
      </c>
      <c r="I47" s="551">
        <v>44642</v>
      </c>
      <c r="J47" s="550">
        <v>0.71970000000000001</v>
      </c>
      <c r="K47" s="550">
        <v>0.45569999999999999</v>
      </c>
      <c r="L47" s="550">
        <v>1.5186999999999999</v>
      </c>
      <c r="M47" s="550">
        <v>0.91569999999999996</v>
      </c>
    </row>
    <row r="48" spans="3:13" x14ac:dyDescent="0.25">
      <c r="C48" s="551">
        <v>44643</v>
      </c>
      <c r="D48" s="550">
        <v>0.72300000000000009</v>
      </c>
      <c r="E48" s="550">
        <v>0.45900000000000002</v>
      </c>
      <c r="F48" s="550">
        <v>1.518</v>
      </c>
      <c r="G48" s="550">
        <v>0.90400000000000014</v>
      </c>
      <c r="I48" s="551">
        <v>44643</v>
      </c>
      <c r="J48" s="550">
        <v>0.72300000000000009</v>
      </c>
      <c r="K48" s="550">
        <v>0.45900000000000002</v>
      </c>
      <c r="L48" s="550">
        <v>1.518</v>
      </c>
      <c r="M48" s="550">
        <v>0.90400000000000014</v>
      </c>
    </row>
    <row r="49" spans="3:13" x14ac:dyDescent="0.25">
      <c r="C49" s="551">
        <v>44644</v>
      </c>
      <c r="D49" s="550">
        <v>0.71970000000000012</v>
      </c>
      <c r="E49" s="550">
        <v>0.44969999999999999</v>
      </c>
      <c r="F49" s="550">
        <v>1.5217000000000001</v>
      </c>
      <c r="G49" s="550">
        <v>0.88170000000000004</v>
      </c>
      <c r="I49" s="551">
        <v>44644</v>
      </c>
      <c r="J49" s="550">
        <v>0.71970000000000012</v>
      </c>
      <c r="K49" s="550">
        <v>0.44969999999999999</v>
      </c>
      <c r="L49" s="550">
        <v>1.5217000000000001</v>
      </c>
      <c r="M49" s="550">
        <v>0.88170000000000004</v>
      </c>
    </row>
    <row r="50" spans="3:13" x14ac:dyDescent="0.25">
      <c r="C50" s="551">
        <v>44645</v>
      </c>
      <c r="D50" s="550">
        <v>0.68830000000000002</v>
      </c>
      <c r="E50" s="550">
        <v>0.42830000000000001</v>
      </c>
      <c r="F50" s="550">
        <v>1.4963000000000002</v>
      </c>
      <c r="G50" s="550">
        <v>0.85829999999999995</v>
      </c>
      <c r="I50" s="551">
        <v>44645</v>
      </c>
      <c r="J50" s="550">
        <v>0.68830000000000002</v>
      </c>
      <c r="K50" s="550">
        <v>0.42830000000000001</v>
      </c>
      <c r="L50" s="550">
        <v>1.4963000000000002</v>
      </c>
      <c r="M50" s="550">
        <v>0.85829999999999995</v>
      </c>
    </row>
    <row r="51" spans="3:13" x14ac:dyDescent="0.25">
      <c r="C51" s="551">
        <v>44648</v>
      </c>
      <c r="D51" s="550">
        <v>0.69659999999999989</v>
      </c>
      <c r="E51" s="550">
        <v>0.42559999999999998</v>
      </c>
      <c r="F51" s="550">
        <v>1.5276000000000001</v>
      </c>
      <c r="G51" s="550">
        <v>0.87260000000000004</v>
      </c>
      <c r="I51" s="551">
        <v>44648</v>
      </c>
      <c r="J51" s="550">
        <v>0.69659999999999989</v>
      </c>
      <c r="K51" s="550">
        <v>0.42559999999999998</v>
      </c>
      <c r="L51" s="550">
        <v>1.5276000000000001</v>
      </c>
      <c r="M51" s="550">
        <v>0.87260000000000004</v>
      </c>
    </row>
    <row r="52" spans="3:13" x14ac:dyDescent="0.25">
      <c r="C52" s="551">
        <v>44649</v>
      </c>
      <c r="D52" s="550">
        <v>0.69669999999999999</v>
      </c>
      <c r="E52" s="550">
        <v>0.41869999999999996</v>
      </c>
      <c r="F52" s="550">
        <v>1.4826999999999999</v>
      </c>
      <c r="G52" s="550">
        <v>0.86370000000000002</v>
      </c>
      <c r="I52" s="551">
        <v>44649</v>
      </c>
      <c r="J52" s="550">
        <v>0.69669999999999999</v>
      </c>
      <c r="K52" s="550">
        <v>0.41869999999999996</v>
      </c>
      <c r="L52" s="550">
        <v>1.4826999999999999</v>
      </c>
      <c r="M52" s="550">
        <v>0.86370000000000002</v>
      </c>
    </row>
    <row r="53" spans="3:13" x14ac:dyDescent="0.25">
      <c r="C53" s="551">
        <v>44650</v>
      </c>
      <c r="D53" s="550">
        <v>0.70350000000000001</v>
      </c>
      <c r="E53" s="550">
        <v>0.42949999999999999</v>
      </c>
      <c r="F53" s="550">
        <v>1.4834999999999998</v>
      </c>
      <c r="G53" s="550">
        <v>0.89650000000000007</v>
      </c>
      <c r="I53" s="551">
        <v>44650</v>
      </c>
      <c r="J53" s="550">
        <v>0.70350000000000001</v>
      </c>
      <c r="K53" s="550">
        <v>0.42949999999999999</v>
      </c>
      <c r="L53" s="550">
        <v>1.4834999999999998</v>
      </c>
      <c r="M53" s="550">
        <v>0.89650000000000007</v>
      </c>
    </row>
    <row r="54" spans="3:13" x14ac:dyDescent="0.25">
      <c r="C54" s="551">
        <v>44651</v>
      </c>
      <c r="D54" s="550">
        <v>0.70969999999999989</v>
      </c>
      <c r="E54" s="550">
        <v>0.43269999999999997</v>
      </c>
      <c r="F54" s="550">
        <v>1.4916999999999998</v>
      </c>
      <c r="G54" s="550">
        <v>0.88869999999999993</v>
      </c>
      <c r="I54" s="551">
        <v>44651</v>
      </c>
      <c r="J54" s="550">
        <v>0.70969999999999989</v>
      </c>
      <c r="K54" s="550">
        <v>0.43269999999999997</v>
      </c>
      <c r="L54" s="550">
        <v>1.4916999999999998</v>
      </c>
      <c r="M54" s="550">
        <v>0.88869999999999993</v>
      </c>
    </row>
    <row r="55" spans="3:13" x14ac:dyDescent="0.25">
      <c r="C55" s="551">
        <v>44652</v>
      </c>
      <c r="D55" s="550">
        <v>0.74540000000000006</v>
      </c>
      <c r="E55" s="550">
        <v>0.46740000000000004</v>
      </c>
      <c r="F55" s="550">
        <v>1.5384000000000002</v>
      </c>
      <c r="G55" s="550">
        <v>0.91739999999999999</v>
      </c>
      <c r="I55" s="551">
        <v>44652</v>
      </c>
      <c r="J55" s="550">
        <v>0.74540000000000006</v>
      </c>
      <c r="K55" s="550">
        <v>0.46740000000000004</v>
      </c>
      <c r="L55" s="550">
        <v>1.5384000000000002</v>
      </c>
      <c r="M55" s="550">
        <v>0.91739999999999999</v>
      </c>
    </row>
    <row r="56" spans="3:13" x14ac:dyDescent="0.25">
      <c r="C56" s="551">
        <v>44655</v>
      </c>
      <c r="D56" s="550">
        <v>0.77189999999999992</v>
      </c>
      <c r="E56" s="550">
        <v>0.4978999999999999</v>
      </c>
      <c r="F56" s="550">
        <v>1.5649000000000002</v>
      </c>
      <c r="G56" s="550">
        <v>0.94590000000000007</v>
      </c>
      <c r="I56" s="551">
        <v>44655</v>
      </c>
      <c r="J56" s="550">
        <v>0.77189999999999992</v>
      </c>
      <c r="K56" s="550">
        <v>0.4978999999999999</v>
      </c>
      <c r="L56" s="550">
        <v>1.5649000000000002</v>
      </c>
      <c r="M56" s="550">
        <v>0.94590000000000007</v>
      </c>
    </row>
    <row r="57" spans="3:13" x14ac:dyDescent="0.25">
      <c r="C57" s="551">
        <v>44656</v>
      </c>
      <c r="D57" s="550">
        <v>0.80649999999999988</v>
      </c>
      <c r="E57" s="550">
        <v>0.53849999999999987</v>
      </c>
      <c r="F57" s="550">
        <v>1.6484999999999999</v>
      </c>
      <c r="G57" s="550">
        <v>0.98549999999999993</v>
      </c>
      <c r="I57" s="551">
        <v>44656</v>
      </c>
      <c r="J57" s="550">
        <v>0.80649999999999988</v>
      </c>
      <c r="K57" s="550">
        <v>0.53849999999999987</v>
      </c>
      <c r="L57" s="550">
        <v>1.6484999999999999</v>
      </c>
      <c r="M57" s="550">
        <v>0.98549999999999993</v>
      </c>
    </row>
    <row r="58" spans="3:13" x14ac:dyDescent="0.25">
      <c r="C58" s="551">
        <v>44657</v>
      </c>
      <c r="D58" s="550">
        <v>0.79780000000000006</v>
      </c>
      <c r="E58" s="550">
        <v>0.53580000000000005</v>
      </c>
      <c r="F58" s="550">
        <v>1.6537999999999999</v>
      </c>
      <c r="G58" s="550">
        <v>0.98980000000000001</v>
      </c>
      <c r="I58" s="551">
        <v>44657</v>
      </c>
      <c r="J58" s="550">
        <v>0.79780000000000006</v>
      </c>
      <c r="K58" s="550">
        <v>0.53580000000000005</v>
      </c>
      <c r="L58" s="550">
        <v>1.6537999999999999</v>
      </c>
      <c r="M58" s="550">
        <v>0.98980000000000001</v>
      </c>
    </row>
    <row r="59" spans="3:13" x14ac:dyDescent="0.25">
      <c r="C59" s="551">
        <v>44658</v>
      </c>
      <c r="D59" s="550">
        <v>0.79089999999999994</v>
      </c>
      <c r="E59" s="550">
        <v>0.54689999999999994</v>
      </c>
      <c r="F59" s="550">
        <v>1.6539000000000001</v>
      </c>
      <c r="G59" s="550">
        <v>0.98289999999999988</v>
      </c>
      <c r="I59" s="551">
        <v>44658</v>
      </c>
      <c r="J59" s="550">
        <v>0.79089999999999994</v>
      </c>
      <c r="K59" s="550">
        <v>0.54689999999999994</v>
      </c>
      <c r="L59" s="550">
        <v>1.6539000000000001</v>
      </c>
      <c r="M59" s="550">
        <v>0.98289999999999988</v>
      </c>
    </row>
    <row r="60" spans="3:13" x14ac:dyDescent="0.25">
      <c r="C60" s="551">
        <v>44659</v>
      </c>
      <c r="D60" s="550">
        <v>0.80790000000000006</v>
      </c>
      <c r="E60" s="550">
        <v>0.55489999999999995</v>
      </c>
      <c r="F60" s="550">
        <v>1.6919</v>
      </c>
      <c r="G60" s="550">
        <v>0.99690000000000012</v>
      </c>
      <c r="I60" s="551">
        <v>44659</v>
      </c>
      <c r="J60" s="550">
        <v>0.80790000000000006</v>
      </c>
      <c r="K60" s="550">
        <v>0.55489999999999995</v>
      </c>
      <c r="L60" s="550">
        <v>1.6919</v>
      </c>
      <c r="M60" s="550">
        <v>0.99690000000000012</v>
      </c>
    </row>
    <row r="61" spans="3:13" x14ac:dyDescent="0.25">
      <c r="C61" s="551">
        <v>44662</v>
      </c>
      <c r="D61" s="550">
        <v>0.74719999999999998</v>
      </c>
      <c r="E61" s="550">
        <v>0.50119999999999998</v>
      </c>
      <c r="F61" s="550">
        <v>1.6492</v>
      </c>
      <c r="G61" s="550">
        <v>0.93719999999999992</v>
      </c>
      <c r="I61" s="551">
        <v>44662</v>
      </c>
      <c r="J61" s="550">
        <v>0.74719999999999998</v>
      </c>
      <c r="K61" s="550">
        <v>0.50119999999999998</v>
      </c>
      <c r="L61" s="550">
        <v>1.6492</v>
      </c>
      <c r="M61" s="550">
        <v>0.93719999999999992</v>
      </c>
    </row>
    <row r="62" spans="3:13" x14ac:dyDescent="0.25">
      <c r="C62" s="551">
        <v>44663</v>
      </c>
      <c r="D62" s="550">
        <v>0.76230000000000009</v>
      </c>
      <c r="E62" s="550">
        <v>0.50729999999999997</v>
      </c>
      <c r="F62" s="550">
        <v>1.6183000000000001</v>
      </c>
      <c r="G62" s="550">
        <v>0.92130000000000012</v>
      </c>
      <c r="I62" s="551">
        <v>44663</v>
      </c>
      <c r="J62" s="550">
        <v>0.76230000000000009</v>
      </c>
      <c r="K62" s="550">
        <v>0.50729999999999997</v>
      </c>
      <c r="L62" s="550">
        <v>1.6183000000000001</v>
      </c>
      <c r="M62" s="550">
        <v>0.92130000000000012</v>
      </c>
    </row>
    <row r="63" spans="3:13" x14ac:dyDescent="0.25">
      <c r="C63" s="551">
        <v>44664</v>
      </c>
      <c r="D63" s="550">
        <v>0.74650000000000005</v>
      </c>
      <c r="E63" s="550">
        <v>0.49749999999999994</v>
      </c>
      <c r="F63" s="550">
        <v>1.6084999999999998</v>
      </c>
      <c r="G63" s="550">
        <v>0.9365</v>
      </c>
      <c r="I63" s="551">
        <v>44664</v>
      </c>
      <c r="J63" s="550">
        <v>0.74650000000000005</v>
      </c>
      <c r="K63" s="550">
        <v>0.49749999999999994</v>
      </c>
      <c r="L63" s="550">
        <v>1.6084999999999998</v>
      </c>
      <c r="M63" s="550">
        <v>0.9365</v>
      </c>
    </row>
    <row r="64" spans="3:13" x14ac:dyDescent="0.25">
      <c r="C64" s="551">
        <v>44665</v>
      </c>
      <c r="D64" s="550">
        <v>0.74759999999999993</v>
      </c>
      <c r="E64" s="550">
        <v>0.49060000000000004</v>
      </c>
      <c r="F64" s="550">
        <v>1.6415999999999999</v>
      </c>
      <c r="G64" s="550">
        <v>0.93759999999999988</v>
      </c>
      <c r="I64" s="551">
        <v>44665</v>
      </c>
      <c r="J64" s="550">
        <v>0.74759999999999993</v>
      </c>
      <c r="K64" s="550">
        <v>0.49060000000000004</v>
      </c>
      <c r="L64" s="550">
        <v>1.6415999999999999</v>
      </c>
      <c r="M64" s="550">
        <v>0.93759999999999988</v>
      </c>
    </row>
    <row r="65" spans="3:13" x14ac:dyDescent="0.25">
      <c r="C65" s="551">
        <v>44670</v>
      </c>
      <c r="D65" s="550">
        <v>0.71899999999999997</v>
      </c>
      <c r="E65" s="550">
        <v>0.47099999999999997</v>
      </c>
      <c r="F65" s="550">
        <v>1.6350000000000002</v>
      </c>
      <c r="G65" s="550">
        <v>0.93400000000000005</v>
      </c>
      <c r="I65" s="551">
        <v>44670</v>
      </c>
      <c r="J65" s="550">
        <v>0.71899999999999997</v>
      </c>
      <c r="K65" s="550">
        <v>0.47099999999999997</v>
      </c>
      <c r="L65" s="550">
        <v>1.6350000000000002</v>
      </c>
      <c r="M65" s="550">
        <v>0.93400000000000005</v>
      </c>
    </row>
    <row r="66" spans="3:13" x14ac:dyDescent="0.25">
      <c r="C66" s="551">
        <v>44671</v>
      </c>
      <c r="D66" s="550">
        <v>0.72709999999999997</v>
      </c>
      <c r="E66" s="550">
        <v>0.47810000000000008</v>
      </c>
      <c r="F66" s="550">
        <v>1.6531000000000002</v>
      </c>
      <c r="G66" s="550">
        <v>0.94509999999999994</v>
      </c>
      <c r="I66" s="551">
        <v>44671</v>
      </c>
      <c r="J66" s="550">
        <v>0.72709999999999997</v>
      </c>
      <c r="K66" s="550">
        <v>0.47810000000000008</v>
      </c>
      <c r="L66" s="550">
        <v>1.6531000000000002</v>
      </c>
      <c r="M66" s="550">
        <v>0.94509999999999994</v>
      </c>
    </row>
    <row r="67" spans="3:13" x14ac:dyDescent="0.25">
      <c r="C67" s="551">
        <v>44672</v>
      </c>
      <c r="D67" s="550">
        <v>0.7105999999999999</v>
      </c>
      <c r="E67" s="550">
        <v>0.45659999999999989</v>
      </c>
      <c r="F67" s="550">
        <v>1.6586000000000001</v>
      </c>
      <c r="G67" s="550">
        <v>0.95059999999999989</v>
      </c>
      <c r="I67" s="551">
        <v>44672</v>
      </c>
      <c r="J67" s="550">
        <v>0.7105999999999999</v>
      </c>
      <c r="K67" s="550">
        <v>0.45659999999999989</v>
      </c>
      <c r="L67" s="550">
        <v>1.6586000000000001</v>
      </c>
      <c r="M67" s="550">
        <v>0.95059999999999989</v>
      </c>
    </row>
    <row r="68" spans="3:13" x14ac:dyDescent="0.25">
      <c r="C68" s="551">
        <v>44673</v>
      </c>
      <c r="D68" s="550">
        <v>0.70369999999999999</v>
      </c>
      <c r="E68" s="550">
        <v>0.45069999999999988</v>
      </c>
      <c r="F68" s="550">
        <v>1.6997</v>
      </c>
      <c r="G68" s="550">
        <v>0.96469999999999989</v>
      </c>
      <c r="I68" s="551">
        <v>44673</v>
      </c>
      <c r="J68" s="550">
        <v>0.70369999999999999</v>
      </c>
      <c r="K68" s="550">
        <v>0.45069999999999988</v>
      </c>
      <c r="L68" s="550">
        <v>1.6997</v>
      </c>
      <c r="M68" s="550">
        <v>0.96469999999999989</v>
      </c>
    </row>
    <row r="69" spans="3:13" x14ac:dyDescent="0.25">
      <c r="C69" s="551">
        <v>44676</v>
      </c>
      <c r="D69" s="550">
        <v>0.73340000000000005</v>
      </c>
      <c r="E69" s="550">
        <v>0.47540000000000004</v>
      </c>
      <c r="F69" s="550">
        <v>1.7404000000000002</v>
      </c>
      <c r="G69" s="550">
        <v>0.98639999999999994</v>
      </c>
      <c r="I69" s="551">
        <v>44676</v>
      </c>
      <c r="J69" s="550">
        <v>0.73340000000000005</v>
      </c>
      <c r="K69" s="550">
        <v>0.47540000000000004</v>
      </c>
      <c r="L69" s="550">
        <v>1.7404000000000002</v>
      </c>
      <c r="M69" s="550">
        <v>0.98639999999999994</v>
      </c>
    </row>
    <row r="70" spans="3:13" x14ac:dyDescent="0.25">
      <c r="C70" s="551">
        <v>44677</v>
      </c>
      <c r="D70" s="550">
        <v>0.75689999999999991</v>
      </c>
      <c r="E70" s="550">
        <v>0.5008999999999999</v>
      </c>
      <c r="F70" s="550">
        <v>1.7418999999999998</v>
      </c>
      <c r="G70" s="550">
        <v>0.98489999999999989</v>
      </c>
      <c r="I70" s="551">
        <v>44677</v>
      </c>
      <c r="J70" s="550">
        <v>0.75689999999999991</v>
      </c>
      <c r="K70" s="550">
        <v>0.5008999999999999</v>
      </c>
      <c r="L70" s="550">
        <v>1.7418999999999998</v>
      </c>
      <c r="M70" s="550">
        <v>0.98489999999999989</v>
      </c>
    </row>
    <row r="71" spans="3:13" x14ac:dyDescent="0.25">
      <c r="C71" s="551">
        <v>44678</v>
      </c>
      <c r="D71" s="550">
        <v>0.75949999999999995</v>
      </c>
      <c r="E71" s="550">
        <v>0.50250000000000006</v>
      </c>
      <c r="F71" s="550">
        <v>1.7715000000000001</v>
      </c>
      <c r="G71" s="550">
        <v>0.99149999999999994</v>
      </c>
      <c r="I71" s="551">
        <v>44678</v>
      </c>
      <c r="J71" s="550">
        <v>0.75949999999999995</v>
      </c>
      <c r="K71" s="550">
        <v>0.50250000000000006</v>
      </c>
      <c r="L71" s="550">
        <v>1.7715000000000001</v>
      </c>
      <c r="M71" s="550">
        <v>0.99149999999999994</v>
      </c>
    </row>
    <row r="72" spans="3:13" x14ac:dyDescent="0.25">
      <c r="C72" s="551">
        <v>44679</v>
      </c>
      <c r="D72" s="550">
        <v>0.75540000000000007</v>
      </c>
      <c r="E72" s="550">
        <v>0.50140000000000007</v>
      </c>
      <c r="F72" s="550">
        <v>1.8133999999999999</v>
      </c>
      <c r="G72" s="550">
        <v>1.0014000000000001</v>
      </c>
      <c r="I72" s="551">
        <v>44679</v>
      </c>
      <c r="J72" s="550">
        <v>0.75540000000000007</v>
      </c>
      <c r="K72" s="550">
        <v>0.50140000000000007</v>
      </c>
      <c r="L72" s="550">
        <v>1.8133999999999999</v>
      </c>
      <c r="M72" s="550">
        <v>1.0014000000000001</v>
      </c>
    </row>
    <row r="73" spans="3:13" x14ac:dyDescent="0.25">
      <c r="C73" s="551">
        <v>44680</v>
      </c>
      <c r="D73" s="550">
        <v>0.80320000000000003</v>
      </c>
      <c r="E73" s="550">
        <v>0.52020000000000011</v>
      </c>
      <c r="F73" s="550">
        <v>1.8362000000000003</v>
      </c>
      <c r="G73" s="550">
        <v>1.0352000000000001</v>
      </c>
      <c r="I73" s="551">
        <v>44680</v>
      </c>
      <c r="J73" s="550">
        <v>0.80320000000000003</v>
      </c>
      <c r="K73" s="550">
        <v>0.52020000000000011</v>
      </c>
      <c r="L73" s="550">
        <v>1.8362000000000003</v>
      </c>
      <c r="M73" s="550">
        <v>1.0352000000000001</v>
      </c>
    </row>
    <row r="74" spans="3:13" x14ac:dyDescent="0.25">
      <c r="C74" s="551">
        <v>44683</v>
      </c>
      <c r="D74" s="550">
        <v>0.78520000000000001</v>
      </c>
      <c r="E74" s="550">
        <v>0.52620000000000011</v>
      </c>
      <c r="F74" s="550">
        <v>1.8942000000000001</v>
      </c>
      <c r="G74" s="550">
        <v>1.0472000000000001</v>
      </c>
      <c r="I74" s="551">
        <v>44683</v>
      </c>
      <c r="J74" s="550">
        <v>0.78520000000000001</v>
      </c>
      <c r="K74" s="550">
        <v>0.52620000000000011</v>
      </c>
      <c r="L74" s="550">
        <v>1.8942000000000001</v>
      </c>
      <c r="M74" s="550">
        <v>1.0472000000000001</v>
      </c>
    </row>
    <row r="75" spans="3:13" x14ac:dyDescent="0.25">
      <c r="C75" s="551">
        <v>44684</v>
      </c>
      <c r="D75" s="550">
        <v>0.78339999999999999</v>
      </c>
      <c r="E75" s="550">
        <v>0.51840000000000008</v>
      </c>
      <c r="F75" s="550">
        <v>1.9173999999999998</v>
      </c>
      <c r="G75" s="550">
        <v>1.0593999999999997</v>
      </c>
      <c r="I75" s="551">
        <v>44684</v>
      </c>
      <c r="J75" s="550">
        <v>0.78339999999999999</v>
      </c>
      <c r="K75" s="550">
        <v>0.51840000000000008</v>
      </c>
      <c r="L75" s="550">
        <v>1.9173999999999998</v>
      </c>
      <c r="M75" s="550">
        <v>1.0593999999999997</v>
      </c>
    </row>
    <row r="76" spans="3:13" x14ac:dyDescent="0.25">
      <c r="C76" s="551">
        <v>44685</v>
      </c>
      <c r="D76" s="550">
        <v>0.81559999999999988</v>
      </c>
      <c r="E76" s="550">
        <v>0.52960000000000007</v>
      </c>
      <c r="F76" s="550">
        <v>1.9856</v>
      </c>
      <c r="G76" s="550">
        <v>1.0955999999999999</v>
      </c>
      <c r="I76" s="551">
        <v>44685</v>
      </c>
      <c r="J76" s="550">
        <v>0.81559999999999988</v>
      </c>
      <c r="K76" s="550">
        <v>0.52960000000000007</v>
      </c>
      <c r="L76" s="550">
        <v>1.9856</v>
      </c>
      <c r="M76" s="550">
        <v>1.0955999999999999</v>
      </c>
    </row>
    <row r="77" spans="3:13" x14ac:dyDescent="0.25">
      <c r="C77" s="551">
        <v>44686</v>
      </c>
      <c r="D77" s="550">
        <v>0.8156000000000001</v>
      </c>
      <c r="E77" s="550">
        <v>0.52960000000000007</v>
      </c>
      <c r="F77" s="550">
        <v>1.9945999999999999</v>
      </c>
      <c r="G77" s="550">
        <v>1.1026</v>
      </c>
      <c r="I77" s="551">
        <v>44686</v>
      </c>
      <c r="J77" s="550">
        <v>0.8156000000000001</v>
      </c>
      <c r="K77" s="550">
        <v>0.52960000000000007</v>
      </c>
      <c r="L77" s="550">
        <v>1.9945999999999999</v>
      </c>
      <c r="M77" s="550">
        <v>1.1026</v>
      </c>
    </row>
    <row r="78" spans="3:13" x14ac:dyDescent="0.25">
      <c r="C78" s="551">
        <v>44687</v>
      </c>
      <c r="D78" s="550">
        <v>0.8297000000000001</v>
      </c>
      <c r="E78" s="550">
        <v>0.52570000000000006</v>
      </c>
      <c r="F78" s="550">
        <v>2.0046999999999997</v>
      </c>
      <c r="G78" s="550">
        <v>1.1037000000000001</v>
      </c>
      <c r="I78" s="551">
        <v>44687</v>
      </c>
      <c r="J78" s="550">
        <v>0.8297000000000001</v>
      </c>
      <c r="K78" s="550">
        <v>0.52570000000000006</v>
      </c>
      <c r="L78" s="550">
        <v>2.0046999999999997</v>
      </c>
      <c r="M78" s="550">
        <v>1.1037000000000001</v>
      </c>
    </row>
    <row r="79" spans="3:13" x14ac:dyDescent="0.25">
      <c r="C79" s="551">
        <v>44690</v>
      </c>
      <c r="D79" s="550">
        <v>0.8701000000000001</v>
      </c>
      <c r="E79" s="550">
        <v>0.53810000000000002</v>
      </c>
      <c r="F79" s="550">
        <v>2.0551000000000004</v>
      </c>
      <c r="G79" s="550">
        <v>1.1191000000000002</v>
      </c>
      <c r="I79" s="551">
        <v>44690</v>
      </c>
      <c r="J79" s="550">
        <v>0.8701000000000001</v>
      </c>
      <c r="K79" s="550">
        <v>0.53810000000000002</v>
      </c>
      <c r="L79" s="550">
        <v>2.0551000000000004</v>
      </c>
      <c r="M79" s="550">
        <v>1.1191000000000002</v>
      </c>
    </row>
    <row r="80" spans="3:13" x14ac:dyDescent="0.25">
      <c r="C80" s="551">
        <v>44691</v>
      </c>
      <c r="D80" s="550">
        <v>0.88819999999999988</v>
      </c>
      <c r="E80" s="550">
        <v>0.5351999999999999</v>
      </c>
      <c r="F80" s="550">
        <v>2.0002000000000004</v>
      </c>
      <c r="G80" s="550">
        <v>1.1022000000000001</v>
      </c>
      <c r="I80" s="551">
        <v>44691</v>
      </c>
      <c r="J80" s="550">
        <v>0.88819999999999988</v>
      </c>
      <c r="K80" s="550">
        <v>0.5351999999999999</v>
      </c>
      <c r="L80" s="550">
        <v>2.0002000000000004</v>
      </c>
      <c r="M80" s="550">
        <v>1.1022000000000001</v>
      </c>
    </row>
    <row r="81" spans="3:13" x14ac:dyDescent="0.25">
      <c r="C81" s="551">
        <v>44692</v>
      </c>
      <c r="D81" s="550">
        <v>0.84570000000000001</v>
      </c>
      <c r="E81" s="550">
        <v>0.51370000000000016</v>
      </c>
      <c r="F81" s="550">
        <v>1.9107000000000003</v>
      </c>
      <c r="G81" s="550">
        <v>1.0417000000000001</v>
      </c>
      <c r="I81" s="551">
        <v>44692</v>
      </c>
      <c r="J81" s="550">
        <v>0.84570000000000001</v>
      </c>
      <c r="K81" s="550">
        <v>0.51370000000000016</v>
      </c>
      <c r="L81" s="550">
        <v>1.9107000000000003</v>
      </c>
      <c r="M81" s="550">
        <v>1.0417000000000001</v>
      </c>
    </row>
    <row r="82" spans="3:13" x14ac:dyDescent="0.25">
      <c r="C82" s="551">
        <v>44693</v>
      </c>
      <c r="D82" s="550">
        <v>0.87370000000000003</v>
      </c>
      <c r="E82" s="550">
        <v>0.51969999999999994</v>
      </c>
      <c r="F82" s="550">
        <v>1.8727</v>
      </c>
      <c r="G82" s="550">
        <v>1.0387</v>
      </c>
      <c r="I82" s="551">
        <v>44693</v>
      </c>
      <c r="J82" s="550">
        <v>0.87370000000000003</v>
      </c>
      <c r="K82" s="550">
        <v>0.51969999999999994</v>
      </c>
      <c r="L82" s="550">
        <v>1.8727</v>
      </c>
      <c r="M82" s="550">
        <v>1.0387</v>
      </c>
    </row>
    <row r="83" spans="3:13" x14ac:dyDescent="0.25">
      <c r="C83" s="551">
        <v>44694</v>
      </c>
      <c r="D83" s="550">
        <v>0.85699999999999998</v>
      </c>
      <c r="E83" s="550">
        <v>0.51400000000000001</v>
      </c>
      <c r="F83" s="550">
        <v>1.9050000000000002</v>
      </c>
      <c r="G83" s="550">
        <v>1.0550000000000002</v>
      </c>
      <c r="I83" s="551">
        <v>44694</v>
      </c>
      <c r="J83" s="550">
        <v>0.85699999999999998</v>
      </c>
      <c r="K83" s="550">
        <v>0.51400000000000001</v>
      </c>
      <c r="L83" s="550">
        <v>1.9050000000000002</v>
      </c>
      <c r="M83" s="550">
        <v>1.0550000000000002</v>
      </c>
    </row>
    <row r="84" spans="3:13" x14ac:dyDescent="0.25">
      <c r="C84" s="551">
        <v>44697</v>
      </c>
      <c r="D84" s="550">
        <v>0.88419999999999999</v>
      </c>
      <c r="E84" s="550">
        <v>0.5082000000000001</v>
      </c>
      <c r="F84" s="550">
        <v>1.9051999999999998</v>
      </c>
      <c r="G84" s="550">
        <v>1.0602</v>
      </c>
      <c r="I84" s="551">
        <v>44697</v>
      </c>
      <c r="J84" s="550">
        <v>0.88419999999999999</v>
      </c>
      <c r="K84" s="550">
        <v>0.5082000000000001</v>
      </c>
      <c r="L84" s="550">
        <v>1.9051999999999998</v>
      </c>
      <c r="M84" s="550">
        <v>1.0602</v>
      </c>
    </row>
    <row r="85" spans="3:13" x14ac:dyDescent="0.25">
      <c r="C85" s="551">
        <v>44698</v>
      </c>
      <c r="D85" s="550">
        <v>0.88249999999999984</v>
      </c>
      <c r="E85" s="550">
        <v>0.50449999999999995</v>
      </c>
      <c r="F85" s="550">
        <v>1.9145000000000001</v>
      </c>
      <c r="G85" s="550">
        <v>1.0694999999999999</v>
      </c>
      <c r="I85" s="551">
        <v>44698</v>
      </c>
      <c r="J85" s="550">
        <v>0.88249999999999984</v>
      </c>
      <c r="K85" s="550">
        <v>0.50449999999999995</v>
      </c>
      <c r="L85" s="550">
        <v>1.9145000000000001</v>
      </c>
      <c r="M85" s="550">
        <v>1.0694999999999999</v>
      </c>
    </row>
    <row r="86" spans="3:13" x14ac:dyDescent="0.25">
      <c r="C86" s="551">
        <v>44699</v>
      </c>
      <c r="D86" s="550">
        <v>0.87949999999999995</v>
      </c>
      <c r="E86" s="550">
        <v>0.49849999999999994</v>
      </c>
      <c r="F86" s="550">
        <v>1.9315</v>
      </c>
      <c r="G86" s="550">
        <v>1.0725</v>
      </c>
      <c r="I86" s="551">
        <v>44699</v>
      </c>
      <c r="J86" s="550">
        <v>0.87949999999999995</v>
      </c>
      <c r="K86" s="550">
        <v>0.49849999999999994</v>
      </c>
      <c r="L86" s="550">
        <v>1.9315</v>
      </c>
      <c r="M86" s="550">
        <v>1.0725</v>
      </c>
    </row>
    <row r="87" spans="3:13" x14ac:dyDescent="0.25">
      <c r="C87" s="551">
        <v>44700</v>
      </c>
      <c r="D87" s="550">
        <v>0.89989999999999992</v>
      </c>
      <c r="E87" s="550">
        <v>0.5048999999999999</v>
      </c>
      <c r="F87" s="550">
        <v>1.9519</v>
      </c>
      <c r="G87" s="550">
        <v>1.0879000000000001</v>
      </c>
      <c r="I87" s="551">
        <v>44700</v>
      </c>
      <c r="J87" s="550">
        <v>0.89989999999999992</v>
      </c>
      <c r="K87" s="550">
        <v>0.5048999999999999</v>
      </c>
      <c r="L87" s="550">
        <v>1.9519</v>
      </c>
      <c r="M87" s="550">
        <v>1.0879000000000001</v>
      </c>
    </row>
    <row r="88" spans="3:13" x14ac:dyDescent="0.25">
      <c r="C88" s="551">
        <v>44701</v>
      </c>
      <c r="D88" s="550">
        <v>0.91940000000000011</v>
      </c>
      <c r="E88" s="550">
        <v>0.52739999999999998</v>
      </c>
      <c r="F88" s="550">
        <v>2.0554000000000001</v>
      </c>
      <c r="G88" s="550">
        <v>1.1364000000000001</v>
      </c>
      <c r="I88" s="551">
        <v>44701</v>
      </c>
      <c r="J88" s="550">
        <v>0.91940000000000011</v>
      </c>
      <c r="K88" s="550">
        <v>0.52739999999999998</v>
      </c>
      <c r="L88" s="550">
        <v>2.0554000000000001</v>
      </c>
      <c r="M88" s="550">
        <v>1.1364000000000001</v>
      </c>
    </row>
    <row r="89" spans="3:13" x14ac:dyDescent="0.25">
      <c r="C89" s="551">
        <v>44704</v>
      </c>
      <c r="D89" s="550">
        <v>0.91369999999999996</v>
      </c>
      <c r="E89" s="550">
        <v>0.52269999999999994</v>
      </c>
      <c r="F89" s="550">
        <v>2.0156999999999998</v>
      </c>
      <c r="G89" s="550">
        <v>1.1166999999999998</v>
      </c>
      <c r="I89" s="551">
        <v>44704</v>
      </c>
      <c r="J89" s="550">
        <v>0.91369999999999996</v>
      </c>
      <c r="K89" s="550">
        <v>0.52269999999999994</v>
      </c>
      <c r="L89" s="550">
        <v>2.0156999999999998</v>
      </c>
      <c r="M89" s="550">
        <v>1.1166999999999998</v>
      </c>
    </row>
    <row r="90" spans="3:13" x14ac:dyDescent="0.25">
      <c r="C90" s="551">
        <v>44705</v>
      </c>
      <c r="D90" s="550">
        <v>0.91830000000000001</v>
      </c>
      <c r="E90" s="550">
        <v>0.5303000000000001</v>
      </c>
      <c r="F90" s="550">
        <v>2.0093000000000001</v>
      </c>
      <c r="G90" s="550">
        <v>1.1172999999999997</v>
      </c>
      <c r="I90" s="551">
        <v>44705</v>
      </c>
      <c r="J90" s="550">
        <v>0.91830000000000001</v>
      </c>
      <c r="K90" s="550">
        <v>0.5303000000000001</v>
      </c>
      <c r="L90" s="550">
        <v>2.0093000000000001</v>
      </c>
      <c r="M90" s="550">
        <v>1.1172999999999997</v>
      </c>
    </row>
    <row r="91" spans="3:13" x14ac:dyDescent="0.25">
      <c r="C91" s="551">
        <v>44706</v>
      </c>
      <c r="D91" s="550">
        <v>0.91769999999999996</v>
      </c>
      <c r="E91" s="550">
        <v>0.53170000000000006</v>
      </c>
      <c r="F91" s="550">
        <v>2.0007000000000001</v>
      </c>
      <c r="G91" s="550">
        <v>1.1067</v>
      </c>
      <c r="I91" s="551">
        <v>44706</v>
      </c>
      <c r="J91" s="550">
        <v>0.91769999999999996</v>
      </c>
      <c r="K91" s="550">
        <v>0.53170000000000006</v>
      </c>
      <c r="L91" s="550">
        <v>2.0007000000000001</v>
      </c>
      <c r="M91" s="550">
        <v>1.1067</v>
      </c>
    </row>
    <row r="92" spans="3:13" x14ac:dyDescent="0.25">
      <c r="C92" s="551">
        <v>44707</v>
      </c>
      <c r="D92" s="550">
        <v>0.89549999999999996</v>
      </c>
      <c r="E92" s="550">
        <v>0.51549999999999985</v>
      </c>
      <c r="F92" s="550">
        <v>1.8964999999999999</v>
      </c>
      <c r="G92" s="550">
        <v>1.0574999999999999</v>
      </c>
      <c r="I92" s="551">
        <v>44707</v>
      </c>
      <c r="J92" s="550">
        <v>0.89549999999999996</v>
      </c>
      <c r="K92" s="550">
        <v>0.51549999999999985</v>
      </c>
      <c r="L92" s="550">
        <v>1.8964999999999999</v>
      </c>
      <c r="M92" s="550">
        <v>1.0574999999999999</v>
      </c>
    </row>
    <row r="93" spans="3:13" x14ac:dyDescent="0.25">
      <c r="C93" s="551">
        <v>44708</v>
      </c>
      <c r="D93" s="550">
        <v>0.90510000000000002</v>
      </c>
      <c r="E93" s="550">
        <v>0.51710000000000012</v>
      </c>
      <c r="F93" s="550">
        <v>1.9360999999999999</v>
      </c>
      <c r="G93" s="550">
        <v>1.0761000000000001</v>
      </c>
      <c r="I93" s="551">
        <v>44708</v>
      </c>
      <c r="J93" s="550">
        <v>0.90510000000000002</v>
      </c>
      <c r="K93" s="550">
        <v>0.51710000000000012</v>
      </c>
      <c r="L93" s="550">
        <v>1.9360999999999999</v>
      </c>
      <c r="M93" s="550">
        <v>1.0761000000000001</v>
      </c>
    </row>
    <row r="94" spans="3:13" x14ac:dyDescent="0.25">
      <c r="C94" s="551">
        <v>44711</v>
      </c>
      <c r="D94" s="550">
        <v>0.90010000000000012</v>
      </c>
      <c r="E94" s="550">
        <v>0.50910000000000011</v>
      </c>
      <c r="F94" s="550">
        <v>1.9411000000000003</v>
      </c>
      <c r="G94" s="550">
        <v>1.0740999999999998</v>
      </c>
      <c r="I94" s="551">
        <v>44711</v>
      </c>
      <c r="J94" s="550">
        <v>0.90010000000000012</v>
      </c>
      <c r="K94" s="550">
        <v>0.50910000000000011</v>
      </c>
      <c r="L94" s="550">
        <v>1.9411000000000003</v>
      </c>
      <c r="M94" s="550">
        <v>1.0740999999999998</v>
      </c>
    </row>
    <row r="95" spans="3:13" x14ac:dyDescent="0.25">
      <c r="C95" s="551">
        <v>44712</v>
      </c>
      <c r="D95" s="550">
        <v>0.86820000000000008</v>
      </c>
      <c r="E95" s="550">
        <v>0.51619999999999999</v>
      </c>
      <c r="F95" s="550">
        <v>1.9952000000000003</v>
      </c>
      <c r="G95" s="550">
        <v>1.1012000000000002</v>
      </c>
      <c r="I95" s="551">
        <v>44712</v>
      </c>
      <c r="J95" s="550">
        <v>0.86820000000000008</v>
      </c>
      <c r="K95" s="550">
        <v>0.51619999999999999</v>
      </c>
      <c r="L95" s="550">
        <v>1.9952000000000003</v>
      </c>
      <c r="M95" s="550">
        <v>1.1012000000000002</v>
      </c>
    </row>
    <row r="96" spans="3:13" x14ac:dyDescent="0.25">
      <c r="C96" s="551">
        <v>44713</v>
      </c>
      <c r="D96" s="550">
        <v>0.86370000000000013</v>
      </c>
      <c r="E96" s="550">
        <v>0.51870000000000016</v>
      </c>
      <c r="F96" s="550">
        <v>2.0157000000000003</v>
      </c>
      <c r="G96" s="550">
        <v>1.1147</v>
      </c>
      <c r="I96" s="551">
        <v>44713</v>
      </c>
      <c r="J96" s="550">
        <v>0.86370000000000013</v>
      </c>
      <c r="K96" s="550">
        <v>0.51870000000000016</v>
      </c>
      <c r="L96" s="550">
        <v>2.0157000000000003</v>
      </c>
      <c r="M96" s="550">
        <v>1.1147</v>
      </c>
    </row>
    <row r="97" spans="3:13" x14ac:dyDescent="0.25">
      <c r="C97" s="551">
        <v>44714</v>
      </c>
      <c r="D97" s="550">
        <v>0.87159999999999993</v>
      </c>
      <c r="E97" s="550">
        <v>0.52259999999999995</v>
      </c>
      <c r="F97" s="550">
        <v>2.0615999999999999</v>
      </c>
      <c r="G97" s="550">
        <v>1.1375999999999999</v>
      </c>
      <c r="I97" s="551">
        <v>44714</v>
      </c>
      <c r="J97" s="550">
        <v>0.87159999999999993</v>
      </c>
      <c r="K97" s="550">
        <v>0.52259999999999995</v>
      </c>
      <c r="L97" s="550">
        <v>2.0615999999999999</v>
      </c>
      <c r="M97" s="550">
        <v>1.1375999999999999</v>
      </c>
    </row>
    <row r="98" spans="3:13" x14ac:dyDescent="0.25">
      <c r="C98" s="551">
        <v>44715</v>
      </c>
      <c r="D98" s="550">
        <v>0.86210000000000009</v>
      </c>
      <c r="E98" s="550">
        <v>0.5290999999999999</v>
      </c>
      <c r="F98" s="550">
        <v>2.1270999999999995</v>
      </c>
      <c r="G98" s="550">
        <v>1.1630999999999998</v>
      </c>
      <c r="I98" s="551">
        <v>44715</v>
      </c>
      <c r="J98" s="550">
        <v>0.86210000000000009</v>
      </c>
      <c r="K98" s="550">
        <v>0.5290999999999999</v>
      </c>
      <c r="L98" s="550">
        <v>2.1270999999999995</v>
      </c>
      <c r="M98" s="550">
        <v>1.1630999999999998</v>
      </c>
    </row>
    <row r="99" spans="3:13" x14ac:dyDescent="0.25">
      <c r="C99" s="551">
        <v>44718</v>
      </c>
      <c r="D99" s="550">
        <v>0.8217000000000001</v>
      </c>
      <c r="E99" s="550">
        <v>0.51970000000000005</v>
      </c>
      <c r="F99" s="550">
        <v>2.0896999999999997</v>
      </c>
      <c r="G99" s="550">
        <v>1.1557000000000002</v>
      </c>
      <c r="I99" s="551">
        <v>44718</v>
      </c>
      <c r="J99" s="550">
        <v>0.8217000000000001</v>
      </c>
      <c r="K99" s="550">
        <v>0.51970000000000005</v>
      </c>
      <c r="L99" s="550">
        <v>2.0896999999999997</v>
      </c>
      <c r="M99" s="550">
        <v>1.1557000000000002</v>
      </c>
    </row>
    <row r="100" spans="3:13" x14ac:dyDescent="0.25">
      <c r="C100" s="551">
        <v>44719</v>
      </c>
      <c r="D100" s="550">
        <v>0.82799999999999985</v>
      </c>
      <c r="E100" s="550">
        <v>0.51400000000000001</v>
      </c>
      <c r="F100" s="550">
        <v>1.9969999999999999</v>
      </c>
      <c r="G100" s="550">
        <v>1.1099999999999999</v>
      </c>
      <c r="I100" s="551">
        <v>44719</v>
      </c>
      <c r="J100" s="550">
        <v>0.82799999999999985</v>
      </c>
      <c r="K100" s="550">
        <v>0.51400000000000001</v>
      </c>
      <c r="L100" s="550">
        <v>1.9969999999999999</v>
      </c>
      <c r="M100" s="550">
        <v>1.1099999999999999</v>
      </c>
    </row>
    <row r="101" spans="3:13" x14ac:dyDescent="0.25">
      <c r="C101" s="551">
        <v>44720</v>
      </c>
      <c r="D101" s="550">
        <v>0.82369999999999988</v>
      </c>
      <c r="E101" s="550">
        <v>0.52270000000000016</v>
      </c>
      <c r="F101" s="550">
        <v>2.0186999999999999</v>
      </c>
      <c r="G101" s="550">
        <v>1.1267000000000003</v>
      </c>
      <c r="I101" s="551">
        <v>44720</v>
      </c>
      <c r="J101" s="550">
        <v>0.82369999999999988</v>
      </c>
      <c r="K101" s="550">
        <v>0.52270000000000016</v>
      </c>
      <c r="L101" s="550">
        <v>2.0186999999999999</v>
      </c>
      <c r="M101" s="550">
        <v>1.1267000000000003</v>
      </c>
    </row>
    <row r="102" spans="3:13" x14ac:dyDescent="0.25">
      <c r="C102" s="551">
        <v>44721</v>
      </c>
      <c r="D102" s="550">
        <v>0.85160000000000013</v>
      </c>
      <c r="E102" s="550">
        <v>0.5506000000000002</v>
      </c>
      <c r="F102" s="550">
        <v>2.1696</v>
      </c>
      <c r="G102" s="550">
        <v>1.1896000000000002</v>
      </c>
      <c r="I102" s="551">
        <v>44721</v>
      </c>
      <c r="J102" s="550">
        <v>0.85160000000000013</v>
      </c>
      <c r="K102" s="550">
        <v>0.5506000000000002</v>
      </c>
      <c r="L102" s="550">
        <v>2.1696</v>
      </c>
      <c r="M102" s="550">
        <v>1.1896000000000002</v>
      </c>
    </row>
    <row r="103" spans="3:13" x14ac:dyDescent="0.25">
      <c r="C103" s="551">
        <v>44722</v>
      </c>
      <c r="D103" s="550">
        <v>0.91839999999999988</v>
      </c>
      <c r="E103" s="550">
        <v>0.57939999999999992</v>
      </c>
      <c r="F103" s="550">
        <v>2.2443999999999997</v>
      </c>
      <c r="G103" s="550">
        <v>1.2594000000000001</v>
      </c>
      <c r="I103" s="551">
        <v>44722</v>
      </c>
      <c r="J103" s="550">
        <v>0.91839999999999988</v>
      </c>
      <c r="K103" s="550">
        <v>0.57939999999999992</v>
      </c>
      <c r="L103" s="550">
        <v>2.2443999999999997</v>
      </c>
      <c r="M103" s="550">
        <v>1.2594000000000001</v>
      </c>
    </row>
    <row r="104" spans="3:13" x14ac:dyDescent="0.25">
      <c r="C104" s="551">
        <v>44725</v>
      </c>
      <c r="D104" s="550">
        <v>0.99309999999999987</v>
      </c>
      <c r="E104" s="550">
        <v>0.61910000000000021</v>
      </c>
      <c r="F104" s="550">
        <v>2.3921000000000001</v>
      </c>
      <c r="G104" s="550">
        <v>1.3600999999999999</v>
      </c>
      <c r="I104" s="551">
        <v>44725</v>
      </c>
      <c r="J104" s="550">
        <v>0.99309999999999987</v>
      </c>
      <c r="K104" s="550">
        <v>0.61910000000000021</v>
      </c>
      <c r="L104" s="550">
        <v>2.3921000000000001</v>
      </c>
      <c r="M104" s="550">
        <v>1.3600999999999999</v>
      </c>
    </row>
    <row r="105" spans="3:13" x14ac:dyDescent="0.25">
      <c r="C105" s="551">
        <v>44726</v>
      </c>
      <c r="D105" s="550">
        <v>1.0376000000000001</v>
      </c>
      <c r="E105" s="550">
        <v>0.63559999999999994</v>
      </c>
      <c r="F105" s="550">
        <v>2.4196</v>
      </c>
      <c r="G105" s="550">
        <v>1.3585999999999998</v>
      </c>
      <c r="I105" s="551">
        <v>44726</v>
      </c>
      <c r="J105" s="550">
        <v>1.0376000000000001</v>
      </c>
      <c r="K105" s="550">
        <v>0.63559999999999994</v>
      </c>
      <c r="L105" s="550">
        <v>2.4196</v>
      </c>
      <c r="M105" s="550">
        <v>1.3585999999999998</v>
      </c>
    </row>
    <row r="106" spans="3:13" x14ac:dyDescent="0.25">
      <c r="C106" s="551">
        <v>44727</v>
      </c>
      <c r="D106" s="550">
        <v>0.99529999999999985</v>
      </c>
      <c r="E106" s="550">
        <v>0.58329999999999993</v>
      </c>
      <c r="F106" s="550">
        <v>2.1682999999999999</v>
      </c>
      <c r="G106" s="550">
        <v>1.2412999999999998</v>
      </c>
      <c r="I106" s="551">
        <v>44727</v>
      </c>
      <c r="J106" s="550">
        <v>0.99529999999999985</v>
      </c>
      <c r="K106" s="550">
        <v>0.58329999999999993</v>
      </c>
      <c r="L106" s="550">
        <v>2.1682999999999999</v>
      </c>
      <c r="M106" s="550">
        <v>1.2412999999999998</v>
      </c>
    </row>
    <row r="107" spans="3:13" x14ac:dyDescent="0.25">
      <c r="C107" s="551">
        <v>44728</v>
      </c>
      <c r="D107" s="550">
        <v>0.98419999999999996</v>
      </c>
      <c r="E107" s="550">
        <v>0.54919999999999991</v>
      </c>
      <c r="F107" s="550">
        <v>2.0312000000000001</v>
      </c>
      <c r="G107" s="550">
        <v>1.1722000000000001</v>
      </c>
      <c r="I107" s="551">
        <v>44728</v>
      </c>
      <c r="J107" s="550">
        <v>0.98419999999999996</v>
      </c>
      <c r="K107" s="550">
        <v>0.54919999999999991</v>
      </c>
      <c r="L107" s="550">
        <v>2.0312000000000001</v>
      </c>
      <c r="M107" s="550">
        <v>1.1722000000000001</v>
      </c>
    </row>
    <row r="108" spans="3:13" x14ac:dyDescent="0.25">
      <c r="C108" s="551">
        <v>44729</v>
      </c>
      <c r="D108" s="550">
        <v>0.97530000000000006</v>
      </c>
      <c r="E108" s="550">
        <v>0.54229999999999978</v>
      </c>
      <c r="F108" s="550">
        <v>1.9252999999999998</v>
      </c>
      <c r="G108" s="550">
        <v>1.0833000000000002</v>
      </c>
      <c r="I108" s="551">
        <v>44729</v>
      </c>
      <c r="J108" s="550">
        <v>0.97530000000000006</v>
      </c>
      <c r="K108" s="550">
        <v>0.54229999999999978</v>
      </c>
      <c r="L108" s="550">
        <v>1.9252999999999998</v>
      </c>
      <c r="M108" s="550">
        <v>1.0833000000000002</v>
      </c>
    </row>
    <row r="109" spans="3:13" x14ac:dyDescent="0.25">
      <c r="C109" s="551">
        <v>44732</v>
      </c>
      <c r="D109" s="550">
        <v>1.0115000000000001</v>
      </c>
      <c r="E109" s="550">
        <v>0.5694999999999999</v>
      </c>
      <c r="F109" s="550">
        <v>1.9515</v>
      </c>
      <c r="G109" s="550">
        <v>1.0925</v>
      </c>
      <c r="I109" s="551">
        <v>44732</v>
      </c>
      <c r="J109" s="550">
        <v>1.0115000000000001</v>
      </c>
      <c r="K109" s="550">
        <v>0.5694999999999999</v>
      </c>
      <c r="L109" s="550">
        <v>1.9515</v>
      </c>
      <c r="M109" s="550">
        <v>1.0925</v>
      </c>
    </row>
    <row r="110" spans="3:13" x14ac:dyDescent="0.25">
      <c r="C110" s="551">
        <v>44733</v>
      </c>
      <c r="D110" s="550">
        <v>0.99859999999999993</v>
      </c>
      <c r="E110" s="550">
        <v>0.56459999999999977</v>
      </c>
      <c r="F110" s="550">
        <v>1.9206000000000001</v>
      </c>
      <c r="G110" s="550">
        <v>1.0765999999999998</v>
      </c>
      <c r="I110" s="551">
        <v>44733</v>
      </c>
      <c r="J110" s="550">
        <v>0.99859999999999993</v>
      </c>
      <c r="K110" s="550">
        <v>0.56459999999999977</v>
      </c>
      <c r="L110" s="550">
        <v>1.9206000000000001</v>
      </c>
      <c r="M110" s="550">
        <v>1.0765999999999998</v>
      </c>
    </row>
    <row r="111" spans="3:13" x14ac:dyDescent="0.25">
      <c r="C111" s="551">
        <v>44734</v>
      </c>
      <c r="D111" s="550">
        <v>0.9887999999999999</v>
      </c>
      <c r="E111" s="550">
        <v>0.54079999999999995</v>
      </c>
      <c r="F111" s="550">
        <v>1.9028</v>
      </c>
      <c r="G111" s="550">
        <v>1.0708000000000002</v>
      </c>
      <c r="I111" s="551">
        <v>44734</v>
      </c>
      <c r="J111" s="550">
        <v>0.9887999999999999</v>
      </c>
      <c r="K111" s="550">
        <v>0.54079999999999995</v>
      </c>
      <c r="L111" s="550">
        <v>1.9028</v>
      </c>
      <c r="M111" s="550">
        <v>1.0708000000000002</v>
      </c>
    </row>
    <row r="112" spans="3:13" x14ac:dyDescent="0.25">
      <c r="C112" s="551">
        <v>44735</v>
      </c>
      <c r="D112" s="550">
        <v>0.97330000000000005</v>
      </c>
      <c r="E112" s="550">
        <v>0.54129999999999989</v>
      </c>
      <c r="F112" s="550">
        <v>1.9522999999999997</v>
      </c>
      <c r="G112" s="550">
        <v>1.0863</v>
      </c>
      <c r="I112" s="551">
        <v>44735</v>
      </c>
      <c r="J112" s="550">
        <v>0.97330000000000005</v>
      </c>
      <c r="K112" s="550">
        <v>0.54129999999999989</v>
      </c>
      <c r="L112" s="550">
        <v>1.9522999999999997</v>
      </c>
      <c r="M112" s="550">
        <v>1.0863</v>
      </c>
    </row>
    <row r="113" spans="3:13" x14ac:dyDescent="0.25">
      <c r="C113" s="551">
        <v>44736</v>
      </c>
      <c r="D113" s="550">
        <v>0.97089999999999987</v>
      </c>
      <c r="E113" s="550">
        <v>0.53089999999999993</v>
      </c>
      <c r="F113" s="550">
        <v>1.9998999999999998</v>
      </c>
      <c r="G113" s="550">
        <v>1.1069</v>
      </c>
      <c r="I113" s="551">
        <v>44736</v>
      </c>
      <c r="J113" s="550">
        <v>0.97089999999999987</v>
      </c>
      <c r="K113" s="550">
        <v>0.53089999999999993</v>
      </c>
      <c r="L113" s="550">
        <v>1.9998999999999998</v>
      </c>
      <c r="M113" s="550">
        <v>1.1069</v>
      </c>
    </row>
    <row r="114" spans="3:13" x14ac:dyDescent="0.25">
      <c r="C114" s="551">
        <v>44739</v>
      </c>
      <c r="D114" s="550">
        <v>0.97989999999999999</v>
      </c>
      <c r="E114" s="550">
        <v>0.53190000000000004</v>
      </c>
      <c r="F114" s="550">
        <v>1.9658999999999998</v>
      </c>
      <c r="G114" s="550">
        <v>1.1049</v>
      </c>
      <c r="I114" s="551">
        <v>44739</v>
      </c>
      <c r="J114" s="550">
        <v>0.97989999999999999</v>
      </c>
      <c r="K114" s="550">
        <v>0.53190000000000004</v>
      </c>
      <c r="L114" s="550">
        <v>1.9658999999999998</v>
      </c>
      <c r="M114" s="550">
        <v>1.1049</v>
      </c>
    </row>
    <row r="115" spans="3:13" x14ac:dyDescent="0.25">
      <c r="C115" s="551">
        <v>44740</v>
      </c>
      <c r="D115" s="550">
        <v>0.9879</v>
      </c>
      <c r="E115" s="550">
        <v>0.54790000000000005</v>
      </c>
      <c r="F115" s="550">
        <v>1.9269000000000001</v>
      </c>
      <c r="G115" s="550">
        <v>1.0948999999999998</v>
      </c>
      <c r="I115" s="551">
        <v>44740</v>
      </c>
      <c r="J115" s="550">
        <v>0.9879</v>
      </c>
      <c r="K115" s="550">
        <v>0.54790000000000005</v>
      </c>
      <c r="L115" s="550">
        <v>1.9269000000000001</v>
      </c>
      <c r="M115" s="550">
        <v>1.0948999999999998</v>
      </c>
    </row>
    <row r="116" spans="3:13" x14ac:dyDescent="0.25">
      <c r="C116" s="551">
        <v>44741</v>
      </c>
      <c r="D116" s="550">
        <v>0.98350000000000004</v>
      </c>
      <c r="E116" s="550">
        <v>0.54949999999999988</v>
      </c>
      <c r="F116" s="550">
        <v>1.8754999999999999</v>
      </c>
      <c r="G116" s="550">
        <v>1.0685</v>
      </c>
      <c r="I116" s="551">
        <v>44741</v>
      </c>
      <c r="J116" s="550">
        <v>0.98350000000000004</v>
      </c>
      <c r="K116" s="550">
        <v>0.54949999999999988</v>
      </c>
      <c r="L116" s="550">
        <v>1.8754999999999999</v>
      </c>
      <c r="M116" s="550">
        <v>1.0685</v>
      </c>
    </row>
    <row r="117" spans="3:13" x14ac:dyDescent="0.25">
      <c r="C117" s="551">
        <v>44742</v>
      </c>
      <c r="D117" s="550">
        <v>1.0196000000000003</v>
      </c>
      <c r="E117" s="550">
        <v>0.5806</v>
      </c>
      <c r="F117" s="550">
        <v>1.9236000000000002</v>
      </c>
      <c r="G117" s="550">
        <v>1.0846000000000002</v>
      </c>
      <c r="I117" s="551">
        <v>44742</v>
      </c>
      <c r="J117" s="550">
        <v>1.0196000000000003</v>
      </c>
      <c r="K117" s="550">
        <v>0.5806</v>
      </c>
      <c r="L117" s="550">
        <v>1.9236000000000002</v>
      </c>
      <c r="M117" s="550">
        <v>1.0846000000000002</v>
      </c>
    </row>
    <row r="118" spans="3:13" x14ac:dyDescent="0.25">
      <c r="C118" s="551">
        <v>44743</v>
      </c>
      <c r="D118" s="550">
        <v>1.0137999999999998</v>
      </c>
      <c r="E118" s="550">
        <v>0.56479999999999997</v>
      </c>
      <c r="F118" s="550">
        <v>1.8498000000000001</v>
      </c>
      <c r="G118" s="550">
        <v>1.0398000000000001</v>
      </c>
      <c r="I118" s="551">
        <v>44743</v>
      </c>
      <c r="J118" s="550">
        <v>1.0137999999999998</v>
      </c>
      <c r="K118" s="550">
        <v>0.56479999999999997</v>
      </c>
      <c r="L118" s="550">
        <v>1.8498000000000001</v>
      </c>
      <c r="M118" s="550">
        <v>1.0398000000000001</v>
      </c>
    </row>
    <row r="119" spans="3:13" x14ac:dyDescent="0.25">
      <c r="C119" s="551">
        <v>44746</v>
      </c>
      <c r="D119" s="550">
        <v>1.0349000000000002</v>
      </c>
      <c r="E119" s="550">
        <v>0.59089999999999998</v>
      </c>
      <c r="F119" s="550">
        <v>1.9048999999999998</v>
      </c>
      <c r="G119" s="550">
        <v>1.0719000000000001</v>
      </c>
      <c r="I119" s="551">
        <v>44746</v>
      </c>
      <c r="J119" s="550">
        <v>1.0349000000000002</v>
      </c>
      <c r="K119" s="550">
        <v>0.59089999999999998</v>
      </c>
      <c r="L119" s="550">
        <v>1.9048999999999998</v>
      </c>
      <c r="M119" s="550">
        <v>1.0719000000000001</v>
      </c>
    </row>
    <row r="120" spans="3:13" x14ac:dyDescent="0.25">
      <c r="C120" s="551">
        <v>44747</v>
      </c>
      <c r="D120" s="550">
        <v>1.0596999999999999</v>
      </c>
      <c r="E120" s="550">
        <v>0.60769999999999991</v>
      </c>
      <c r="F120" s="550">
        <v>1.9697</v>
      </c>
      <c r="G120" s="550">
        <v>1.1057000000000001</v>
      </c>
      <c r="I120" s="551">
        <v>44747</v>
      </c>
      <c r="J120" s="550">
        <v>1.0596999999999999</v>
      </c>
      <c r="K120" s="550">
        <v>0.60769999999999991</v>
      </c>
      <c r="L120" s="550">
        <v>1.9697</v>
      </c>
      <c r="M120" s="550">
        <v>1.1057000000000001</v>
      </c>
    </row>
    <row r="121" spans="3:13" x14ac:dyDescent="0.25">
      <c r="C121" s="551">
        <v>44748</v>
      </c>
      <c r="D121" s="550">
        <v>1.0049000000000001</v>
      </c>
      <c r="E121" s="550">
        <v>0.55789999999999984</v>
      </c>
      <c r="F121" s="550">
        <v>1.9438999999999997</v>
      </c>
      <c r="G121" s="550">
        <v>1.0699000000000001</v>
      </c>
      <c r="I121" s="551">
        <v>44748</v>
      </c>
      <c r="J121" s="550">
        <v>1.0049000000000001</v>
      </c>
      <c r="K121" s="550">
        <v>0.55789999999999984</v>
      </c>
      <c r="L121" s="550">
        <v>1.9438999999999997</v>
      </c>
      <c r="M121" s="550">
        <v>1.0699000000000001</v>
      </c>
    </row>
    <row r="122" spans="3:13" x14ac:dyDescent="0.25">
      <c r="C122" s="551">
        <v>44749</v>
      </c>
      <c r="D122" s="550">
        <v>0.99560000000000004</v>
      </c>
      <c r="E122" s="550">
        <v>0.54160000000000008</v>
      </c>
      <c r="F122" s="550">
        <v>1.9855999999999998</v>
      </c>
      <c r="G122" s="550">
        <v>1.0886</v>
      </c>
      <c r="I122" s="551">
        <v>44749</v>
      </c>
      <c r="J122" s="550">
        <v>0.99560000000000004</v>
      </c>
      <c r="K122" s="550">
        <v>0.54160000000000008</v>
      </c>
      <c r="L122" s="550">
        <v>1.9855999999999998</v>
      </c>
      <c r="M122" s="550">
        <v>1.0886</v>
      </c>
    </row>
    <row r="123" spans="3:13" x14ac:dyDescent="0.25">
      <c r="C123" s="551">
        <v>44750</v>
      </c>
      <c r="D123" s="550">
        <v>0.99770000000000003</v>
      </c>
      <c r="E123" s="550">
        <v>0.53570000000000007</v>
      </c>
      <c r="F123" s="550">
        <v>1.9386999999999999</v>
      </c>
      <c r="G123" s="550">
        <v>1.0687000000000002</v>
      </c>
      <c r="I123" s="551">
        <v>44750</v>
      </c>
      <c r="J123" s="550">
        <v>0.99770000000000003</v>
      </c>
      <c r="K123" s="550">
        <v>0.53570000000000007</v>
      </c>
      <c r="L123" s="550">
        <v>1.9386999999999999</v>
      </c>
      <c r="M123" s="550">
        <v>1.0687000000000002</v>
      </c>
    </row>
    <row r="124" spans="3:13" x14ac:dyDescent="0.25">
      <c r="C124" s="551">
        <v>44753</v>
      </c>
      <c r="D124" s="550">
        <v>0.99460000000000015</v>
      </c>
      <c r="E124" s="550">
        <v>0.61560000000000015</v>
      </c>
      <c r="F124" s="550">
        <v>1.9636</v>
      </c>
      <c r="G124" s="550">
        <v>1.0886</v>
      </c>
      <c r="I124" s="551">
        <v>44753</v>
      </c>
      <c r="J124" s="550">
        <v>0.99460000000000015</v>
      </c>
      <c r="K124" s="550">
        <v>0.61560000000000015</v>
      </c>
      <c r="L124" s="550">
        <v>1.9636</v>
      </c>
      <c r="M124" s="550">
        <v>1.0886</v>
      </c>
    </row>
    <row r="125" spans="3:13" x14ac:dyDescent="0.25">
      <c r="C125" s="551">
        <v>44754</v>
      </c>
      <c r="D125" s="550">
        <v>0.98280000000000012</v>
      </c>
      <c r="E125" s="550">
        <v>0.59980000000000011</v>
      </c>
      <c r="F125" s="550">
        <v>1.9788000000000001</v>
      </c>
      <c r="G125" s="550">
        <v>1.0908000000000002</v>
      </c>
      <c r="I125" s="551">
        <v>44754</v>
      </c>
      <c r="J125" s="550">
        <v>0.98280000000000012</v>
      </c>
      <c r="K125" s="550">
        <v>0.59980000000000011</v>
      </c>
      <c r="L125" s="550">
        <v>1.9788000000000001</v>
      </c>
      <c r="M125" s="550">
        <v>1.0908000000000002</v>
      </c>
    </row>
    <row r="126" spans="3:13" x14ac:dyDescent="0.25">
      <c r="C126" s="551">
        <v>44755</v>
      </c>
      <c r="D126" s="550">
        <v>0.97770000000000024</v>
      </c>
      <c r="E126" s="550">
        <v>0.59870000000000001</v>
      </c>
      <c r="F126" s="550">
        <v>1.9947000000000001</v>
      </c>
      <c r="G126" s="550">
        <v>1.1016999999999999</v>
      </c>
      <c r="I126" s="551">
        <v>44755</v>
      </c>
      <c r="J126" s="550">
        <v>0.97770000000000024</v>
      </c>
      <c r="K126" s="550">
        <v>0.59870000000000001</v>
      </c>
      <c r="L126" s="550">
        <v>1.9947000000000001</v>
      </c>
      <c r="M126" s="550">
        <v>1.1016999999999999</v>
      </c>
    </row>
    <row r="127" spans="3:13" x14ac:dyDescent="0.25">
      <c r="C127" s="551">
        <v>44756</v>
      </c>
      <c r="D127" s="550">
        <v>0.9749000000000001</v>
      </c>
      <c r="E127" s="550">
        <v>0.60489999999999999</v>
      </c>
      <c r="F127" s="550">
        <v>2.0689000000000002</v>
      </c>
      <c r="G127" s="550">
        <v>1.1559000000000001</v>
      </c>
      <c r="I127" s="551">
        <v>44756</v>
      </c>
      <c r="J127" s="550">
        <v>0.9749000000000001</v>
      </c>
      <c r="K127" s="550">
        <v>0.60489999999999999</v>
      </c>
      <c r="L127" s="550">
        <v>2.0689000000000002</v>
      </c>
      <c r="M127" s="550">
        <v>1.1559000000000001</v>
      </c>
    </row>
    <row r="128" spans="3:13" x14ac:dyDescent="0.25">
      <c r="C128" s="551">
        <v>44757</v>
      </c>
      <c r="D128" s="550">
        <v>0.99930000000000008</v>
      </c>
      <c r="E128" s="550">
        <v>0.61430000000000007</v>
      </c>
      <c r="F128" s="550">
        <v>2.1372999999999998</v>
      </c>
      <c r="G128" s="550">
        <v>1.1533</v>
      </c>
      <c r="I128" s="551">
        <v>44757</v>
      </c>
      <c r="J128" s="550">
        <v>0.99930000000000008</v>
      </c>
      <c r="K128" s="550">
        <v>0.61430000000000007</v>
      </c>
      <c r="L128" s="550">
        <v>2.1372999999999998</v>
      </c>
      <c r="M128" s="550">
        <v>1.1533</v>
      </c>
    </row>
    <row r="129" spans="3:13" x14ac:dyDescent="0.25">
      <c r="C129" s="551">
        <v>44760</v>
      </c>
      <c r="D129" s="550">
        <v>0.99290000000000012</v>
      </c>
      <c r="E129" s="550">
        <v>0.60289999999999999</v>
      </c>
      <c r="F129" s="550">
        <v>2.0678999999999998</v>
      </c>
      <c r="G129" s="550">
        <v>1.2269000000000001</v>
      </c>
      <c r="I129" s="551">
        <v>44760</v>
      </c>
      <c r="J129" s="550">
        <v>0.99290000000000012</v>
      </c>
      <c r="K129" s="550">
        <v>0.60289999999999999</v>
      </c>
      <c r="L129" s="550">
        <v>2.0678999999999998</v>
      </c>
      <c r="M129" s="550">
        <v>1.2269000000000001</v>
      </c>
    </row>
    <row r="130" spans="3:13" x14ac:dyDescent="0.25">
      <c r="C130" s="551">
        <v>44761</v>
      </c>
      <c r="D130" s="550">
        <v>0.95300000000000007</v>
      </c>
      <c r="E130" s="550">
        <v>0.57200000000000006</v>
      </c>
      <c r="F130" s="550">
        <v>2.0469999999999997</v>
      </c>
      <c r="G130" s="550">
        <v>1.2010000000000003</v>
      </c>
      <c r="I130" s="551">
        <v>44761</v>
      </c>
      <c r="J130" s="550">
        <v>0.95300000000000007</v>
      </c>
      <c r="K130" s="550">
        <v>0.57200000000000006</v>
      </c>
      <c r="L130" s="550">
        <v>2.0469999999999997</v>
      </c>
      <c r="M130" s="550">
        <v>1.2010000000000003</v>
      </c>
    </row>
    <row r="131" spans="3:13" x14ac:dyDescent="0.25">
      <c r="C131" s="551">
        <v>44762</v>
      </c>
      <c r="D131" s="550">
        <v>0.97050000000000014</v>
      </c>
      <c r="E131" s="550">
        <v>0.5754999999999999</v>
      </c>
      <c r="F131" s="550">
        <v>2.1295000000000002</v>
      </c>
      <c r="G131" s="550">
        <v>1.2224999999999999</v>
      </c>
      <c r="I131" s="551">
        <v>44762</v>
      </c>
      <c r="J131" s="550">
        <v>0.97050000000000014</v>
      </c>
      <c r="K131" s="550">
        <v>0.5754999999999999</v>
      </c>
      <c r="L131" s="550">
        <v>2.1295000000000002</v>
      </c>
      <c r="M131" s="550">
        <v>1.2224999999999999</v>
      </c>
    </row>
    <row r="132" spans="3:13" x14ac:dyDescent="0.25">
      <c r="C132" s="551">
        <v>44763</v>
      </c>
      <c r="D132" s="550">
        <v>0.99560000000000004</v>
      </c>
      <c r="E132" s="550">
        <v>0.59460000000000002</v>
      </c>
      <c r="F132" s="550">
        <v>2.3146</v>
      </c>
      <c r="G132" s="550">
        <v>1.2625999999999999</v>
      </c>
      <c r="I132" s="551">
        <v>44763</v>
      </c>
      <c r="J132" s="550">
        <v>0.99560000000000004</v>
      </c>
      <c r="K132" s="550">
        <v>0.59460000000000002</v>
      </c>
      <c r="L132" s="550">
        <v>2.3146</v>
      </c>
      <c r="M132" s="550">
        <v>1.2625999999999999</v>
      </c>
    </row>
    <row r="133" spans="3:13" x14ac:dyDescent="0.25">
      <c r="C133" s="551">
        <v>44764</v>
      </c>
      <c r="D133" s="550">
        <v>1.0023</v>
      </c>
      <c r="E133" s="550">
        <v>0.59030000000000005</v>
      </c>
      <c r="F133" s="550">
        <v>2.2783000000000002</v>
      </c>
      <c r="G133" s="550">
        <v>1.2202999999999999</v>
      </c>
      <c r="I133" s="551">
        <v>44764</v>
      </c>
      <c r="J133" s="550">
        <v>1.0023</v>
      </c>
      <c r="K133" s="550">
        <v>0.59030000000000005</v>
      </c>
      <c r="L133" s="550">
        <v>2.2783000000000002</v>
      </c>
      <c r="M133" s="550">
        <v>1.2202999999999999</v>
      </c>
    </row>
    <row r="134" spans="3:13" x14ac:dyDescent="0.25">
      <c r="C134" s="551">
        <v>44767</v>
      </c>
      <c r="D134" s="550">
        <v>0.98890000000000011</v>
      </c>
      <c r="E134" s="550">
        <v>0.59190000000000009</v>
      </c>
      <c r="F134" s="550">
        <v>2.2669000000000001</v>
      </c>
      <c r="G134" s="550">
        <v>1.2029000000000001</v>
      </c>
      <c r="I134" s="551">
        <v>44767</v>
      </c>
      <c r="J134" s="550">
        <v>0.98890000000000011</v>
      </c>
      <c r="K134" s="550">
        <v>0.59190000000000009</v>
      </c>
      <c r="L134" s="550">
        <v>2.2669000000000001</v>
      </c>
      <c r="M134" s="550">
        <v>1.2029000000000001</v>
      </c>
    </row>
    <row r="135" spans="3:13" x14ac:dyDescent="0.25">
      <c r="C135" s="551">
        <v>44768</v>
      </c>
      <c r="D135" s="550">
        <v>0.99940000000000007</v>
      </c>
      <c r="E135" s="550">
        <v>0.59440000000000004</v>
      </c>
      <c r="F135" s="550">
        <v>2.3184000000000005</v>
      </c>
      <c r="G135" s="550">
        <v>1.1824000000000001</v>
      </c>
      <c r="I135" s="551">
        <v>44768</v>
      </c>
      <c r="J135" s="550">
        <v>0.99940000000000007</v>
      </c>
      <c r="K135" s="550">
        <v>0.59440000000000004</v>
      </c>
      <c r="L135" s="550">
        <v>2.3184000000000005</v>
      </c>
      <c r="M135" s="550">
        <v>1.1824000000000001</v>
      </c>
    </row>
    <row r="136" spans="3:13" x14ac:dyDescent="0.25">
      <c r="C136" s="551">
        <v>44769</v>
      </c>
      <c r="D136" s="550">
        <v>0.99139999999999995</v>
      </c>
      <c r="E136" s="550">
        <v>0.58839999999999992</v>
      </c>
      <c r="F136" s="550">
        <v>2.3754</v>
      </c>
      <c r="G136" s="550">
        <v>1.1903999999999999</v>
      </c>
      <c r="I136" s="551">
        <v>44769</v>
      </c>
      <c r="J136" s="550">
        <v>0.99139999999999995</v>
      </c>
      <c r="K136" s="550">
        <v>0.58839999999999992</v>
      </c>
      <c r="L136" s="550">
        <v>2.3754</v>
      </c>
      <c r="M136" s="550">
        <v>1.1903999999999999</v>
      </c>
    </row>
    <row r="137" spans="3:13" x14ac:dyDescent="0.25">
      <c r="C137" s="551">
        <v>44770</v>
      </c>
      <c r="D137" s="550">
        <v>0.98270000000000002</v>
      </c>
      <c r="E137" s="550">
        <v>0.57369999999999999</v>
      </c>
      <c r="F137" s="550">
        <v>2.3426999999999998</v>
      </c>
      <c r="G137" s="550">
        <v>1.1587000000000001</v>
      </c>
      <c r="I137" s="551">
        <v>44770</v>
      </c>
      <c r="J137" s="550">
        <v>0.98270000000000002</v>
      </c>
      <c r="K137" s="550">
        <v>0.57369999999999999</v>
      </c>
      <c r="L137" s="550">
        <v>2.3426999999999998</v>
      </c>
      <c r="M137" s="550">
        <v>1.1587000000000001</v>
      </c>
    </row>
    <row r="138" spans="3:13" x14ac:dyDescent="0.25">
      <c r="C138" s="551">
        <v>44771</v>
      </c>
      <c r="D138" s="550">
        <v>0.96600000000000008</v>
      </c>
      <c r="E138" s="550">
        <v>0.56100000000000005</v>
      </c>
      <c r="F138" s="550">
        <v>2.1970000000000001</v>
      </c>
      <c r="G138" s="550">
        <v>1.097</v>
      </c>
      <c r="I138" s="551">
        <v>44771</v>
      </c>
      <c r="J138" s="550">
        <v>0.96600000000000008</v>
      </c>
      <c r="K138" s="550">
        <v>0.56100000000000005</v>
      </c>
      <c r="L138" s="550">
        <v>2.1970000000000001</v>
      </c>
      <c r="M138" s="550">
        <v>1.097</v>
      </c>
    </row>
    <row r="139" spans="3:13" x14ac:dyDescent="0.25">
      <c r="C139" s="551">
        <v>44774</v>
      </c>
      <c r="D139" s="550">
        <v>0.96730000000000016</v>
      </c>
      <c r="E139" s="550">
        <v>0.56830000000000014</v>
      </c>
      <c r="F139" s="550">
        <v>2.1042999999999998</v>
      </c>
      <c r="G139" s="550">
        <v>1.0783</v>
      </c>
      <c r="I139" s="551">
        <v>44774</v>
      </c>
      <c r="J139" s="550">
        <v>0.96730000000000016</v>
      </c>
      <c r="K139" s="550">
        <v>0.56830000000000014</v>
      </c>
      <c r="L139" s="550">
        <v>2.1042999999999998</v>
      </c>
      <c r="M139" s="550">
        <v>1.0783</v>
      </c>
    </row>
    <row r="140" spans="3:13" x14ac:dyDescent="0.25">
      <c r="C140" s="551">
        <v>44775</v>
      </c>
      <c r="D140" s="550">
        <v>0.98339999999999994</v>
      </c>
      <c r="E140" s="550">
        <v>0.58839999999999992</v>
      </c>
      <c r="F140" s="550">
        <v>2.2423999999999999</v>
      </c>
      <c r="G140" s="550">
        <v>1.1444000000000001</v>
      </c>
      <c r="I140" s="551">
        <v>44775</v>
      </c>
      <c r="J140" s="550">
        <v>0.98339999999999994</v>
      </c>
      <c r="K140" s="550">
        <v>0.58839999999999992</v>
      </c>
      <c r="L140" s="550">
        <v>2.2423999999999999</v>
      </c>
      <c r="M140" s="550">
        <v>1.1444000000000001</v>
      </c>
    </row>
    <row r="141" spans="3:13" x14ac:dyDescent="0.25">
      <c r="C141" s="551">
        <v>44776</v>
      </c>
      <c r="D141" s="550">
        <v>0.95609999999999995</v>
      </c>
      <c r="E141" s="550">
        <v>0.56610000000000005</v>
      </c>
      <c r="F141" s="550">
        <v>2.1391</v>
      </c>
      <c r="G141" s="550">
        <v>1.1101000000000001</v>
      </c>
      <c r="I141" s="551">
        <v>44776</v>
      </c>
      <c r="J141" s="550">
        <v>0.95609999999999995</v>
      </c>
      <c r="K141" s="550">
        <v>0.56610000000000005</v>
      </c>
      <c r="L141" s="550">
        <v>2.1391</v>
      </c>
      <c r="M141" s="550">
        <v>1.1101000000000001</v>
      </c>
    </row>
    <row r="142" spans="3:13" x14ac:dyDescent="0.25">
      <c r="C142" s="551">
        <v>44777</v>
      </c>
      <c r="D142" s="550">
        <v>0.94040000000000001</v>
      </c>
      <c r="E142" s="550">
        <v>0.55040000000000011</v>
      </c>
      <c r="F142" s="550">
        <v>2.1284000000000001</v>
      </c>
      <c r="G142" s="550">
        <v>1.0954000000000002</v>
      </c>
      <c r="I142" s="551">
        <v>44777</v>
      </c>
      <c r="J142" s="550">
        <v>0.94040000000000001</v>
      </c>
      <c r="K142" s="550">
        <v>0.55040000000000011</v>
      </c>
      <c r="L142" s="550">
        <v>2.1284000000000001</v>
      </c>
      <c r="M142" s="550">
        <v>1.0954000000000002</v>
      </c>
    </row>
    <row r="143" spans="3:13" x14ac:dyDescent="0.25">
      <c r="C143" s="551">
        <v>44778</v>
      </c>
      <c r="D143" s="550">
        <v>0.95120000000000005</v>
      </c>
      <c r="E143" s="550">
        <v>0.53620000000000001</v>
      </c>
      <c r="F143" s="550">
        <v>2.0651999999999999</v>
      </c>
      <c r="G143" s="550">
        <v>1.0762</v>
      </c>
      <c r="I143" s="551">
        <v>44778</v>
      </c>
      <c r="J143" s="550">
        <v>0.95120000000000005</v>
      </c>
      <c r="K143" s="550">
        <v>0.53620000000000001</v>
      </c>
      <c r="L143" s="550">
        <v>2.0651999999999999</v>
      </c>
      <c r="M143" s="550">
        <v>1.0762</v>
      </c>
    </row>
    <row r="144" spans="3:13" x14ac:dyDescent="0.25">
      <c r="C144" s="551">
        <v>44781</v>
      </c>
      <c r="D144" s="550">
        <v>0.94490000000000007</v>
      </c>
      <c r="E144" s="550">
        <v>0.54289999999999994</v>
      </c>
      <c r="F144" s="550">
        <v>2.1368999999999998</v>
      </c>
      <c r="G144" s="550">
        <v>1.0979000000000001</v>
      </c>
      <c r="I144" s="551">
        <v>44781</v>
      </c>
      <c r="J144" s="550">
        <v>0.94490000000000007</v>
      </c>
      <c r="K144" s="550">
        <v>0.54289999999999994</v>
      </c>
      <c r="L144" s="550">
        <v>2.1368999999999998</v>
      </c>
      <c r="M144" s="550">
        <v>1.0979000000000001</v>
      </c>
    </row>
    <row r="145" spans="3:13" x14ac:dyDescent="0.25">
      <c r="C145" s="551">
        <v>44782</v>
      </c>
      <c r="D145" s="550">
        <v>0.95460000000000012</v>
      </c>
      <c r="E145" s="550">
        <v>0.55059999999999998</v>
      </c>
      <c r="F145" s="550">
        <v>2.1256000000000004</v>
      </c>
      <c r="G145" s="550">
        <v>1.1016000000000001</v>
      </c>
      <c r="I145" s="551">
        <v>44782</v>
      </c>
      <c r="J145" s="550">
        <v>0.95460000000000012</v>
      </c>
      <c r="K145" s="550">
        <v>0.55059999999999998</v>
      </c>
      <c r="L145" s="550">
        <v>2.1256000000000004</v>
      </c>
      <c r="M145" s="550">
        <v>1.1016000000000001</v>
      </c>
    </row>
    <row r="146" spans="3:13" x14ac:dyDescent="0.25">
      <c r="C146" s="551">
        <v>44783</v>
      </c>
      <c r="D146" s="550">
        <v>0.96860000000000002</v>
      </c>
      <c r="E146" s="550">
        <v>0.5626000000000001</v>
      </c>
      <c r="F146" s="550">
        <v>2.0996000000000001</v>
      </c>
      <c r="G146" s="550">
        <v>1.1026000000000002</v>
      </c>
      <c r="I146" s="551">
        <v>44783</v>
      </c>
      <c r="J146" s="550">
        <v>0.96860000000000002</v>
      </c>
      <c r="K146" s="550">
        <v>0.5626000000000001</v>
      </c>
      <c r="L146" s="550">
        <v>2.0996000000000001</v>
      </c>
      <c r="M146" s="550">
        <v>1.1026000000000002</v>
      </c>
    </row>
    <row r="147" spans="3:13" x14ac:dyDescent="0.25">
      <c r="C147" s="551">
        <v>44784</v>
      </c>
      <c r="D147" s="550">
        <v>0.96519999999999995</v>
      </c>
      <c r="E147" s="550">
        <v>0.56419999999999992</v>
      </c>
      <c r="F147" s="550">
        <v>2.0512000000000001</v>
      </c>
      <c r="G147" s="550">
        <v>1.0882000000000001</v>
      </c>
      <c r="I147" s="551">
        <v>44784</v>
      </c>
      <c r="J147" s="550">
        <v>0.96519999999999995</v>
      </c>
      <c r="K147" s="550">
        <v>0.56419999999999992</v>
      </c>
      <c r="L147" s="550">
        <v>2.0512000000000001</v>
      </c>
      <c r="M147" s="550">
        <v>1.0882000000000001</v>
      </c>
    </row>
    <row r="148" spans="3:13" x14ac:dyDescent="0.25">
      <c r="C148" s="551">
        <v>44785</v>
      </c>
      <c r="D148" s="550">
        <v>0.95119999999999993</v>
      </c>
      <c r="E148" s="550">
        <v>0.55619999999999992</v>
      </c>
      <c r="F148" s="550">
        <v>2.0642</v>
      </c>
      <c r="G148" s="550">
        <v>1.1082000000000001</v>
      </c>
      <c r="I148" s="551">
        <v>44785</v>
      </c>
      <c r="J148" s="550">
        <v>0.95119999999999993</v>
      </c>
      <c r="K148" s="550">
        <v>0.55619999999999992</v>
      </c>
      <c r="L148" s="550">
        <v>2.0642</v>
      </c>
      <c r="M148" s="550">
        <v>1.1082000000000001</v>
      </c>
    </row>
    <row r="149" spans="3:13" x14ac:dyDescent="0.25">
      <c r="C149" s="551">
        <v>44788</v>
      </c>
      <c r="D149" s="550">
        <v>0.95490000000000008</v>
      </c>
      <c r="E149" s="550">
        <v>0.56390000000000007</v>
      </c>
      <c r="F149" s="550">
        <v>2.0718999999999999</v>
      </c>
      <c r="G149" s="550">
        <v>1.1029</v>
      </c>
      <c r="I149" s="551">
        <v>44788</v>
      </c>
      <c r="J149" s="550">
        <v>0.95490000000000008</v>
      </c>
      <c r="K149" s="550">
        <v>0.56390000000000007</v>
      </c>
      <c r="L149" s="550">
        <v>2.0718999999999999</v>
      </c>
      <c r="M149" s="550">
        <v>1.1029</v>
      </c>
    </row>
    <row r="150" spans="3:13" x14ac:dyDescent="0.25">
      <c r="C150" s="551">
        <v>44789</v>
      </c>
      <c r="D150" s="550">
        <v>0.94529999999999992</v>
      </c>
      <c r="E150" s="550">
        <v>0.56829999999999992</v>
      </c>
      <c r="F150" s="550">
        <v>2.1602999999999999</v>
      </c>
      <c r="G150" s="550">
        <v>1.1223000000000001</v>
      </c>
      <c r="I150" s="551">
        <v>44789</v>
      </c>
      <c r="J150" s="550">
        <v>0.94529999999999992</v>
      </c>
      <c r="K150" s="550">
        <v>0.56829999999999992</v>
      </c>
      <c r="L150" s="550">
        <v>2.1602999999999999</v>
      </c>
      <c r="M150" s="550">
        <v>1.1223000000000001</v>
      </c>
    </row>
    <row r="151" spans="3:13" x14ac:dyDescent="0.25">
      <c r="C151" s="551">
        <v>44790</v>
      </c>
      <c r="D151" s="550">
        <v>0.92949999999999977</v>
      </c>
      <c r="E151" s="550">
        <v>0.5754999999999999</v>
      </c>
      <c r="F151" s="550">
        <v>2.2294999999999998</v>
      </c>
      <c r="G151" s="550">
        <v>1.1424999999999998</v>
      </c>
      <c r="I151" s="551">
        <v>44790</v>
      </c>
      <c r="J151" s="550">
        <v>0.92949999999999977</v>
      </c>
      <c r="K151" s="550">
        <v>0.5754999999999999</v>
      </c>
      <c r="L151" s="550">
        <v>2.2294999999999998</v>
      </c>
      <c r="M151" s="550">
        <v>1.1424999999999998</v>
      </c>
    </row>
    <row r="152" spans="3:13" x14ac:dyDescent="0.25">
      <c r="C152" s="551">
        <v>44791</v>
      </c>
      <c r="D152" s="550">
        <v>0.9706999999999999</v>
      </c>
      <c r="E152" s="550">
        <v>0.57469999999999999</v>
      </c>
      <c r="F152" s="550">
        <v>2.2197</v>
      </c>
      <c r="G152" s="550">
        <v>1.1476999999999999</v>
      </c>
      <c r="I152" s="551">
        <v>44791</v>
      </c>
      <c r="J152" s="550">
        <v>0.9706999999999999</v>
      </c>
      <c r="K152" s="550">
        <v>0.57469999999999999</v>
      </c>
      <c r="L152" s="550">
        <v>2.2197</v>
      </c>
      <c r="M152" s="550">
        <v>1.1476999999999999</v>
      </c>
    </row>
    <row r="153" spans="3:13" x14ac:dyDescent="0.25">
      <c r="C153" s="551">
        <v>44792</v>
      </c>
      <c r="D153" s="550">
        <v>0.95120000000000005</v>
      </c>
      <c r="E153" s="550">
        <v>0.57720000000000016</v>
      </c>
      <c r="F153" s="550">
        <v>2.2652000000000001</v>
      </c>
      <c r="G153" s="550">
        <v>1.1562000000000001</v>
      </c>
      <c r="I153" s="551">
        <v>44792</v>
      </c>
      <c r="J153" s="550">
        <v>0.95120000000000005</v>
      </c>
      <c r="K153" s="550">
        <v>0.57720000000000016</v>
      </c>
      <c r="L153" s="550">
        <v>2.2652000000000001</v>
      </c>
      <c r="M153" s="550">
        <v>1.1562000000000001</v>
      </c>
    </row>
    <row r="154" spans="3:13" x14ac:dyDescent="0.25">
      <c r="C154" s="551">
        <v>44795</v>
      </c>
      <c r="D154" s="550">
        <v>0.96260000000000012</v>
      </c>
      <c r="E154" s="550">
        <v>0.59160000000000013</v>
      </c>
      <c r="F154" s="550">
        <v>2.3186</v>
      </c>
      <c r="G154" s="550">
        <v>1.1796000000000002</v>
      </c>
      <c r="I154" s="551">
        <v>44795</v>
      </c>
      <c r="J154" s="550">
        <v>0.96260000000000012</v>
      </c>
      <c r="K154" s="550">
        <v>0.59160000000000013</v>
      </c>
      <c r="L154" s="550">
        <v>2.3186</v>
      </c>
      <c r="M154" s="550">
        <v>1.1796000000000002</v>
      </c>
    </row>
    <row r="155" spans="3:13" x14ac:dyDescent="0.25">
      <c r="C155" s="551">
        <v>44796</v>
      </c>
      <c r="D155" s="550">
        <v>0.98049999999999993</v>
      </c>
      <c r="E155" s="550">
        <v>0.60150000000000015</v>
      </c>
      <c r="F155" s="550">
        <v>2.3245000000000005</v>
      </c>
      <c r="G155" s="550">
        <v>1.1875000000000002</v>
      </c>
      <c r="I155" s="551">
        <v>44796</v>
      </c>
      <c r="J155" s="550">
        <v>0.98049999999999993</v>
      </c>
      <c r="K155" s="550">
        <v>0.60150000000000015</v>
      </c>
      <c r="L155" s="550">
        <v>2.3245000000000005</v>
      </c>
      <c r="M155" s="550">
        <v>1.1875000000000002</v>
      </c>
    </row>
    <row r="156" spans="3:13" x14ac:dyDescent="0.25">
      <c r="C156" s="551">
        <v>44797</v>
      </c>
      <c r="D156" s="550">
        <v>0.98770000000000002</v>
      </c>
      <c r="E156" s="550">
        <v>0.61470000000000002</v>
      </c>
      <c r="F156" s="550">
        <v>2.3087</v>
      </c>
      <c r="G156" s="550">
        <v>1.1957000000000002</v>
      </c>
      <c r="I156" s="551">
        <v>44797</v>
      </c>
      <c r="J156" s="550">
        <v>0.98770000000000002</v>
      </c>
      <c r="K156" s="550">
        <v>0.61470000000000002</v>
      </c>
      <c r="L156" s="550">
        <v>2.3087</v>
      </c>
      <c r="M156" s="550">
        <v>1.1957000000000002</v>
      </c>
    </row>
    <row r="157" spans="3:13" x14ac:dyDescent="0.25">
      <c r="C157" s="551">
        <v>44798</v>
      </c>
      <c r="D157" s="550">
        <v>1.0258</v>
      </c>
      <c r="E157" s="550">
        <v>0.61280000000000001</v>
      </c>
      <c r="F157" s="550">
        <v>2.2338000000000005</v>
      </c>
      <c r="G157" s="550">
        <v>1.1708000000000001</v>
      </c>
      <c r="I157" s="551">
        <v>44798</v>
      </c>
      <c r="J157" s="550">
        <v>1.0258</v>
      </c>
      <c r="K157" s="550">
        <v>0.61280000000000001</v>
      </c>
      <c r="L157" s="550">
        <v>2.2338000000000005</v>
      </c>
      <c r="M157" s="550">
        <v>1.1708000000000001</v>
      </c>
    </row>
    <row r="158" spans="3:13" x14ac:dyDescent="0.25">
      <c r="C158" s="551">
        <v>44799</v>
      </c>
      <c r="D158" s="550">
        <v>1.0378999999999998</v>
      </c>
      <c r="E158" s="550">
        <v>0.62789999999999968</v>
      </c>
      <c r="F158" s="550">
        <v>2.3048999999999999</v>
      </c>
      <c r="G158" s="550">
        <v>1.2028999999999999</v>
      </c>
      <c r="I158" s="551">
        <v>44799</v>
      </c>
      <c r="J158" s="550">
        <v>1.0378999999999998</v>
      </c>
      <c r="K158" s="550">
        <v>0.62789999999999968</v>
      </c>
      <c r="L158" s="550">
        <v>2.3048999999999999</v>
      </c>
      <c r="M158" s="550">
        <v>1.2028999999999999</v>
      </c>
    </row>
    <row r="159" spans="3:13" x14ac:dyDescent="0.25">
      <c r="C159" s="551">
        <v>44802</v>
      </c>
      <c r="D159" s="550">
        <v>1.0317000000000001</v>
      </c>
      <c r="E159" s="550">
        <v>0.61970000000000014</v>
      </c>
      <c r="F159" s="550">
        <v>2.2976999999999999</v>
      </c>
      <c r="G159" s="550">
        <v>1.1877000000000002</v>
      </c>
      <c r="I159" s="551">
        <v>44802</v>
      </c>
      <c r="J159" s="550">
        <v>1.0317000000000001</v>
      </c>
      <c r="K159" s="550">
        <v>0.61970000000000014</v>
      </c>
      <c r="L159" s="550">
        <v>2.2976999999999999</v>
      </c>
      <c r="M159" s="550">
        <v>1.1877000000000002</v>
      </c>
    </row>
    <row r="160" spans="3:13" x14ac:dyDescent="0.25">
      <c r="C160" s="551">
        <v>44803</v>
      </c>
      <c r="D160" s="550">
        <v>1.0259999999999998</v>
      </c>
      <c r="E160" s="550">
        <v>0.61899999999999977</v>
      </c>
      <c r="F160" s="550">
        <v>2.3119999999999998</v>
      </c>
      <c r="G160" s="550">
        <v>1.1890000000000001</v>
      </c>
      <c r="I160" s="551">
        <v>44803</v>
      </c>
      <c r="J160" s="550">
        <v>1.0259999999999998</v>
      </c>
      <c r="K160" s="550">
        <v>0.61899999999999977</v>
      </c>
      <c r="L160" s="550">
        <v>2.3119999999999998</v>
      </c>
      <c r="M160" s="550">
        <v>1.1890000000000001</v>
      </c>
    </row>
    <row r="161" spans="3:13" x14ac:dyDescent="0.25">
      <c r="C161" s="551">
        <v>44804</v>
      </c>
      <c r="D161" s="550">
        <v>1.0141000000000002</v>
      </c>
      <c r="E161" s="550">
        <v>0.6111000000000002</v>
      </c>
      <c r="F161" s="550">
        <v>2.3471000000000002</v>
      </c>
      <c r="G161" s="550">
        <v>1.1940999999999999</v>
      </c>
      <c r="I161" s="551">
        <v>44804</v>
      </c>
      <c r="J161" s="550">
        <v>1.0141000000000002</v>
      </c>
      <c r="K161" s="550">
        <v>0.6111000000000002</v>
      </c>
      <c r="L161" s="550">
        <v>2.3471000000000002</v>
      </c>
      <c r="M161" s="550">
        <v>1.1940999999999999</v>
      </c>
    </row>
    <row r="162" spans="3:13" x14ac:dyDescent="0.25">
      <c r="C162" s="551">
        <v>44805</v>
      </c>
      <c r="D162" s="550">
        <v>1.0226999999999999</v>
      </c>
      <c r="E162" s="550">
        <v>0.61470000000000002</v>
      </c>
      <c r="F162" s="550">
        <v>2.3597000000000001</v>
      </c>
      <c r="G162" s="550">
        <v>1.2006999999999999</v>
      </c>
      <c r="I162" s="551">
        <v>44805</v>
      </c>
      <c r="J162" s="550">
        <v>1.0226999999999999</v>
      </c>
      <c r="K162" s="550">
        <v>0.61470000000000002</v>
      </c>
      <c r="L162" s="550">
        <v>2.3597000000000001</v>
      </c>
      <c r="M162" s="550">
        <v>1.2006999999999999</v>
      </c>
    </row>
    <row r="163" spans="3:13" x14ac:dyDescent="0.25">
      <c r="C163" s="551">
        <v>44806</v>
      </c>
      <c r="D163" s="550">
        <v>1.0324</v>
      </c>
      <c r="E163" s="550">
        <v>0.62239999999999984</v>
      </c>
      <c r="F163" s="550">
        <v>2.3104</v>
      </c>
      <c r="G163" s="550">
        <v>1.1863999999999999</v>
      </c>
      <c r="I163" s="551">
        <v>44806</v>
      </c>
      <c r="J163" s="550">
        <v>1.0324</v>
      </c>
      <c r="K163" s="550">
        <v>0.62239999999999984</v>
      </c>
      <c r="L163" s="550">
        <v>2.3104</v>
      </c>
      <c r="M163" s="550">
        <v>1.1863999999999999</v>
      </c>
    </row>
    <row r="164" spans="3:13" x14ac:dyDescent="0.25">
      <c r="C164" s="551">
        <v>44809</v>
      </c>
      <c r="D164" s="550">
        <v>1.0791999999999997</v>
      </c>
      <c r="E164" s="550">
        <v>0.62719999999999976</v>
      </c>
      <c r="F164" s="550">
        <v>2.3752</v>
      </c>
      <c r="G164" s="550">
        <v>1.2052</v>
      </c>
      <c r="I164" s="551">
        <v>44809</v>
      </c>
      <c r="J164" s="550">
        <v>1.0791999999999997</v>
      </c>
      <c r="K164" s="550">
        <v>0.62719999999999976</v>
      </c>
      <c r="L164" s="550">
        <v>2.3752</v>
      </c>
      <c r="M164" s="550">
        <v>1.2052</v>
      </c>
    </row>
    <row r="165" spans="3:13" x14ac:dyDescent="0.25">
      <c r="C165" s="551">
        <v>44810</v>
      </c>
      <c r="D165" s="550">
        <v>1.0477999999999998</v>
      </c>
      <c r="E165" s="550">
        <v>0.58879999999999977</v>
      </c>
      <c r="F165" s="550">
        <v>2.3457999999999997</v>
      </c>
      <c r="G165" s="550">
        <v>1.1807999999999998</v>
      </c>
      <c r="I165" s="551">
        <v>44810</v>
      </c>
      <c r="J165" s="550">
        <v>1.0477999999999998</v>
      </c>
      <c r="K165" s="550">
        <v>0.58879999999999977</v>
      </c>
      <c r="L165" s="550">
        <v>2.3457999999999997</v>
      </c>
      <c r="M165" s="550">
        <v>1.1807999999999998</v>
      </c>
    </row>
    <row r="166" spans="3:13" x14ac:dyDescent="0.25">
      <c r="C166" s="551">
        <v>44811</v>
      </c>
      <c r="D166" s="550">
        <v>1.0416000000000003</v>
      </c>
      <c r="E166" s="550">
        <v>0.5726</v>
      </c>
      <c r="F166" s="550">
        <v>2.2836000000000003</v>
      </c>
      <c r="G166" s="550">
        <v>1.1546000000000003</v>
      </c>
      <c r="I166" s="551">
        <v>44811</v>
      </c>
      <c r="J166" s="550">
        <v>1.0416000000000003</v>
      </c>
      <c r="K166" s="550">
        <v>0.5726</v>
      </c>
      <c r="L166" s="550">
        <v>2.2836000000000003</v>
      </c>
      <c r="M166" s="550">
        <v>1.1546000000000003</v>
      </c>
    </row>
    <row r="167" spans="3:13" x14ac:dyDescent="0.25">
      <c r="C167" s="551">
        <v>44812</v>
      </c>
      <c r="D167" s="550">
        <v>1.0257000000000001</v>
      </c>
      <c r="E167" s="550">
        <v>0.54369999999999985</v>
      </c>
      <c r="F167" s="550">
        <v>2.2517</v>
      </c>
      <c r="G167" s="550">
        <v>1.1217000000000001</v>
      </c>
      <c r="I167" s="551">
        <v>44812</v>
      </c>
      <c r="J167" s="550">
        <v>1.0257000000000001</v>
      </c>
      <c r="K167" s="550">
        <v>0.54369999999999985</v>
      </c>
      <c r="L167" s="550">
        <v>2.2517</v>
      </c>
      <c r="M167" s="550">
        <v>1.1217000000000001</v>
      </c>
    </row>
    <row r="168" spans="3:13" x14ac:dyDescent="0.25">
      <c r="C168" s="551">
        <v>44813</v>
      </c>
      <c r="D168" s="550">
        <v>1.1088</v>
      </c>
      <c r="E168" s="550">
        <v>0.56979999999999986</v>
      </c>
      <c r="F168" s="550">
        <v>2.3168000000000002</v>
      </c>
      <c r="G168" s="550">
        <v>1.1548000000000003</v>
      </c>
      <c r="I168" s="551">
        <v>44813</v>
      </c>
      <c r="J168" s="550">
        <v>1.1088</v>
      </c>
      <c r="K168" s="550">
        <v>0.56979999999999986</v>
      </c>
      <c r="L168" s="550">
        <v>2.3168000000000002</v>
      </c>
      <c r="M168" s="550">
        <v>1.1548000000000003</v>
      </c>
    </row>
    <row r="169" spans="3:13" x14ac:dyDescent="0.25">
      <c r="C169" s="551">
        <v>44816</v>
      </c>
      <c r="D169" s="550">
        <v>1.1062999999999998</v>
      </c>
      <c r="E169" s="550">
        <v>0.57230000000000003</v>
      </c>
      <c r="F169" s="550">
        <v>2.3063000000000002</v>
      </c>
      <c r="G169" s="550">
        <v>1.1433000000000002</v>
      </c>
      <c r="I169" s="551">
        <v>44816</v>
      </c>
      <c r="J169" s="550">
        <v>1.1062999999999998</v>
      </c>
      <c r="K169" s="550">
        <v>0.57230000000000003</v>
      </c>
      <c r="L169" s="550">
        <v>2.3063000000000002</v>
      </c>
      <c r="M169" s="550">
        <v>1.1433000000000002</v>
      </c>
    </row>
    <row r="170" spans="3:13" x14ac:dyDescent="0.25">
      <c r="C170" s="551">
        <v>44817</v>
      </c>
      <c r="D170" s="550">
        <v>1.0721000000000001</v>
      </c>
      <c r="E170" s="550">
        <v>0.56010000000000004</v>
      </c>
      <c r="F170" s="550">
        <v>2.2641</v>
      </c>
      <c r="G170" s="550">
        <v>1.1260999999999999</v>
      </c>
      <c r="I170" s="551">
        <v>44817</v>
      </c>
      <c r="J170" s="550">
        <v>1.0721000000000001</v>
      </c>
      <c r="K170" s="550">
        <v>0.56010000000000004</v>
      </c>
      <c r="L170" s="550">
        <v>2.2641</v>
      </c>
      <c r="M170" s="550">
        <v>1.1260999999999999</v>
      </c>
    </row>
    <row r="171" spans="3:13" x14ac:dyDescent="0.25">
      <c r="C171" s="551">
        <v>44818</v>
      </c>
      <c r="D171" s="550">
        <v>1.0556999999999999</v>
      </c>
      <c r="E171" s="550">
        <v>0.56369999999999987</v>
      </c>
      <c r="F171" s="550">
        <v>2.2797000000000001</v>
      </c>
      <c r="G171" s="550">
        <v>1.1427</v>
      </c>
      <c r="I171" s="551">
        <v>44818</v>
      </c>
      <c r="J171" s="550">
        <v>1.0556999999999999</v>
      </c>
      <c r="K171" s="550">
        <v>0.56369999999999987</v>
      </c>
      <c r="L171" s="550">
        <v>2.2797000000000001</v>
      </c>
      <c r="M171" s="550">
        <v>1.1427</v>
      </c>
    </row>
    <row r="172" spans="3:13" x14ac:dyDescent="0.25">
      <c r="C172" s="551">
        <v>44819</v>
      </c>
      <c r="D172" s="550">
        <v>1.0202</v>
      </c>
      <c r="E172" s="550">
        <v>0.5461999999999998</v>
      </c>
      <c r="F172" s="550">
        <v>2.2811999999999997</v>
      </c>
      <c r="G172" s="550">
        <v>1.1522000000000001</v>
      </c>
      <c r="I172" s="551">
        <v>44819</v>
      </c>
      <c r="J172" s="550">
        <v>1.0202</v>
      </c>
      <c r="K172" s="550">
        <v>0.5461999999999998</v>
      </c>
      <c r="L172" s="550">
        <v>2.2811999999999997</v>
      </c>
      <c r="M172" s="550">
        <v>1.1522000000000001</v>
      </c>
    </row>
    <row r="173" spans="3:13" x14ac:dyDescent="0.25">
      <c r="C173" s="551">
        <v>44820</v>
      </c>
      <c r="D173" s="550">
        <v>1.0141999999999998</v>
      </c>
      <c r="E173" s="550">
        <v>0.54820000000000002</v>
      </c>
      <c r="F173" s="550">
        <v>2.2702</v>
      </c>
      <c r="G173" s="550">
        <v>1.1501999999999999</v>
      </c>
      <c r="I173" s="551">
        <v>44820</v>
      </c>
      <c r="J173" s="550">
        <v>1.0141999999999998</v>
      </c>
      <c r="K173" s="550">
        <v>0.54820000000000002</v>
      </c>
      <c r="L173" s="550">
        <v>2.2702</v>
      </c>
      <c r="M173" s="550">
        <v>1.1501999999999999</v>
      </c>
    </row>
    <row r="174" spans="3:13" x14ac:dyDescent="0.25">
      <c r="C174" s="551">
        <v>44823</v>
      </c>
      <c r="D174" s="550">
        <v>1.0082</v>
      </c>
      <c r="E174" s="550">
        <v>0.5461999999999998</v>
      </c>
      <c r="F174" s="550">
        <v>2.2801999999999998</v>
      </c>
      <c r="G174" s="550">
        <v>1.1402000000000001</v>
      </c>
      <c r="I174" s="551">
        <v>44823</v>
      </c>
      <c r="J174" s="550">
        <v>1.0082</v>
      </c>
      <c r="K174" s="550">
        <v>0.5461999999999998</v>
      </c>
      <c r="L174" s="550">
        <v>2.2801999999999998</v>
      </c>
      <c r="M174" s="550">
        <v>1.1402000000000001</v>
      </c>
    </row>
    <row r="175" spans="3:13" x14ac:dyDescent="0.25">
      <c r="C175" s="551">
        <v>44824</v>
      </c>
      <c r="D175" s="550">
        <v>1.0183999999999997</v>
      </c>
      <c r="E175" s="550">
        <v>0.55140000000000011</v>
      </c>
      <c r="F175" s="550">
        <v>2.2614000000000001</v>
      </c>
      <c r="G175" s="550">
        <v>1.1414</v>
      </c>
      <c r="I175" s="551">
        <v>44824</v>
      </c>
      <c r="J175" s="550">
        <v>1.0183999999999997</v>
      </c>
      <c r="K175" s="550">
        <v>0.55140000000000011</v>
      </c>
      <c r="L175" s="550">
        <v>2.2614000000000001</v>
      </c>
      <c r="M175" s="550">
        <v>1.1414</v>
      </c>
    </row>
    <row r="176" spans="3:13" x14ac:dyDescent="0.25">
      <c r="C176" s="551">
        <v>44825</v>
      </c>
      <c r="D176" s="550">
        <v>1.0216000000000001</v>
      </c>
      <c r="E176" s="550">
        <v>0.5526000000000002</v>
      </c>
      <c r="F176" s="550">
        <v>2.2355999999999998</v>
      </c>
      <c r="G176" s="550">
        <v>1.1315999999999999</v>
      </c>
      <c r="I176" s="551">
        <v>44825</v>
      </c>
      <c r="J176" s="550">
        <v>1.0216000000000001</v>
      </c>
      <c r="K176" s="550">
        <v>0.5526000000000002</v>
      </c>
      <c r="L176" s="550">
        <v>2.2355999999999998</v>
      </c>
      <c r="M176" s="550">
        <v>1.1315999999999999</v>
      </c>
    </row>
    <row r="177" spans="3:13" x14ac:dyDescent="0.25">
      <c r="C177" s="551">
        <v>44826</v>
      </c>
      <c r="D177" s="550">
        <v>1.0486999999999997</v>
      </c>
      <c r="E177" s="550">
        <v>0.55770000000000008</v>
      </c>
      <c r="F177" s="550">
        <v>2.1996999999999995</v>
      </c>
      <c r="G177" s="550">
        <v>1.1156999999999999</v>
      </c>
      <c r="I177" s="551">
        <v>44826</v>
      </c>
      <c r="J177" s="550">
        <v>1.0486999999999997</v>
      </c>
      <c r="K177" s="550">
        <v>0.55770000000000008</v>
      </c>
      <c r="L177" s="550">
        <v>2.1996999999999995</v>
      </c>
      <c r="M177" s="550">
        <v>1.1156999999999999</v>
      </c>
    </row>
    <row r="178" spans="3:13" x14ac:dyDescent="0.25">
      <c r="C178" s="551">
        <v>44827</v>
      </c>
      <c r="D178" s="550">
        <v>1.0484999999999998</v>
      </c>
      <c r="E178" s="550">
        <v>0.57450000000000001</v>
      </c>
      <c r="F178" s="550">
        <v>2.3105000000000002</v>
      </c>
      <c r="G178" s="550">
        <v>1.1484999999999999</v>
      </c>
      <c r="I178" s="551">
        <v>44827</v>
      </c>
      <c r="J178" s="550">
        <v>1.0484999999999998</v>
      </c>
      <c r="K178" s="550">
        <v>0.57450000000000001</v>
      </c>
      <c r="L178" s="550">
        <v>2.3105000000000002</v>
      </c>
      <c r="M178" s="550">
        <v>1.1484999999999999</v>
      </c>
    </row>
    <row r="179" spans="3:13" x14ac:dyDescent="0.25">
      <c r="C179" s="551">
        <v>44830</v>
      </c>
      <c r="D179" s="550">
        <v>1.0895999999999999</v>
      </c>
      <c r="E179" s="550">
        <v>0.5985999999999998</v>
      </c>
      <c r="F179" s="550">
        <v>2.4385999999999997</v>
      </c>
      <c r="G179" s="550">
        <v>1.1765999999999996</v>
      </c>
      <c r="I179" s="551">
        <v>44830</v>
      </c>
      <c r="J179" s="550">
        <v>1.0895999999999999</v>
      </c>
      <c r="K179" s="550">
        <v>0.5985999999999998</v>
      </c>
      <c r="L179" s="550">
        <v>2.4385999999999997</v>
      </c>
      <c r="M179" s="550">
        <v>1.1765999999999996</v>
      </c>
    </row>
    <row r="180" spans="3:13" x14ac:dyDescent="0.25">
      <c r="C180" s="551">
        <v>44831</v>
      </c>
      <c r="D180" s="550">
        <v>1.1318999999999999</v>
      </c>
      <c r="E180" s="550">
        <v>0.60589999999999966</v>
      </c>
      <c r="F180" s="550">
        <v>2.5169000000000001</v>
      </c>
      <c r="G180" s="550">
        <v>1.1999</v>
      </c>
      <c r="I180" s="551">
        <v>44831</v>
      </c>
      <c r="J180" s="550">
        <v>1.1318999999999999</v>
      </c>
      <c r="K180" s="550">
        <v>0.60589999999999966</v>
      </c>
      <c r="L180" s="550">
        <v>2.5169000000000001</v>
      </c>
      <c r="M180" s="550">
        <v>1.1999</v>
      </c>
    </row>
    <row r="181" spans="3:13" x14ac:dyDescent="0.25">
      <c r="C181" s="551">
        <v>44832</v>
      </c>
      <c r="D181" s="550">
        <v>1.1817000000000002</v>
      </c>
      <c r="E181" s="550">
        <v>0.5996999999999999</v>
      </c>
      <c r="F181" s="550">
        <v>2.4017000000000004</v>
      </c>
      <c r="G181" s="550">
        <v>1.1757</v>
      </c>
      <c r="I181" s="551">
        <v>44832</v>
      </c>
      <c r="J181" s="550">
        <v>1.1817000000000002</v>
      </c>
      <c r="K181" s="550">
        <v>0.5996999999999999</v>
      </c>
      <c r="L181" s="550">
        <v>2.4017000000000004</v>
      </c>
      <c r="M181" s="550">
        <v>1.1757</v>
      </c>
    </row>
    <row r="182" spans="3:13" x14ac:dyDescent="0.25">
      <c r="C182" s="551">
        <v>44833</v>
      </c>
      <c r="D182" s="550">
        <v>1.1764000000000001</v>
      </c>
      <c r="E182" s="550">
        <v>0.61640000000000006</v>
      </c>
      <c r="F182" s="550">
        <v>2.4673999999999996</v>
      </c>
      <c r="G182" s="550">
        <v>1.1854</v>
      </c>
      <c r="I182" s="551">
        <v>44833</v>
      </c>
      <c r="J182" s="550">
        <v>1.1764000000000001</v>
      </c>
      <c r="K182" s="550">
        <v>0.61640000000000006</v>
      </c>
      <c r="L182" s="550">
        <v>2.4673999999999996</v>
      </c>
      <c r="M182" s="550">
        <v>1.1854</v>
      </c>
    </row>
    <row r="183" spans="3:13" x14ac:dyDescent="0.25">
      <c r="C183" s="551">
        <v>44834</v>
      </c>
      <c r="D183" s="550">
        <v>1.2030999999999996</v>
      </c>
      <c r="E183" s="550">
        <v>0.61109999999999998</v>
      </c>
      <c r="F183" s="550">
        <v>2.4030999999999998</v>
      </c>
      <c r="G183" s="550">
        <v>1.1760999999999999</v>
      </c>
      <c r="I183" s="551">
        <v>44834</v>
      </c>
      <c r="J183" s="550">
        <v>1.2030999999999996</v>
      </c>
      <c r="K183" s="550">
        <v>0.61109999999999998</v>
      </c>
      <c r="L183" s="550">
        <v>2.4030999999999998</v>
      </c>
      <c r="M183" s="550">
        <v>1.1760999999999999</v>
      </c>
    </row>
    <row r="184" spans="3:13" x14ac:dyDescent="0.25">
      <c r="C184" s="551">
        <v>44837</v>
      </c>
      <c r="D184" s="550">
        <v>1.1924999999999999</v>
      </c>
      <c r="E184" s="550">
        <v>0.5974999999999997</v>
      </c>
      <c r="F184" s="550">
        <v>2.3225000000000002</v>
      </c>
      <c r="G184" s="550">
        <v>1.1564999999999999</v>
      </c>
      <c r="I184" s="551">
        <v>44837</v>
      </c>
      <c r="J184" s="550">
        <v>1.1924999999999999</v>
      </c>
      <c r="K184" s="550">
        <v>0.5974999999999997</v>
      </c>
      <c r="L184" s="550">
        <v>2.3225000000000002</v>
      </c>
      <c r="M184" s="550">
        <v>1.1564999999999999</v>
      </c>
    </row>
    <row r="185" spans="3:13" x14ac:dyDescent="0.25">
      <c r="C185" s="551">
        <v>44838</v>
      </c>
      <c r="D185" s="550">
        <v>1.2364000000000002</v>
      </c>
      <c r="E185" s="550">
        <v>0.59240000000000004</v>
      </c>
      <c r="F185" s="550">
        <v>2.3033999999999999</v>
      </c>
      <c r="G185" s="550">
        <v>1.1553999999999998</v>
      </c>
      <c r="I185" s="551">
        <v>44838</v>
      </c>
      <c r="J185" s="550">
        <v>1.2364000000000002</v>
      </c>
      <c r="K185" s="550">
        <v>0.59240000000000004</v>
      </c>
      <c r="L185" s="550">
        <v>2.3033999999999999</v>
      </c>
      <c r="M185" s="550">
        <v>1.1553999999999998</v>
      </c>
    </row>
    <row r="186" spans="3:13" x14ac:dyDescent="0.25">
      <c r="C186" s="551">
        <v>44839</v>
      </c>
      <c r="D186" s="550">
        <v>1.2526999999999999</v>
      </c>
      <c r="E186" s="550">
        <v>0.60670000000000002</v>
      </c>
      <c r="F186" s="550">
        <v>2.4347000000000003</v>
      </c>
      <c r="G186" s="550">
        <v>1.2046999999999999</v>
      </c>
      <c r="I186" s="551">
        <v>44839</v>
      </c>
      <c r="J186" s="550">
        <v>1.2526999999999999</v>
      </c>
      <c r="K186" s="550">
        <v>0.60670000000000002</v>
      </c>
      <c r="L186" s="550">
        <v>2.4347000000000003</v>
      </c>
      <c r="M186" s="550">
        <v>1.2046999999999999</v>
      </c>
    </row>
    <row r="187" spans="3:13" x14ac:dyDescent="0.25">
      <c r="C187" s="551">
        <v>44840</v>
      </c>
      <c r="D187" s="550">
        <v>1.3090999999999999</v>
      </c>
      <c r="E187" s="550">
        <v>0.59709999999999974</v>
      </c>
      <c r="F187" s="550">
        <v>2.4271000000000003</v>
      </c>
      <c r="G187" s="550">
        <v>1.1930999999999998</v>
      </c>
      <c r="I187" s="551">
        <v>44840</v>
      </c>
      <c r="J187" s="550">
        <v>1.3090999999999999</v>
      </c>
      <c r="K187" s="550">
        <v>0.59709999999999974</v>
      </c>
      <c r="L187" s="550">
        <v>2.4271000000000003</v>
      </c>
      <c r="M187" s="550">
        <v>1.1930999999999998</v>
      </c>
    </row>
    <row r="188" spans="3:13" x14ac:dyDescent="0.25">
      <c r="C188" s="551">
        <v>44841</v>
      </c>
      <c r="D188" s="550">
        <v>1.3197000000000001</v>
      </c>
      <c r="E188" s="550">
        <v>0.6036999999999999</v>
      </c>
      <c r="F188" s="550">
        <v>2.5046999999999997</v>
      </c>
      <c r="G188" s="550">
        <v>1.2126999999999999</v>
      </c>
      <c r="I188" s="551">
        <v>44841</v>
      </c>
      <c r="J188" s="550">
        <v>1.3197000000000001</v>
      </c>
      <c r="K188" s="550">
        <v>0.6036999999999999</v>
      </c>
      <c r="L188" s="550">
        <v>2.5046999999999997</v>
      </c>
      <c r="M188" s="550">
        <v>1.2126999999999999</v>
      </c>
    </row>
    <row r="189" spans="3:13" x14ac:dyDescent="0.25">
      <c r="C189" s="551">
        <v>44844</v>
      </c>
      <c r="D189" s="550">
        <v>1.2854000000000001</v>
      </c>
      <c r="E189" s="550">
        <v>0.57340000000000035</v>
      </c>
      <c r="F189" s="550">
        <v>2.2904</v>
      </c>
      <c r="G189" s="550">
        <v>1.1374000000000004</v>
      </c>
      <c r="I189" s="551">
        <v>44844</v>
      </c>
      <c r="J189" s="550">
        <v>1.2854000000000001</v>
      </c>
      <c r="K189" s="550">
        <v>0.57340000000000035</v>
      </c>
      <c r="L189" s="550">
        <v>2.2904</v>
      </c>
      <c r="M189" s="550">
        <v>1.1374000000000004</v>
      </c>
    </row>
    <row r="190" spans="3:13" x14ac:dyDescent="0.25">
      <c r="C190" s="551">
        <v>44845</v>
      </c>
      <c r="D190" s="550">
        <v>1.3401000000000001</v>
      </c>
      <c r="E190" s="550">
        <v>0.58610000000000007</v>
      </c>
      <c r="F190" s="550">
        <v>2.3741000000000003</v>
      </c>
      <c r="G190" s="550">
        <v>1.1631</v>
      </c>
      <c r="I190" s="551">
        <v>44845</v>
      </c>
      <c r="J190" s="550">
        <v>1.3401000000000001</v>
      </c>
      <c r="K190" s="550">
        <v>0.58610000000000007</v>
      </c>
      <c r="L190" s="550">
        <v>2.3741000000000003</v>
      </c>
      <c r="M190" s="550">
        <v>1.1631</v>
      </c>
    </row>
    <row r="191" spans="3:13" x14ac:dyDescent="0.25">
      <c r="C191" s="551">
        <v>44846</v>
      </c>
      <c r="D191" s="550">
        <v>1.4689999999999999</v>
      </c>
      <c r="E191" s="550">
        <v>0.60099999999999998</v>
      </c>
      <c r="F191" s="550">
        <v>2.4189999999999996</v>
      </c>
      <c r="G191" s="550">
        <v>1.1759999999999997</v>
      </c>
      <c r="I191" s="551">
        <v>44846</v>
      </c>
      <c r="J191" s="550">
        <v>1.4689999999999999</v>
      </c>
      <c r="K191" s="550">
        <v>0.60099999999999998</v>
      </c>
      <c r="L191" s="550">
        <v>2.4189999999999996</v>
      </c>
      <c r="M191" s="550">
        <v>1.1759999999999997</v>
      </c>
    </row>
    <row r="192" spans="3:13" x14ac:dyDescent="0.25">
      <c r="C192" s="551">
        <v>44847</v>
      </c>
      <c r="D192" s="550">
        <v>1.4388000000000001</v>
      </c>
      <c r="E192" s="550">
        <v>0.5918000000000001</v>
      </c>
      <c r="F192" s="550">
        <v>2.3887999999999998</v>
      </c>
      <c r="G192" s="550">
        <v>1.1608000000000001</v>
      </c>
      <c r="I192" s="551">
        <v>44847</v>
      </c>
      <c r="J192" s="550">
        <v>1.4388000000000001</v>
      </c>
      <c r="K192" s="550">
        <v>0.5918000000000001</v>
      </c>
      <c r="L192" s="550">
        <v>2.3887999999999998</v>
      </c>
      <c r="M192" s="550">
        <v>1.1608000000000001</v>
      </c>
    </row>
    <row r="193" spans="3:13" x14ac:dyDescent="0.25">
      <c r="C193" s="551">
        <v>44848</v>
      </c>
      <c r="D193" s="550">
        <v>1.4490999999999996</v>
      </c>
      <c r="E193" s="550">
        <v>0.59309999999999974</v>
      </c>
      <c r="F193" s="550">
        <v>2.4410999999999996</v>
      </c>
      <c r="G193" s="550">
        <v>1.1660999999999997</v>
      </c>
      <c r="I193" s="551">
        <v>44848</v>
      </c>
      <c r="J193" s="550">
        <v>1.4490999999999996</v>
      </c>
      <c r="K193" s="550">
        <v>0.59309999999999974</v>
      </c>
      <c r="L193" s="550">
        <v>2.4410999999999996</v>
      </c>
      <c r="M193" s="550">
        <v>1.1660999999999997</v>
      </c>
    </row>
    <row r="194" spans="3:13" x14ac:dyDescent="0.25">
      <c r="C194" s="551">
        <v>44851</v>
      </c>
      <c r="D194" s="550">
        <v>1.4413999999999998</v>
      </c>
      <c r="E194" s="550">
        <v>0.58340000000000014</v>
      </c>
      <c r="F194" s="550">
        <v>2.3853999999999997</v>
      </c>
      <c r="G194" s="550">
        <v>1.1553999999999998</v>
      </c>
      <c r="I194" s="551">
        <v>44851</v>
      </c>
      <c r="J194" s="550">
        <v>1.4413999999999998</v>
      </c>
      <c r="K194" s="550">
        <v>0.58340000000000014</v>
      </c>
      <c r="L194" s="550">
        <v>2.3853999999999997</v>
      </c>
      <c r="M194" s="550">
        <v>1.1553999999999998</v>
      </c>
    </row>
    <row r="195" spans="3:13" x14ac:dyDescent="0.25">
      <c r="C195" s="551">
        <v>44852</v>
      </c>
      <c r="D195" s="550">
        <v>1.4373999999999998</v>
      </c>
      <c r="E195" s="550">
        <v>0.57539999999999969</v>
      </c>
      <c r="F195" s="550">
        <v>2.4034</v>
      </c>
      <c r="G195" s="550">
        <v>1.1443999999999996</v>
      </c>
      <c r="I195" s="551">
        <v>44852</v>
      </c>
      <c r="J195" s="550">
        <v>1.4373999999999998</v>
      </c>
      <c r="K195" s="550">
        <v>0.57539999999999969</v>
      </c>
      <c r="L195" s="550">
        <v>2.4034</v>
      </c>
      <c r="M195" s="550">
        <v>1.1443999999999996</v>
      </c>
    </row>
    <row r="196" spans="3:13" x14ac:dyDescent="0.25">
      <c r="C196" s="551">
        <v>44853</v>
      </c>
      <c r="D196" s="550">
        <v>1.4178000000000002</v>
      </c>
      <c r="E196" s="550">
        <v>0.5748000000000002</v>
      </c>
      <c r="F196" s="550">
        <v>2.3928000000000003</v>
      </c>
      <c r="G196" s="550">
        <v>1.1467999999999998</v>
      </c>
      <c r="I196" s="551">
        <v>44853</v>
      </c>
      <c r="J196" s="550">
        <v>1.4178000000000002</v>
      </c>
      <c r="K196" s="550">
        <v>0.5748000000000002</v>
      </c>
      <c r="L196" s="550">
        <v>2.3928000000000003</v>
      </c>
      <c r="M196" s="550">
        <v>1.1467999999999998</v>
      </c>
    </row>
    <row r="197" spans="3:13" x14ac:dyDescent="0.25">
      <c r="C197" s="551">
        <v>44854</v>
      </c>
      <c r="D197" s="550">
        <v>1.4099000000000004</v>
      </c>
      <c r="E197" s="550">
        <v>0.55690000000000017</v>
      </c>
      <c r="F197" s="550">
        <v>2.3439000000000005</v>
      </c>
      <c r="G197" s="550">
        <v>1.1269</v>
      </c>
      <c r="I197" s="551">
        <v>44854</v>
      </c>
      <c r="J197" s="550">
        <v>1.4099000000000004</v>
      </c>
      <c r="K197" s="550">
        <v>0.55690000000000017</v>
      </c>
      <c r="L197" s="550">
        <v>2.3439000000000005</v>
      </c>
      <c r="M197" s="550">
        <v>1.1269</v>
      </c>
    </row>
    <row r="198" spans="3:13" x14ac:dyDescent="0.25">
      <c r="C198" s="551">
        <v>44855</v>
      </c>
      <c r="D198" s="550">
        <v>1.4064999999999999</v>
      </c>
      <c r="E198" s="550">
        <v>0.55449999999999999</v>
      </c>
      <c r="F198" s="550">
        <v>2.3255000000000003</v>
      </c>
      <c r="G198" s="550">
        <v>1.1164999999999998</v>
      </c>
      <c r="I198" s="551">
        <v>44855</v>
      </c>
      <c r="J198" s="550">
        <v>1.4064999999999999</v>
      </c>
      <c r="K198" s="550">
        <v>0.55449999999999999</v>
      </c>
      <c r="L198" s="550">
        <v>2.3255000000000003</v>
      </c>
      <c r="M198" s="550">
        <v>1.1164999999999998</v>
      </c>
    </row>
    <row r="199" spans="3:13" x14ac:dyDescent="0.25">
      <c r="C199" s="551">
        <v>44858</v>
      </c>
      <c r="D199" s="550">
        <v>1.3758999999999997</v>
      </c>
      <c r="E199" s="550">
        <v>0.52990000000000004</v>
      </c>
      <c r="F199" s="550">
        <v>2.2498999999999998</v>
      </c>
      <c r="G199" s="550">
        <v>1.0888999999999998</v>
      </c>
      <c r="I199" s="551">
        <v>44858</v>
      </c>
      <c r="J199" s="550">
        <v>1.3758999999999997</v>
      </c>
      <c r="K199" s="550">
        <v>0.52990000000000004</v>
      </c>
      <c r="L199" s="550">
        <v>2.2498999999999998</v>
      </c>
      <c r="M199" s="550">
        <v>1.0888999999999998</v>
      </c>
    </row>
    <row r="200" spans="3:13" x14ac:dyDescent="0.25">
      <c r="C200" s="551">
        <v>44859</v>
      </c>
      <c r="D200" s="550">
        <v>1.379</v>
      </c>
      <c r="E200" s="550">
        <v>0.52800000000000002</v>
      </c>
      <c r="F200" s="550">
        <v>2.2000000000000002</v>
      </c>
      <c r="G200" s="550">
        <v>1.0790000000000002</v>
      </c>
      <c r="I200" s="551">
        <v>44859</v>
      </c>
      <c r="J200" s="550">
        <v>1.379</v>
      </c>
      <c r="K200" s="550">
        <v>0.52800000000000002</v>
      </c>
      <c r="L200" s="550">
        <v>2.2000000000000002</v>
      </c>
      <c r="M200" s="550">
        <v>1.0790000000000002</v>
      </c>
    </row>
    <row r="201" spans="3:13" x14ac:dyDescent="0.25">
      <c r="C201" s="551">
        <v>44860</v>
      </c>
      <c r="D201" s="550">
        <v>1.4171999999999998</v>
      </c>
      <c r="E201" s="550">
        <v>0.5371999999999999</v>
      </c>
      <c r="F201" s="550">
        <v>2.2091999999999996</v>
      </c>
      <c r="G201" s="550">
        <v>1.0901999999999998</v>
      </c>
      <c r="I201" s="551">
        <v>44860</v>
      </c>
      <c r="J201" s="550">
        <v>1.4171999999999998</v>
      </c>
      <c r="K201" s="550">
        <v>0.5371999999999999</v>
      </c>
      <c r="L201" s="550">
        <v>2.2091999999999996</v>
      </c>
      <c r="M201" s="550">
        <v>1.0901999999999998</v>
      </c>
    </row>
    <row r="202" spans="3:13" x14ac:dyDescent="0.25">
      <c r="C202" s="551">
        <v>44861</v>
      </c>
      <c r="D202" s="550">
        <v>1.3820000000000001</v>
      </c>
      <c r="E202" s="550">
        <v>0.50300000000000011</v>
      </c>
      <c r="F202" s="550">
        <v>2.0379999999999998</v>
      </c>
      <c r="G202" s="550">
        <v>1.0409999999999999</v>
      </c>
      <c r="I202" s="551">
        <v>44861</v>
      </c>
      <c r="J202" s="550">
        <v>1.3820000000000001</v>
      </c>
      <c r="K202" s="550">
        <v>0.50300000000000011</v>
      </c>
      <c r="L202" s="550">
        <v>2.0379999999999998</v>
      </c>
      <c r="M202" s="550">
        <v>1.0409999999999999</v>
      </c>
    </row>
    <row r="203" spans="3:13" x14ac:dyDescent="0.25">
      <c r="C203" s="551">
        <v>44862</v>
      </c>
      <c r="D203" s="550">
        <v>1.3788</v>
      </c>
      <c r="E203" s="550">
        <v>0.5107999999999997</v>
      </c>
      <c r="F203" s="550">
        <v>2.0677999999999996</v>
      </c>
      <c r="G203" s="550">
        <v>1.0437999999999996</v>
      </c>
      <c r="I203" s="551">
        <v>44862</v>
      </c>
      <c r="J203" s="550">
        <v>1.3788</v>
      </c>
      <c r="K203" s="550">
        <v>0.5107999999999997</v>
      </c>
      <c r="L203" s="550">
        <v>2.0677999999999996</v>
      </c>
      <c r="M203" s="550">
        <v>1.0437999999999996</v>
      </c>
    </row>
    <row r="204" spans="3:13" x14ac:dyDescent="0.25">
      <c r="C204" s="551">
        <v>44865</v>
      </c>
      <c r="D204" s="550">
        <v>1.3868999999999998</v>
      </c>
      <c r="E204" s="550">
        <v>0.53390000000000004</v>
      </c>
      <c r="F204" s="550">
        <v>2.1539000000000001</v>
      </c>
      <c r="G204" s="550">
        <v>1.0798999999999999</v>
      </c>
      <c r="I204" s="551">
        <v>44865</v>
      </c>
      <c r="J204" s="550">
        <v>1.3868999999999998</v>
      </c>
      <c r="K204" s="550">
        <v>0.53390000000000004</v>
      </c>
      <c r="L204" s="550">
        <v>2.1539000000000001</v>
      </c>
      <c r="M204" s="550">
        <v>1.0798999999999999</v>
      </c>
    </row>
    <row r="205" spans="3:13" x14ac:dyDescent="0.25">
      <c r="C205" s="551">
        <v>44866</v>
      </c>
      <c r="D205" s="550">
        <v>1.3841999999999999</v>
      </c>
      <c r="E205" s="550">
        <v>0.54320000000000013</v>
      </c>
      <c r="F205" s="550">
        <v>2.1272000000000002</v>
      </c>
      <c r="G205" s="550">
        <v>1.0762</v>
      </c>
      <c r="I205" s="551">
        <v>44866</v>
      </c>
      <c r="J205" s="550">
        <v>1.3841999999999999</v>
      </c>
      <c r="K205" s="550">
        <v>0.54320000000000013</v>
      </c>
      <c r="L205" s="550">
        <v>2.1272000000000002</v>
      </c>
      <c r="M205" s="550">
        <v>1.0762</v>
      </c>
    </row>
    <row r="206" spans="3:13" x14ac:dyDescent="0.25">
      <c r="C206" s="551">
        <v>44867</v>
      </c>
      <c r="D206" s="550">
        <v>1.3866999999999998</v>
      </c>
      <c r="E206" s="550">
        <v>0.53670000000000018</v>
      </c>
      <c r="F206" s="550">
        <v>2.1536999999999997</v>
      </c>
      <c r="G206" s="550">
        <v>1.0836999999999999</v>
      </c>
      <c r="I206" s="551">
        <v>44867</v>
      </c>
      <c r="J206" s="550">
        <v>1.3866999999999998</v>
      </c>
      <c r="K206" s="550">
        <v>0.53670000000000018</v>
      </c>
      <c r="L206" s="550">
        <v>2.1536999999999997</v>
      </c>
      <c r="M206" s="550">
        <v>1.0836999999999999</v>
      </c>
    </row>
    <row r="207" spans="3:13" x14ac:dyDescent="0.25">
      <c r="C207" s="551">
        <v>44868</v>
      </c>
      <c r="D207" s="550">
        <v>1.3836999999999997</v>
      </c>
      <c r="E207" s="550">
        <v>0.52969999999999962</v>
      </c>
      <c r="F207" s="550">
        <v>2.1686999999999994</v>
      </c>
      <c r="G207" s="550">
        <v>1.0636999999999999</v>
      </c>
      <c r="I207" s="551">
        <v>44868</v>
      </c>
      <c r="J207" s="550">
        <v>1.3836999999999997</v>
      </c>
      <c r="K207" s="550">
        <v>0.52969999999999962</v>
      </c>
      <c r="L207" s="550">
        <v>2.1686999999999994</v>
      </c>
      <c r="M207" s="550">
        <v>1.0636999999999999</v>
      </c>
    </row>
    <row r="208" spans="3:13" x14ac:dyDescent="0.25">
      <c r="C208" s="551">
        <v>44869</v>
      </c>
      <c r="D208" s="550">
        <v>1.3799000000000001</v>
      </c>
      <c r="E208" s="550">
        <v>0.53589999999999982</v>
      </c>
      <c r="F208" s="550">
        <v>2.1659000000000002</v>
      </c>
      <c r="G208" s="550">
        <v>1.0518999999999998</v>
      </c>
      <c r="I208" s="551">
        <v>44869</v>
      </c>
      <c r="J208" s="550">
        <v>1.3799000000000001</v>
      </c>
      <c r="K208" s="550">
        <v>0.53589999999999982</v>
      </c>
      <c r="L208" s="550">
        <v>2.1659000000000002</v>
      </c>
      <c r="M208" s="550">
        <v>1.0518999999999998</v>
      </c>
    </row>
    <row r="209" spans="3:13" x14ac:dyDescent="0.25">
      <c r="C209" s="551">
        <v>44872</v>
      </c>
      <c r="D209" s="550">
        <v>1.3685</v>
      </c>
      <c r="E209" s="550">
        <v>0.51849999999999996</v>
      </c>
      <c r="F209" s="550">
        <v>2.1385000000000001</v>
      </c>
      <c r="G209" s="550">
        <v>1.0394999999999999</v>
      </c>
      <c r="I209" s="551">
        <v>44872</v>
      </c>
      <c r="J209" s="550">
        <v>1.3685</v>
      </c>
      <c r="K209" s="550">
        <v>0.51849999999999996</v>
      </c>
      <c r="L209" s="550">
        <v>2.1385000000000001</v>
      </c>
      <c r="M209" s="550">
        <v>1.0394999999999999</v>
      </c>
    </row>
    <row r="210" spans="3:13" x14ac:dyDescent="0.25">
      <c r="C210" s="551">
        <v>44873</v>
      </c>
      <c r="D210" s="550">
        <v>1.3673000000000002</v>
      </c>
      <c r="E210" s="550">
        <v>0.5163000000000002</v>
      </c>
      <c r="F210" s="550">
        <v>2.1053000000000002</v>
      </c>
      <c r="G210" s="550">
        <v>1.0343</v>
      </c>
      <c r="I210" s="551">
        <v>44873</v>
      </c>
      <c r="J210" s="550">
        <v>1.3673000000000002</v>
      </c>
      <c r="K210" s="550">
        <v>0.5163000000000002</v>
      </c>
      <c r="L210" s="550">
        <v>2.1053000000000002</v>
      </c>
      <c r="M210" s="550">
        <v>1.0343</v>
      </c>
    </row>
    <row r="211" spans="3:13" x14ac:dyDescent="0.25">
      <c r="C211" s="551">
        <v>44874</v>
      </c>
      <c r="D211" s="550">
        <v>1.3460999999999999</v>
      </c>
      <c r="E211" s="550">
        <v>0.5181</v>
      </c>
      <c r="F211" s="550">
        <v>2.1110999999999995</v>
      </c>
      <c r="G211" s="550">
        <v>1.0421</v>
      </c>
      <c r="I211" s="551">
        <v>44874</v>
      </c>
      <c r="J211" s="550">
        <v>1.3460999999999999</v>
      </c>
      <c r="K211" s="550">
        <v>0.5181</v>
      </c>
      <c r="L211" s="550">
        <v>2.1110999999999995</v>
      </c>
      <c r="M211" s="550">
        <v>1.0421</v>
      </c>
    </row>
    <row r="212" spans="3:13" x14ac:dyDescent="0.25">
      <c r="C212" s="551">
        <v>44875</v>
      </c>
      <c r="D212" s="550">
        <v>1.3502999999999998</v>
      </c>
      <c r="E212" s="550">
        <v>0.49129999999999985</v>
      </c>
      <c r="F212" s="550">
        <v>1.9903</v>
      </c>
      <c r="G212" s="550">
        <v>1.0072999999999999</v>
      </c>
      <c r="I212" s="551">
        <v>44875</v>
      </c>
      <c r="J212" s="550">
        <v>1.3502999999999998</v>
      </c>
      <c r="K212" s="550">
        <v>0.49129999999999985</v>
      </c>
      <c r="L212" s="550">
        <v>1.9903</v>
      </c>
      <c r="M212" s="550">
        <v>1.0072999999999999</v>
      </c>
    </row>
    <row r="213" spans="3:13" x14ac:dyDescent="0.25">
      <c r="C213" s="551">
        <v>44876</v>
      </c>
      <c r="D213" s="550">
        <v>1.38</v>
      </c>
      <c r="E213" s="550">
        <v>0.50800000000000001</v>
      </c>
      <c r="F213" s="550">
        <v>2.0419999999999998</v>
      </c>
      <c r="G213" s="550">
        <v>1.0350000000000001</v>
      </c>
      <c r="I213" s="551">
        <v>44876</v>
      </c>
      <c r="J213" s="550">
        <v>1.38</v>
      </c>
      <c r="K213" s="550">
        <v>0.50800000000000001</v>
      </c>
      <c r="L213" s="550">
        <v>2.0419999999999998</v>
      </c>
      <c r="M213" s="550">
        <v>1.0350000000000001</v>
      </c>
    </row>
    <row r="214" spans="3:13" x14ac:dyDescent="0.25">
      <c r="C214" s="551">
        <v>44879</v>
      </c>
      <c r="D214" s="550">
        <v>1.3707999999999996</v>
      </c>
      <c r="E214" s="550">
        <v>0.50979999999999981</v>
      </c>
      <c r="F214" s="550">
        <v>2.0287999999999995</v>
      </c>
      <c r="G214" s="550">
        <v>1.0488</v>
      </c>
      <c r="I214" s="551">
        <v>44879</v>
      </c>
      <c r="J214" s="550">
        <v>1.3707999999999996</v>
      </c>
      <c r="K214" s="550">
        <v>0.50979999999999981</v>
      </c>
      <c r="L214" s="550">
        <v>2.0287999999999995</v>
      </c>
      <c r="M214" s="550">
        <v>1.0488</v>
      </c>
    </row>
    <row r="215" spans="3:13" x14ac:dyDescent="0.25">
      <c r="C215" s="551">
        <v>44880</v>
      </c>
      <c r="D215" s="550">
        <v>1.3264</v>
      </c>
      <c r="E215" s="550">
        <v>0.49239999999999995</v>
      </c>
      <c r="F215" s="550">
        <v>1.9453999999999998</v>
      </c>
      <c r="G215" s="550">
        <v>1.0114000000000001</v>
      </c>
      <c r="I215" s="551">
        <v>44880</v>
      </c>
      <c r="J215" s="550">
        <v>1.3264</v>
      </c>
      <c r="K215" s="550">
        <v>0.49239999999999995</v>
      </c>
      <c r="L215" s="550">
        <v>1.9453999999999998</v>
      </c>
      <c r="M215" s="550">
        <v>1.0114000000000001</v>
      </c>
    </row>
    <row r="216" spans="3:13" x14ac:dyDescent="0.25">
      <c r="C216" s="551">
        <v>44881</v>
      </c>
      <c r="D216" s="550">
        <v>1.3156000000000001</v>
      </c>
      <c r="E216" s="550">
        <v>0.48160000000000003</v>
      </c>
      <c r="F216" s="550">
        <v>1.9326000000000001</v>
      </c>
      <c r="G216" s="550">
        <v>1.0115999999999998</v>
      </c>
      <c r="I216" s="551">
        <v>44881</v>
      </c>
      <c r="J216" s="550">
        <v>1.3156000000000001</v>
      </c>
      <c r="K216" s="550">
        <v>0.48160000000000003</v>
      </c>
      <c r="L216" s="550">
        <v>1.9326000000000001</v>
      </c>
      <c r="M216" s="550">
        <v>1.0115999999999998</v>
      </c>
    </row>
    <row r="217" spans="3:13" x14ac:dyDescent="0.25">
      <c r="C217" s="551">
        <v>44882</v>
      </c>
      <c r="D217" s="550">
        <v>1.3231000000000002</v>
      </c>
      <c r="E217" s="550">
        <v>0.47610000000000019</v>
      </c>
      <c r="F217" s="550">
        <v>1.9100999999999999</v>
      </c>
      <c r="G217" s="550">
        <v>1.0161000000000002</v>
      </c>
      <c r="I217" s="551">
        <v>44882</v>
      </c>
      <c r="J217" s="550">
        <v>1.3231000000000002</v>
      </c>
      <c r="K217" s="550">
        <v>0.47610000000000019</v>
      </c>
      <c r="L217" s="550">
        <v>1.9100999999999999</v>
      </c>
      <c r="M217" s="550">
        <v>1.0161000000000002</v>
      </c>
    </row>
    <row r="218" spans="3:13" x14ac:dyDescent="0.25">
      <c r="C218" s="551">
        <v>44883</v>
      </c>
      <c r="D218" s="550">
        <v>1.3260999999999998</v>
      </c>
      <c r="E218" s="550">
        <v>0.46910000000000007</v>
      </c>
      <c r="F218" s="550">
        <v>1.8780999999999999</v>
      </c>
      <c r="G218" s="550">
        <v>0.99209999999999976</v>
      </c>
      <c r="I218" s="551">
        <v>44883</v>
      </c>
      <c r="J218" s="550">
        <v>1.3260999999999998</v>
      </c>
      <c r="K218" s="550">
        <v>0.46910000000000007</v>
      </c>
      <c r="L218" s="550">
        <v>1.8780999999999999</v>
      </c>
      <c r="M218" s="550">
        <v>0.99209999999999976</v>
      </c>
    </row>
    <row r="219" spans="3:13" x14ac:dyDescent="0.25">
      <c r="C219" s="551">
        <v>44886</v>
      </c>
      <c r="D219" s="550">
        <v>1.3346999999999998</v>
      </c>
      <c r="E219" s="550">
        <v>0.47169999999999979</v>
      </c>
      <c r="F219" s="550">
        <v>1.9417</v>
      </c>
      <c r="G219" s="550">
        <v>0.99670000000000014</v>
      </c>
      <c r="I219" s="551">
        <v>44886</v>
      </c>
      <c r="J219" s="550">
        <v>1.3346999999999998</v>
      </c>
      <c r="K219" s="550">
        <v>0.47169999999999979</v>
      </c>
      <c r="L219" s="550">
        <v>1.9417</v>
      </c>
      <c r="M219" s="550">
        <v>0.99670000000000014</v>
      </c>
    </row>
    <row r="220" spans="3:13" x14ac:dyDescent="0.25">
      <c r="C220" s="551">
        <v>44887</v>
      </c>
      <c r="D220" s="550">
        <v>1.3309</v>
      </c>
      <c r="E220" s="550">
        <v>0.47189999999999999</v>
      </c>
      <c r="F220" s="550">
        <v>1.9298999999999997</v>
      </c>
      <c r="G220" s="550">
        <v>0.99289999999999989</v>
      </c>
      <c r="I220" s="551">
        <v>44887</v>
      </c>
      <c r="J220" s="550">
        <v>1.3309</v>
      </c>
      <c r="K220" s="550">
        <v>0.47189999999999999</v>
      </c>
      <c r="L220" s="550">
        <v>1.9298999999999997</v>
      </c>
      <c r="M220" s="550">
        <v>0.99289999999999989</v>
      </c>
    </row>
    <row r="221" spans="3:13" x14ac:dyDescent="0.25">
      <c r="C221" s="551">
        <v>44888</v>
      </c>
      <c r="D221" s="550">
        <v>1.2954999999999999</v>
      </c>
      <c r="E221" s="550">
        <v>0.45649999999999991</v>
      </c>
      <c r="F221" s="550">
        <v>1.8734999999999997</v>
      </c>
      <c r="G221" s="550">
        <v>0.96249999999999969</v>
      </c>
      <c r="I221" s="551">
        <v>44888</v>
      </c>
      <c r="J221" s="550">
        <v>1.2954999999999999</v>
      </c>
      <c r="K221" s="550">
        <v>0.45649999999999991</v>
      </c>
      <c r="L221" s="550">
        <v>1.8734999999999997</v>
      </c>
      <c r="M221" s="550">
        <v>0.96249999999999969</v>
      </c>
    </row>
    <row r="222" spans="3:13" x14ac:dyDescent="0.25">
      <c r="C222" s="551">
        <v>44889</v>
      </c>
      <c r="D222" s="550">
        <v>1.3019000000000001</v>
      </c>
      <c r="E222" s="550">
        <v>0.44190000000000018</v>
      </c>
      <c r="F222" s="550">
        <v>1.8169000000000002</v>
      </c>
      <c r="G222" s="550">
        <v>0.94290000000000007</v>
      </c>
      <c r="I222" s="551">
        <v>44889</v>
      </c>
      <c r="J222" s="550">
        <v>1.3019000000000001</v>
      </c>
      <c r="K222" s="550">
        <v>0.44190000000000018</v>
      </c>
      <c r="L222" s="550">
        <v>1.8169000000000002</v>
      </c>
      <c r="M222" s="550">
        <v>0.94290000000000007</v>
      </c>
    </row>
    <row r="223" spans="3:13" x14ac:dyDescent="0.25">
      <c r="C223" s="551">
        <v>44890</v>
      </c>
      <c r="D223" s="550">
        <v>1.2714999999999999</v>
      </c>
      <c r="E223" s="550">
        <v>0.4614999999999998</v>
      </c>
      <c r="F223" s="550">
        <v>1.8735000000000002</v>
      </c>
      <c r="G223" s="550">
        <v>0.97150000000000003</v>
      </c>
      <c r="I223" s="551">
        <v>44890</v>
      </c>
      <c r="J223" s="550">
        <v>1.2714999999999999</v>
      </c>
      <c r="K223" s="550">
        <v>0.4614999999999998</v>
      </c>
      <c r="L223" s="550">
        <v>1.8735000000000002</v>
      </c>
      <c r="M223" s="550">
        <v>0.97150000000000003</v>
      </c>
    </row>
    <row r="224" spans="3:13" x14ac:dyDescent="0.25">
      <c r="C224" s="551">
        <v>44893</v>
      </c>
      <c r="D224" s="550">
        <v>1.2524999999999999</v>
      </c>
      <c r="E224" s="550">
        <v>0.47449999999999992</v>
      </c>
      <c r="F224" s="550">
        <v>1.9175</v>
      </c>
      <c r="G224" s="550">
        <v>0.99549999999999983</v>
      </c>
      <c r="I224" s="551">
        <v>44893</v>
      </c>
      <c r="J224" s="550">
        <v>1.2524999999999999</v>
      </c>
      <c r="K224" s="550">
        <v>0.47449999999999992</v>
      </c>
      <c r="L224" s="550">
        <v>1.9175</v>
      </c>
      <c r="M224" s="550">
        <v>0.99549999999999983</v>
      </c>
    </row>
    <row r="225" spans="3:13" x14ac:dyDescent="0.25">
      <c r="C225" s="551">
        <v>44894</v>
      </c>
      <c r="D225" s="550">
        <v>1.2401</v>
      </c>
      <c r="E225" s="550">
        <v>0.47009999999999996</v>
      </c>
      <c r="F225" s="550">
        <v>1.8971</v>
      </c>
      <c r="G225" s="550">
        <v>0.98709999999999987</v>
      </c>
      <c r="I225" s="551">
        <v>44894</v>
      </c>
      <c r="J225" s="550">
        <v>1.2401</v>
      </c>
      <c r="K225" s="550">
        <v>0.47009999999999996</v>
      </c>
      <c r="L225" s="550">
        <v>1.8971</v>
      </c>
      <c r="M225" s="550">
        <v>0.98709999999999987</v>
      </c>
    </row>
    <row r="226" spans="3:13" x14ac:dyDescent="0.25">
      <c r="C226" s="551">
        <v>44895</v>
      </c>
      <c r="D226" s="550">
        <v>1.2278</v>
      </c>
      <c r="E226" s="550">
        <v>0.47479999999999989</v>
      </c>
      <c r="F226" s="550">
        <v>1.9428000000000003</v>
      </c>
      <c r="G226" s="550">
        <v>1.0128000000000001</v>
      </c>
      <c r="I226" s="551">
        <v>44895</v>
      </c>
      <c r="J226" s="550">
        <v>1.2278</v>
      </c>
      <c r="K226" s="550">
        <v>0.47479999999999989</v>
      </c>
      <c r="L226" s="550">
        <v>1.9428000000000003</v>
      </c>
      <c r="M226" s="550">
        <v>1.0128000000000001</v>
      </c>
    </row>
    <row r="227" spans="3:13" x14ac:dyDescent="0.25">
      <c r="C227" s="551">
        <v>44896</v>
      </c>
      <c r="D227" s="550">
        <v>1.1521000000000001</v>
      </c>
      <c r="E227" s="550">
        <v>0.45209999999999995</v>
      </c>
      <c r="F227" s="550">
        <v>1.8831</v>
      </c>
      <c r="G227" s="550">
        <v>0.9951000000000001</v>
      </c>
      <c r="I227" s="551">
        <v>44896</v>
      </c>
      <c r="J227" s="550">
        <v>1.1521000000000001</v>
      </c>
      <c r="K227" s="550">
        <v>0.45209999999999995</v>
      </c>
      <c r="L227" s="550">
        <v>1.8831</v>
      </c>
      <c r="M227" s="550">
        <v>0.9951000000000001</v>
      </c>
    </row>
    <row r="228" spans="3:13" x14ac:dyDescent="0.25">
      <c r="C228" s="551">
        <v>44897</v>
      </c>
      <c r="D228" s="550">
        <v>1.1427000000000003</v>
      </c>
      <c r="E228" s="550">
        <v>0.45569999999999999</v>
      </c>
      <c r="F228" s="550">
        <v>1.9077</v>
      </c>
      <c r="G228" s="550">
        <v>1.0086999999999999</v>
      </c>
      <c r="I228" s="551">
        <v>44897</v>
      </c>
      <c r="J228" s="550">
        <v>1.1427000000000003</v>
      </c>
      <c r="K228" s="550">
        <v>0.45569999999999999</v>
      </c>
      <c r="L228" s="550">
        <v>1.9077</v>
      </c>
      <c r="M228" s="550">
        <v>1.0086999999999999</v>
      </c>
    </row>
    <row r="229" spans="3:13" x14ac:dyDescent="0.25">
      <c r="C229" s="551">
        <v>44900</v>
      </c>
      <c r="D229" s="550">
        <v>1.1094000000000002</v>
      </c>
      <c r="E229" s="550">
        <v>0.4383999999999999</v>
      </c>
      <c r="F229" s="550">
        <v>1.8694</v>
      </c>
      <c r="G229" s="550">
        <v>0.99240000000000017</v>
      </c>
      <c r="I229" s="551">
        <v>44900</v>
      </c>
      <c r="J229" s="550">
        <v>1.1094000000000002</v>
      </c>
      <c r="K229" s="550">
        <v>0.4383999999999999</v>
      </c>
      <c r="L229" s="550">
        <v>1.8694</v>
      </c>
      <c r="M229" s="550">
        <v>0.99240000000000017</v>
      </c>
    </row>
    <row r="230" spans="3:13" x14ac:dyDescent="0.25">
      <c r="C230" s="551">
        <v>44901</v>
      </c>
      <c r="D230" s="550">
        <v>1.1257999999999999</v>
      </c>
      <c r="E230" s="550">
        <v>0.45579999999999998</v>
      </c>
      <c r="F230" s="550">
        <v>1.8508</v>
      </c>
      <c r="G230" s="550">
        <v>0.99980000000000002</v>
      </c>
      <c r="I230" s="551">
        <v>44901</v>
      </c>
      <c r="J230" s="550">
        <v>1.1257999999999999</v>
      </c>
      <c r="K230" s="550">
        <v>0.45579999999999998</v>
      </c>
      <c r="L230" s="550">
        <v>1.8508</v>
      </c>
      <c r="M230" s="550">
        <v>0.99980000000000002</v>
      </c>
    </row>
    <row r="231" spans="3:13" x14ac:dyDescent="0.25">
      <c r="C231" s="551">
        <v>44902</v>
      </c>
      <c r="D231" s="550">
        <v>1.1164000000000001</v>
      </c>
      <c r="E231" s="550">
        <v>0.45739999999999981</v>
      </c>
      <c r="F231" s="550">
        <v>1.8214000000000001</v>
      </c>
      <c r="G231" s="550">
        <v>0.98039999999999994</v>
      </c>
      <c r="I231" s="551">
        <v>44902</v>
      </c>
      <c r="J231" s="550">
        <v>1.1164000000000001</v>
      </c>
      <c r="K231" s="550">
        <v>0.45739999999999981</v>
      </c>
      <c r="L231" s="550">
        <v>1.8214000000000001</v>
      </c>
      <c r="M231" s="550">
        <v>0.98039999999999994</v>
      </c>
    </row>
    <row r="232" spans="3:13" x14ac:dyDescent="0.25">
      <c r="C232" s="551">
        <v>44903</v>
      </c>
      <c r="D232" s="550">
        <v>1.0762</v>
      </c>
      <c r="E232" s="550">
        <v>0.46519999999999984</v>
      </c>
      <c r="F232" s="550">
        <v>1.8721999999999999</v>
      </c>
      <c r="G232" s="550">
        <v>1.0062000000000002</v>
      </c>
      <c r="I232" s="551">
        <v>44903</v>
      </c>
      <c r="J232" s="550">
        <v>1.0762</v>
      </c>
      <c r="K232" s="550">
        <v>0.46519999999999984</v>
      </c>
      <c r="L232" s="550">
        <v>1.8721999999999999</v>
      </c>
      <c r="M232" s="550">
        <v>1.0062000000000002</v>
      </c>
    </row>
    <row r="233" spans="3:13" x14ac:dyDescent="0.25">
      <c r="C233" s="551">
        <v>44904</v>
      </c>
      <c r="D233" s="550">
        <v>1.0640000000000001</v>
      </c>
      <c r="E233" s="550">
        <v>0.46600000000000019</v>
      </c>
      <c r="F233" s="550">
        <v>1.9020000000000001</v>
      </c>
      <c r="G233" s="550">
        <v>1.02</v>
      </c>
      <c r="I233" s="551">
        <v>44904</v>
      </c>
      <c r="J233" s="550">
        <v>1.0640000000000001</v>
      </c>
      <c r="K233" s="550">
        <v>0.46600000000000019</v>
      </c>
      <c r="L233" s="550">
        <v>1.9020000000000001</v>
      </c>
      <c r="M233" s="550">
        <v>1.02</v>
      </c>
    </row>
    <row r="234" spans="3:13" x14ac:dyDescent="0.25">
      <c r="C234" s="551">
        <v>44907</v>
      </c>
      <c r="D234" s="550">
        <v>1.0723</v>
      </c>
      <c r="E234" s="550">
        <v>0.46730000000000005</v>
      </c>
      <c r="F234" s="550">
        <v>1.8863000000000001</v>
      </c>
      <c r="G234" s="550">
        <v>1.0222999999999998</v>
      </c>
      <c r="I234" s="551">
        <v>44907</v>
      </c>
      <c r="J234" s="550">
        <v>1.0723</v>
      </c>
      <c r="K234" s="550">
        <v>0.46730000000000005</v>
      </c>
      <c r="L234" s="550">
        <v>1.8863000000000001</v>
      </c>
      <c r="M234" s="550">
        <v>1.0222999999999998</v>
      </c>
    </row>
    <row r="235" spans="3:13" x14ac:dyDescent="0.25">
      <c r="C235" s="551">
        <v>44908</v>
      </c>
      <c r="D235" s="550">
        <v>1.0678000000000001</v>
      </c>
      <c r="E235" s="550">
        <v>0.47380000000000022</v>
      </c>
      <c r="F235" s="550">
        <v>1.8717999999999999</v>
      </c>
      <c r="G235" s="550">
        <v>1.0098000000000003</v>
      </c>
      <c r="I235" s="551">
        <v>44908</v>
      </c>
      <c r="J235" s="550">
        <v>1.0678000000000001</v>
      </c>
      <c r="K235" s="550">
        <v>0.47380000000000022</v>
      </c>
      <c r="L235" s="550">
        <v>1.8717999999999999</v>
      </c>
      <c r="M235" s="550">
        <v>1.0098000000000003</v>
      </c>
    </row>
    <row r="236" spans="3:13" x14ac:dyDescent="0.25">
      <c r="C236" s="551">
        <v>44909</v>
      </c>
      <c r="D236" s="550">
        <v>1.0937999999999999</v>
      </c>
      <c r="E236" s="550">
        <v>0.48780000000000001</v>
      </c>
      <c r="F236" s="550">
        <v>1.9218000000000002</v>
      </c>
      <c r="G236" s="550">
        <v>1.0287999999999999</v>
      </c>
      <c r="I236" s="551">
        <v>44909</v>
      </c>
      <c r="J236" s="550">
        <v>1.0937999999999999</v>
      </c>
      <c r="K236" s="550">
        <v>0.48780000000000001</v>
      </c>
      <c r="L236" s="550">
        <v>1.9218000000000002</v>
      </c>
      <c r="M236" s="550">
        <v>1.0287999999999999</v>
      </c>
    </row>
    <row r="237" spans="3:13" x14ac:dyDescent="0.25">
      <c r="C237" s="551">
        <v>44910</v>
      </c>
      <c r="D237" s="550">
        <v>1.0724</v>
      </c>
      <c r="E237" s="550">
        <v>0.50740000000000007</v>
      </c>
      <c r="F237" s="550">
        <v>2.0753999999999997</v>
      </c>
      <c r="G237" s="550">
        <v>1.0724</v>
      </c>
      <c r="I237" s="551">
        <v>44910</v>
      </c>
      <c r="J237" s="550">
        <v>1.0724</v>
      </c>
      <c r="K237" s="550">
        <v>0.50740000000000007</v>
      </c>
      <c r="L237" s="550">
        <v>2.0753999999999997</v>
      </c>
      <c r="M237" s="550">
        <v>1.0724</v>
      </c>
    </row>
    <row r="238" spans="3:13" x14ac:dyDescent="0.25">
      <c r="C238" s="551">
        <v>44911</v>
      </c>
      <c r="D238" s="550">
        <v>1.1543000000000001</v>
      </c>
      <c r="E238" s="550">
        <v>0.5253000000000001</v>
      </c>
      <c r="F238" s="550">
        <v>2.1403000000000003</v>
      </c>
      <c r="G238" s="550">
        <v>1.0933000000000002</v>
      </c>
      <c r="I238" s="551">
        <v>44911</v>
      </c>
      <c r="J238" s="550">
        <v>1.1543000000000001</v>
      </c>
      <c r="K238" s="550">
        <v>0.5253000000000001</v>
      </c>
      <c r="L238" s="550">
        <v>2.1403000000000003</v>
      </c>
      <c r="M238" s="550">
        <v>1.0933000000000002</v>
      </c>
    </row>
    <row r="239" spans="3:13" x14ac:dyDescent="0.25">
      <c r="C239" s="551">
        <v>44914</v>
      </c>
      <c r="D239" s="550">
        <v>1.1305000000000001</v>
      </c>
      <c r="E239" s="550">
        <v>0.51750000000000007</v>
      </c>
      <c r="F239" s="550">
        <v>2.1705000000000001</v>
      </c>
      <c r="G239" s="550">
        <v>1.0844999999999998</v>
      </c>
      <c r="I239" s="551">
        <v>44914</v>
      </c>
      <c r="J239" s="550">
        <v>1.1305000000000001</v>
      </c>
      <c r="K239" s="550">
        <v>0.51750000000000007</v>
      </c>
      <c r="L239" s="550">
        <v>2.1705000000000001</v>
      </c>
      <c r="M239" s="550">
        <v>1.0844999999999998</v>
      </c>
    </row>
    <row r="240" spans="3:13" x14ac:dyDescent="0.25">
      <c r="C240" s="551">
        <v>44915</v>
      </c>
      <c r="D240" s="550">
        <v>1.1377000000000002</v>
      </c>
      <c r="E240" s="550">
        <v>0.53570000000000029</v>
      </c>
      <c r="F240" s="550">
        <v>2.1677000000000004</v>
      </c>
      <c r="G240" s="550">
        <v>1.0987</v>
      </c>
      <c r="I240" s="551">
        <v>44915</v>
      </c>
      <c r="J240" s="550">
        <v>1.1377000000000002</v>
      </c>
      <c r="K240" s="550">
        <v>0.53570000000000029</v>
      </c>
      <c r="L240" s="550">
        <v>2.1677000000000004</v>
      </c>
      <c r="M240" s="550">
        <v>1.0987</v>
      </c>
    </row>
    <row r="241" spans="3:13" x14ac:dyDescent="0.25">
      <c r="C241" s="551">
        <v>44916</v>
      </c>
      <c r="D241" s="550">
        <v>1.1522999999999999</v>
      </c>
      <c r="E241" s="550">
        <v>0.53029999999999999</v>
      </c>
      <c r="F241" s="550">
        <v>2.1172999999999997</v>
      </c>
      <c r="G241" s="550">
        <v>1.0772999999999997</v>
      </c>
      <c r="I241" s="551">
        <v>44916</v>
      </c>
      <c r="J241" s="550">
        <v>1.1522999999999999</v>
      </c>
      <c r="K241" s="550">
        <v>0.53029999999999999</v>
      </c>
      <c r="L241" s="550">
        <v>2.1172999999999997</v>
      </c>
      <c r="M241" s="550">
        <v>1.0772999999999997</v>
      </c>
    </row>
    <row r="242" spans="3:13" x14ac:dyDescent="0.25">
      <c r="C242" s="551">
        <v>44917</v>
      </c>
      <c r="D242" s="550">
        <v>1.1602999999999999</v>
      </c>
      <c r="E242" s="550">
        <v>0.53730000000000011</v>
      </c>
      <c r="F242" s="550">
        <v>2.1113</v>
      </c>
      <c r="G242" s="550">
        <v>1.0672999999999999</v>
      </c>
      <c r="I242" s="551">
        <v>44917</v>
      </c>
      <c r="J242" s="550">
        <v>1.1602999999999999</v>
      </c>
      <c r="K242" s="550">
        <v>0.53730000000000011</v>
      </c>
      <c r="L242" s="550">
        <v>2.1113</v>
      </c>
      <c r="M242" s="550">
        <v>1.0672999999999999</v>
      </c>
    </row>
    <row r="243" spans="3:13" x14ac:dyDescent="0.25">
      <c r="C243" s="551">
        <v>44918</v>
      </c>
      <c r="D243" s="550">
        <v>1.1324000000000001</v>
      </c>
      <c r="E243" s="550">
        <v>0.53340000000000032</v>
      </c>
      <c r="F243" s="550">
        <v>2.0983999999999998</v>
      </c>
      <c r="G243" s="550">
        <v>1.0664000000000002</v>
      </c>
      <c r="I243" s="551">
        <v>44918</v>
      </c>
      <c r="J243" s="550">
        <v>1.1324000000000001</v>
      </c>
      <c r="K243" s="550">
        <v>0.53340000000000032</v>
      </c>
      <c r="L243" s="550">
        <v>2.0983999999999998</v>
      </c>
      <c r="M243" s="550">
        <v>1.0664000000000002</v>
      </c>
    </row>
    <row r="244" spans="3:13" x14ac:dyDescent="0.25">
      <c r="C244" s="551">
        <v>44922</v>
      </c>
      <c r="D244" s="550">
        <v>1.1294</v>
      </c>
      <c r="E244" s="550">
        <v>0.5304000000000002</v>
      </c>
      <c r="F244" s="550">
        <v>2.1013999999999999</v>
      </c>
      <c r="G244" s="550">
        <v>1.0504000000000002</v>
      </c>
      <c r="I244" s="551">
        <v>44922</v>
      </c>
      <c r="J244" s="550">
        <v>1.1294</v>
      </c>
      <c r="K244" s="550">
        <v>0.5304000000000002</v>
      </c>
      <c r="L244" s="550">
        <v>2.1013999999999999</v>
      </c>
      <c r="M244" s="550">
        <v>1.0504000000000002</v>
      </c>
    </row>
    <row r="245" spans="3:13" x14ac:dyDescent="0.25">
      <c r="C245" s="551">
        <v>44923</v>
      </c>
      <c r="D245" s="550">
        <v>1.1242999999999999</v>
      </c>
      <c r="E245" s="550">
        <v>0.5423</v>
      </c>
      <c r="F245" s="550">
        <v>2.1263000000000001</v>
      </c>
      <c r="G245" s="550">
        <v>1.0693000000000001</v>
      </c>
      <c r="I245" s="551">
        <v>44923</v>
      </c>
      <c r="J245" s="550">
        <v>1.1242999999999999</v>
      </c>
      <c r="K245" s="550">
        <v>0.5423</v>
      </c>
      <c r="L245" s="550">
        <v>2.1263000000000001</v>
      </c>
      <c r="M245" s="550">
        <v>1.0693000000000001</v>
      </c>
    </row>
    <row r="246" spans="3:13" x14ac:dyDescent="0.25">
      <c r="C246" s="551">
        <v>44924</v>
      </c>
      <c r="D246" s="550">
        <v>1.1520000000000001</v>
      </c>
      <c r="E246" s="550">
        <v>0.52700000000000014</v>
      </c>
      <c r="F246" s="550">
        <v>2.077</v>
      </c>
      <c r="G246" s="550">
        <v>1.073</v>
      </c>
      <c r="I246" s="551">
        <v>44924</v>
      </c>
      <c r="J246" s="550">
        <v>1.1520000000000001</v>
      </c>
      <c r="K246" s="550">
        <v>0.52700000000000014</v>
      </c>
      <c r="L246" s="550">
        <v>2.077</v>
      </c>
      <c r="M246" s="550">
        <v>1.073</v>
      </c>
    </row>
    <row r="247" spans="3:13" x14ac:dyDescent="0.25">
      <c r="C247" s="551">
        <v>44925</v>
      </c>
      <c r="D247" s="550">
        <v>1.1324000000000001</v>
      </c>
      <c r="E247" s="550">
        <v>0.54139999999999988</v>
      </c>
      <c r="F247" s="550">
        <v>2.1334000000000004</v>
      </c>
      <c r="G247" s="550">
        <v>1.0844</v>
      </c>
      <c r="I247" s="551">
        <v>44925</v>
      </c>
      <c r="J247" s="550">
        <v>1.1324000000000001</v>
      </c>
      <c r="K247" s="550">
        <v>0.54139999999999988</v>
      </c>
      <c r="L247" s="550">
        <v>2.1334000000000004</v>
      </c>
      <c r="M247" s="550">
        <v>1.0844</v>
      </c>
    </row>
    <row r="248" spans="3:13" x14ac:dyDescent="0.25">
      <c r="C248" s="551">
        <v>44928</v>
      </c>
      <c r="D248" s="550">
        <v>1.1392000000000002</v>
      </c>
      <c r="E248" s="550">
        <v>0.5371999999999999</v>
      </c>
      <c r="F248" s="550">
        <v>2.1111999999999997</v>
      </c>
      <c r="G248" s="550">
        <v>1.0752000000000002</v>
      </c>
      <c r="I248" s="551">
        <v>44928</v>
      </c>
      <c r="J248" s="550">
        <v>1.1392000000000002</v>
      </c>
      <c r="K248" s="550">
        <v>0.5371999999999999</v>
      </c>
      <c r="L248" s="550">
        <v>2.1111999999999997</v>
      </c>
      <c r="M248" s="550">
        <v>1.0752000000000002</v>
      </c>
    </row>
    <row r="249" spans="3:13" x14ac:dyDescent="0.25">
      <c r="C249" s="551">
        <v>44929</v>
      </c>
      <c r="D249" s="550">
        <v>1.1315</v>
      </c>
      <c r="E249" s="550">
        <v>0.52849999999999975</v>
      </c>
      <c r="F249" s="550">
        <v>2.1074999999999999</v>
      </c>
      <c r="G249" s="550">
        <v>1.0634999999999999</v>
      </c>
      <c r="I249" s="551">
        <v>44929</v>
      </c>
      <c r="J249" s="550">
        <v>1.1315</v>
      </c>
      <c r="K249" s="550">
        <v>0.52849999999999975</v>
      </c>
      <c r="L249" s="550">
        <v>2.1074999999999999</v>
      </c>
      <c r="M249" s="550">
        <v>1.0634999999999999</v>
      </c>
    </row>
    <row r="250" spans="3:13" x14ac:dyDescent="0.25">
      <c r="C250" s="551">
        <v>44930</v>
      </c>
      <c r="D250" s="550">
        <v>1.0947999999999998</v>
      </c>
      <c r="E250" s="550">
        <v>0.5067999999999997</v>
      </c>
      <c r="F250" s="550">
        <v>2.0027999999999997</v>
      </c>
      <c r="G250" s="550">
        <v>1.0367999999999999</v>
      </c>
      <c r="I250" s="551">
        <v>44930</v>
      </c>
      <c r="J250" s="550">
        <v>1.0947999999999998</v>
      </c>
      <c r="K250" s="550">
        <v>0.5067999999999997</v>
      </c>
      <c r="L250" s="550">
        <v>2.0027999999999997</v>
      </c>
      <c r="M250" s="550">
        <v>1.0367999999999999</v>
      </c>
    </row>
    <row r="251" spans="3:13" x14ac:dyDescent="0.25">
      <c r="C251" s="551">
        <v>44931</v>
      </c>
      <c r="D251" s="550">
        <v>1.1162999999999998</v>
      </c>
      <c r="E251" s="550">
        <v>0.50629999999999997</v>
      </c>
      <c r="F251" s="550">
        <v>2.0122999999999998</v>
      </c>
      <c r="G251" s="550">
        <v>1.0522999999999998</v>
      </c>
      <c r="I251" s="551">
        <v>44931</v>
      </c>
      <c r="J251" s="550">
        <v>1.1162999999999998</v>
      </c>
      <c r="K251" s="550">
        <v>0.50629999999999997</v>
      </c>
      <c r="L251" s="550">
        <v>2.0122999999999998</v>
      </c>
      <c r="M251" s="550">
        <v>1.0522999999999998</v>
      </c>
    </row>
    <row r="252" spans="3:13" x14ac:dyDescent="0.25">
      <c r="C252" s="551">
        <v>44932</v>
      </c>
      <c r="D252" s="550">
        <v>1.1278000000000001</v>
      </c>
      <c r="E252" s="550">
        <v>0.50980000000000025</v>
      </c>
      <c r="F252" s="550">
        <v>2.0047999999999999</v>
      </c>
      <c r="G252" s="550">
        <v>1.0548000000000002</v>
      </c>
      <c r="I252" s="551">
        <v>44932</v>
      </c>
      <c r="J252" s="550">
        <v>1.1278000000000001</v>
      </c>
      <c r="K252" s="550">
        <v>0.50980000000000025</v>
      </c>
      <c r="L252" s="550">
        <v>2.0047999999999999</v>
      </c>
      <c r="M252" s="550">
        <v>1.0548000000000002</v>
      </c>
    </row>
    <row r="253" spans="3:13" x14ac:dyDescent="0.25">
      <c r="C253" s="551">
        <v>44935</v>
      </c>
      <c r="D253" s="550">
        <v>1.1012</v>
      </c>
      <c r="E253" s="550">
        <v>0.5022000000000002</v>
      </c>
      <c r="F253" s="550">
        <v>1.9532000000000003</v>
      </c>
      <c r="G253" s="550">
        <v>1.0421999999999998</v>
      </c>
      <c r="I253" s="551">
        <v>44935</v>
      </c>
      <c r="J253" s="550">
        <v>1.1012</v>
      </c>
      <c r="K253" s="550">
        <v>0.5022000000000002</v>
      </c>
      <c r="L253" s="550">
        <v>1.9532000000000003</v>
      </c>
      <c r="M253" s="550">
        <v>1.0421999999999998</v>
      </c>
    </row>
    <row r="254" spans="3:13" x14ac:dyDescent="0.25">
      <c r="C254" s="551">
        <v>44936</v>
      </c>
      <c r="D254" s="550">
        <v>1.0783</v>
      </c>
      <c r="E254" s="550">
        <v>0.49429999999999996</v>
      </c>
      <c r="F254" s="550">
        <v>1.9082999999999997</v>
      </c>
      <c r="G254" s="550">
        <v>1.0242999999999998</v>
      </c>
      <c r="I254" s="551">
        <v>44936</v>
      </c>
      <c r="J254" s="550">
        <v>1.0783</v>
      </c>
      <c r="K254" s="550">
        <v>0.49429999999999996</v>
      </c>
      <c r="L254" s="550">
        <v>1.9082999999999997</v>
      </c>
      <c r="M254" s="550">
        <v>1.0242999999999998</v>
      </c>
    </row>
    <row r="255" spans="3:13" x14ac:dyDescent="0.25">
      <c r="C255" s="551">
        <v>44937</v>
      </c>
      <c r="D255" s="550">
        <v>1.0103</v>
      </c>
      <c r="E255" s="550">
        <v>0.45730000000000004</v>
      </c>
      <c r="F255" s="550">
        <v>1.8253000000000004</v>
      </c>
      <c r="G255" s="550">
        <v>0.98130000000000006</v>
      </c>
      <c r="I255" s="551">
        <v>44937</v>
      </c>
      <c r="J255" s="550">
        <v>1.0103</v>
      </c>
      <c r="K255" s="550">
        <v>0.45730000000000004</v>
      </c>
      <c r="L255" s="550">
        <v>1.8253000000000004</v>
      </c>
      <c r="M255" s="550">
        <v>0.98130000000000006</v>
      </c>
    </row>
    <row r="256" spans="3:13" x14ac:dyDescent="0.25">
      <c r="C256" s="551">
        <v>44938</v>
      </c>
      <c r="D256" s="550">
        <v>0.99949999999999983</v>
      </c>
      <c r="E256" s="550">
        <v>0.45849999999999991</v>
      </c>
      <c r="F256" s="550">
        <v>1.8365</v>
      </c>
      <c r="G256" s="550">
        <v>0.98449999999999971</v>
      </c>
      <c r="I256" s="551">
        <v>44938</v>
      </c>
      <c r="J256" s="550">
        <v>0.99949999999999983</v>
      </c>
      <c r="K256" s="550">
        <v>0.45849999999999991</v>
      </c>
      <c r="L256" s="550">
        <v>1.8365</v>
      </c>
      <c r="M256" s="550">
        <v>0.98449999999999971</v>
      </c>
    </row>
    <row r="257" spans="3:13" x14ac:dyDescent="0.25">
      <c r="C257" s="551">
        <v>44939</v>
      </c>
      <c r="D257" s="550">
        <v>0.996</v>
      </c>
      <c r="E257" s="550">
        <v>0.46700000000000008</v>
      </c>
      <c r="F257" s="550">
        <v>1.8360000000000003</v>
      </c>
      <c r="G257" s="550">
        <v>0.99699999999999989</v>
      </c>
      <c r="I257" s="551">
        <v>44939</v>
      </c>
      <c r="J257" s="550">
        <v>0.996</v>
      </c>
      <c r="K257" s="550">
        <v>0.46700000000000008</v>
      </c>
      <c r="L257" s="550">
        <v>1.8360000000000003</v>
      </c>
      <c r="M257" s="550">
        <v>0.99699999999999989</v>
      </c>
    </row>
    <row r="258" spans="3:13" x14ac:dyDescent="0.25">
      <c r="C258" s="551">
        <v>44942</v>
      </c>
      <c r="D258" s="550">
        <v>1.0078</v>
      </c>
      <c r="E258" s="550">
        <v>0.4668000000000001</v>
      </c>
      <c r="F258" s="550">
        <v>1.8378000000000005</v>
      </c>
      <c r="G258" s="550">
        <v>0.98880000000000035</v>
      </c>
      <c r="I258" s="551">
        <v>44942</v>
      </c>
      <c r="J258" s="550">
        <v>1.0078</v>
      </c>
      <c r="K258" s="550">
        <v>0.4668000000000001</v>
      </c>
      <c r="L258" s="550">
        <v>1.8378000000000005</v>
      </c>
      <c r="M258" s="550">
        <v>0.98880000000000035</v>
      </c>
    </row>
    <row r="259" spans="3:13" x14ac:dyDescent="0.25">
      <c r="C259" s="551">
        <v>44943</v>
      </c>
      <c r="D259" s="550">
        <v>0.98550000000000004</v>
      </c>
      <c r="E259" s="550">
        <v>0.4504999999999999</v>
      </c>
      <c r="F259" s="550">
        <v>1.7995000000000001</v>
      </c>
      <c r="G259" s="550">
        <v>0.97350000000000003</v>
      </c>
      <c r="I259" s="551">
        <v>44943</v>
      </c>
      <c r="J259" s="550">
        <v>0.98550000000000004</v>
      </c>
      <c r="K259" s="550">
        <v>0.4504999999999999</v>
      </c>
      <c r="L259" s="550">
        <v>1.7995000000000001</v>
      </c>
      <c r="M259" s="550">
        <v>0.97350000000000003</v>
      </c>
    </row>
    <row r="260" spans="3:13" x14ac:dyDescent="0.25">
      <c r="C260" s="551">
        <v>44944</v>
      </c>
      <c r="D260" s="550">
        <v>0.95839999999999992</v>
      </c>
      <c r="E260" s="550">
        <v>0.4254</v>
      </c>
      <c r="F260" s="550">
        <v>1.7094000000000003</v>
      </c>
      <c r="G260" s="550">
        <v>0.93340000000000001</v>
      </c>
      <c r="I260" s="551">
        <v>44944</v>
      </c>
      <c r="J260" s="550">
        <v>0.95839999999999992</v>
      </c>
      <c r="K260" s="550">
        <v>0.4254</v>
      </c>
      <c r="L260" s="550">
        <v>1.7094000000000003</v>
      </c>
      <c r="M260" s="550">
        <v>0.93340000000000001</v>
      </c>
    </row>
  </sheetData>
  <mergeCells count="2">
    <mergeCell ref="O8:S8"/>
    <mergeCell ref="O21:S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47</vt:i4>
      </vt:variant>
      <vt:variant>
        <vt:lpstr>Pomenované rozsahy</vt:lpstr>
      </vt:variant>
      <vt:variant>
        <vt:i4>23</vt:i4>
      </vt:variant>
    </vt:vector>
  </HeadingPairs>
  <TitlesOfParts>
    <vt:vector size="70" baseType="lpstr">
      <vt:lpstr>Obsah_Content</vt:lpstr>
      <vt:lpstr>ESA2010_source</vt:lpstr>
      <vt:lpstr>Zhrnutie </vt:lpstr>
      <vt:lpstr>Tab 1</vt:lpstr>
      <vt:lpstr>Tab 2 + Graf 1</vt:lpstr>
      <vt:lpstr>Tab 3</vt:lpstr>
      <vt:lpstr>Graf 2+3</vt:lpstr>
      <vt:lpstr>Graf 4+5</vt:lpstr>
      <vt:lpstr>Graf 6</vt:lpstr>
      <vt:lpstr>Graf 7</vt:lpstr>
      <vt:lpstr>Graf 8+Tab 4</vt:lpstr>
      <vt:lpstr>Graf 9 + Tab 5</vt:lpstr>
      <vt:lpstr>Tab 6</vt:lpstr>
      <vt:lpstr>Graf 10+11</vt:lpstr>
      <vt:lpstr>Tab 7 </vt:lpstr>
      <vt:lpstr>Graf 12+13</vt:lpstr>
      <vt:lpstr>Tab 8</vt:lpstr>
      <vt:lpstr>Graf 14</vt:lpstr>
      <vt:lpstr>Graf 15</vt:lpstr>
      <vt:lpstr>Tab 9</vt:lpstr>
      <vt:lpstr>Graf 16</vt:lpstr>
      <vt:lpstr>Graf 17</vt:lpstr>
      <vt:lpstr>Tab 10</vt:lpstr>
      <vt:lpstr>Tab 11</vt:lpstr>
      <vt:lpstr>Tab 12</vt:lpstr>
      <vt:lpstr>Graf 18</vt:lpstr>
      <vt:lpstr>Tab  13</vt:lpstr>
      <vt:lpstr>Tab 14</vt:lpstr>
      <vt:lpstr>Tab  15</vt:lpstr>
      <vt:lpstr>Tab 16</vt:lpstr>
      <vt:lpstr>Graf 19</vt:lpstr>
      <vt:lpstr>Graf 20+21</vt:lpstr>
      <vt:lpstr>Tab 17</vt:lpstr>
      <vt:lpstr>Graf 22</vt:lpstr>
      <vt:lpstr>Graf 23</vt:lpstr>
      <vt:lpstr>Graf 24</vt:lpstr>
      <vt:lpstr>Graf 25</vt:lpstr>
      <vt:lpstr>Tab 35</vt:lpstr>
      <vt:lpstr>Tab 36</vt:lpstr>
      <vt:lpstr>Tab 37</vt:lpstr>
      <vt:lpstr>Tab 38</vt:lpstr>
      <vt:lpstr>Tab 39</vt:lpstr>
      <vt:lpstr>Tab 40+41</vt:lpstr>
      <vt:lpstr>Tab 42+43</vt:lpstr>
      <vt:lpstr>Tab 44</vt:lpstr>
      <vt:lpstr>Graf XX</vt:lpstr>
      <vt:lpstr>Graf xx3</vt:lpstr>
      <vt:lpstr>'Tab 1'!_ftn1</vt:lpstr>
      <vt:lpstr>'Tab 1'!_ftnref1</vt:lpstr>
      <vt:lpstr>'Tab  15'!_Toc101880692</vt:lpstr>
      <vt:lpstr>'Tab 44'!_Toc101880725</vt:lpstr>
      <vt:lpstr>'Tab 44'!_Toc101880726</vt:lpstr>
      <vt:lpstr>'Graf 23'!_Toc101881956</vt:lpstr>
      <vt:lpstr>'Graf 12+13'!_Toc116561390</vt:lpstr>
      <vt:lpstr>'Graf 16'!_Toc117765255</vt:lpstr>
      <vt:lpstr>'Graf 14'!_Toc132899897</vt:lpstr>
      <vt:lpstr>'Tab 14'!_Toc133326713</vt:lpstr>
      <vt:lpstr>'Graf 4+5'!_Toc416944014</vt:lpstr>
      <vt:lpstr>'Graf 4+5'!_Toc416944015</vt:lpstr>
      <vt:lpstr>'Graf 9 + Tab 5'!_Toc416944019</vt:lpstr>
      <vt:lpstr>'Graf 9 + Tab 5'!_Toc416944024</vt:lpstr>
      <vt:lpstr>'Graf 9 + Tab 5'!_Toc416944025</vt:lpstr>
      <vt:lpstr>'Tab 16'!_Toc526783495</vt:lpstr>
      <vt:lpstr>'Tab 2 + Graf 1'!_Toc71548195</vt:lpstr>
      <vt:lpstr>'Tab 2 + Graf 1'!_Toc71622442</vt:lpstr>
      <vt:lpstr>'Tab 3'!_Toc71622442</vt:lpstr>
      <vt:lpstr>'Tab  15'!_Toc71622449</vt:lpstr>
      <vt:lpstr>'Graf 7'!Macrobond_Object1</vt:lpstr>
      <vt:lpstr>'Graf 7'!Macrobond_Object2</vt:lpstr>
      <vt:lpstr>'Graf 7'!Macrobond_Object3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2023-05-28T21:34:21Z</dcterms:modified>
</cp:coreProperties>
</file>