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charts/chart8.xml" ContentType="application/vnd.openxmlformats-officedocument.drawingml.chart+xml"/>
  <Override PartName="/xl/theme/themeOverride2.xml" ContentType="application/vnd.openxmlformats-officedocument.themeOverride+xml"/>
  <Override PartName="/xl/charts/chart9.xml" ContentType="application/vnd.openxmlformats-officedocument.drawingml.chart+xml"/>
  <Override PartName="/xl/theme/themeOverride3.xml" ContentType="application/vnd.openxmlformats-officedocument.themeOverride+xml"/>
  <Override PartName="/xl/charts/chart10.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theme/themeOverride5.xml" ContentType="application/vnd.openxmlformats-officedocument.themeOverride+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theme/themeOverride6.xml" ContentType="application/vnd.openxmlformats-officedocument.themeOverrid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7.xml" ContentType="application/vnd.openxmlformats-officedocument.themeOverrid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8.xml" ContentType="application/vnd.openxmlformats-officedocument.themeOverride+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23.xml" ContentType="application/vnd.ms-office.chartstyle+xml"/>
  <Override PartName="/xl/charts/colors23.xml" ContentType="application/vnd.ms-office.chartcolorstyle+xml"/>
  <Override PartName="/xl/charts/chart3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charts/chart35.xml" ContentType="application/vnd.openxmlformats-officedocument.drawingml.chart+xml"/>
  <Override PartName="/xl/theme/themeOverride9.xml" ContentType="application/vnd.openxmlformats-officedocument.themeOverride+xml"/>
  <Override PartName="/xl/charts/chart36.xml" ContentType="application/vnd.openxmlformats-officedocument.drawingml.chart+xml"/>
  <Override PartName="/xl/theme/themeOverride10.xml" ContentType="application/vnd.openxmlformats-officedocument.themeOverride+xml"/>
  <Override PartName="/xl/drawings/drawing23.xml" ContentType="application/vnd.openxmlformats-officedocument.drawing+xml"/>
  <Override PartName="/xl/charts/chart37.xml" ContentType="application/vnd.openxmlformats-officedocument.drawingml.chart+xml"/>
  <Override PartName="/xl/charts/style25.xml" ContentType="application/vnd.ms-office.chartstyle+xml"/>
  <Override PartName="/xl/charts/colors25.xml" ContentType="application/vnd.ms-office.chartcolorstyle+xml"/>
  <Override PartName="/xl/charts/chart3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39.xml" ContentType="application/vnd.openxmlformats-officedocument.drawingml.chart+xml"/>
  <Override PartName="/xl/charts/style27.xml" ContentType="application/vnd.ms-office.chartstyle+xml"/>
  <Override PartName="/xl/charts/colors27.xml" ContentType="application/vnd.ms-office.chartcolorstyle+xml"/>
  <Override PartName="/xl/charts/chart4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41.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3.xml" ContentType="application/vnd.openxmlformats-officedocument.drawingml.chartshapes+xml"/>
  <Override PartName="/xl/charts/chart4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43.xml" ContentType="application/vnd.openxmlformats-officedocument.drawingml.chart+xml"/>
  <Override PartName="/xl/theme/themeOverride11.xml" ContentType="application/vnd.openxmlformats-officedocument.themeOverride+xml"/>
  <Override PartName="/xl/charts/chart44.xml" ContentType="application/vnd.openxmlformats-officedocument.drawingml.chart+xml"/>
  <Override PartName="/xl/charts/style31.xml" ContentType="application/vnd.ms-office.chartstyle+xml"/>
  <Override PartName="/xl/charts/colors31.xml" ContentType="application/vnd.ms-office.chartcolorstyle+xml"/>
  <Override PartName="/xl/charts/chart45.xml" ContentType="application/vnd.openxmlformats-officedocument.drawingml.chart+xml"/>
  <Override PartName="/xl/charts/style32.xml" ContentType="application/vnd.ms-office.chartstyle+xml"/>
  <Override PartName="/xl/charts/colors32.xml" ContentType="application/vnd.ms-office.chartcolorstyle+xml"/>
  <Override PartName="/xl/charts/chart46.xml" ContentType="application/vnd.openxmlformats-officedocument.drawingml.chart+xml"/>
  <Override PartName="/xl/theme/themeOverride12.xml" ContentType="application/vnd.openxmlformats-officedocument.themeOverride+xml"/>
  <Override PartName="/xl/drawings/drawing36.xml" ContentType="application/vnd.openxmlformats-officedocument.drawing+xml"/>
  <Override PartName="/xl/drawings/drawing37.xml" ContentType="application/vnd.openxmlformats-officedocument.drawing+xml"/>
  <Override PartName="/xl/charts/chart47.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8.xml" ContentType="application/vnd.openxmlformats-officedocument.drawingml.chartshapes+xml"/>
  <Override PartName="/xl/charts/chart48.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49.xml" ContentType="application/vnd.openxmlformats-officedocument.drawingml.chart+xml"/>
  <Override PartName="/xl/theme/themeOverride13.xml" ContentType="application/vnd.openxmlformats-officedocument.themeOverride+xml"/>
  <Override PartName="/xl/drawings/drawing41.xml" ContentType="application/vnd.openxmlformats-officedocument.drawing+xml"/>
  <Override PartName="/xl/charts/chart50.xml" ContentType="application/vnd.openxmlformats-officedocument.drawingml.chart+xml"/>
  <Override PartName="/xl/theme/themeOverride14.xml" ContentType="application/vnd.openxmlformats-officedocument.themeOverride+xml"/>
  <Override PartName="/xl/drawings/drawing42.xml" ContentType="application/vnd.openxmlformats-officedocument.drawingml.chartshapes+xml"/>
  <Override PartName="/xl/charts/chart51.xml" ContentType="application/vnd.openxmlformats-officedocument.drawingml.chart+xml"/>
  <Override PartName="/xl/theme/themeOverride15.xml" ContentType="application/vnd.openxmlformats-officedocument.themeOverride+xml"/>
  <Override PartName="/xl/drawings/drawing43.xml" ContentType="application/vnd.openxmlformats-officedocument.drawingml.chartshapes+xml"/>
  <Override PartName="/xl/drawings/drawing44.xml" ContentType="application/vnd.openxmlformats-officedocument.drawing+xml"/>
  <Override PartName="/xl/charts/chartEx1.xml" ContentType="application/vnd.ms-office.chartex+xml"/>
  <Override PartName="/xl/charts/style35.xml" ContentType="application/vnd.ms-office.chartstyle+xml"/>
  <Override PartName="/xl/charts/colors35.xml" ContentType="application/vnd.ms-office.chartcolorstyle+xml"/>
  <Override PartName="/xl/charts/chartEx2.xml" ContentType="application/vnd.ms-office.chartex+xml"/>
  <Override PartName="/xl/charts/style36.xml" ContentType="application/vnd.ms-office.chartstyle+xml"/>
  <Override PartName="/xl/charts/colors36.xml" ContentType="application/vnd.ms-office.chartcolorstyle+xml"/>
  <Override PartName="/xl/charts/chartEx3.xml" ContentType="application/vnd.ms-office.chartex+xml"/>
  <Override PartName="/xl/charts/style37.xml" ContentType="application/vnd.ms-office.chartstyle+xml"/>
  <Override PartName="/xl/charts/colors37.xml" ContentType="application/vnd.ms-office.chartcolorstyle+xml"/>
  <Override PartName="/xl/charts/chartEx4.xml" ContentType="application/vnd.ms-office.chartex+xml"/>
  <Override PartName="/xl/charts/style38.xml" ContentType="application/vnd.ms-office.chartstyle+xml"/>
  <Override PartName="/xl/charts/colors38.xml" ContentType="application/vnd.ms-office.chartcolorstyle+xml"/>
  <Override PartName="/xl/drawings/drawing45.xml" ContentType="application/vnd.openxmlformats-officedocument.drawing+xml"/>
  <Override PartName="/xl/comments1.xml" ContentType="application/vnd.openxmlformats-officedocument.spreadsheetml.comments+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harts/chart52.xml" ContentType="application/vnd.openxmlformats-officedocument.drawingml.chart+xml"/>
  <Override PartName="/xl/theme/themeOverride16.xml" ContentType="application/vnd.openxmlformats-officedocument.themeOverride+xml"/>
  <Override PartName="/xl/charts/chart53.xml" ContentType="application/vnd.openxmlformats-officedocument.drawingml.chart+xml"/>
  <Override PartName="/xl/theme/themeOverride17.xml" ContentType="application/vnd.openxmlformats-officedocument.themeOverride+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ml.chartshapes+xml"/>
  <Override PartName="/xl/charts/chart55.xml" ContentType="application/vnd.openxmlformats-officedocument.drawingml.chart+xml"/>
  <Override PartName="/xl/drawings/drawing56.xml" ContentType="application/vnd.openxmlformats-officedocument.drawingml.chartshapes+xml"/>
  <Override PartName="/xl/charts/chart56.xml" ContentType="application/vnd.openxmlformats-officedocument.drawingml.chart+xml"/>
  <Override PartName="/xl/drawings/drawing57.xml" ContentType="application/vnd.openxmlformats-officedocument.drawingml.chartshapes+xml"/>
  <Override PartName="/xl/charts/chart57.xml" ContentType="application/vnd.openxmlformats-officedocument.drawingml.chart+xml"/>
  <Override PartName="/xl/drawings/drawing5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saveExternalLinkValues="0" updateLinks="never" codeName="Tento_zošit"/>
  <bookViews>
    <workbookView xWindow="240" yWindow="110" windowWidth="14810" windowHeight="8030" tabRatio="915"/>
  </bookViews>
  <sheets>
    <sheet name="Obsah_Content" sheetId="73" r:id="rId1"/>
    <sheet name="ESA2010_source" sheetId="110" r:id="rId2"/>
    <sheet name="Zhrnutie " sheetId="94" r:id="rId3"/>
    <sheet name="Tab 1" sheetId="11" r:id="rId4"/>
    <sheet name="Tab 2 + Graf 1" sheetId="212" r:id="rId5"/>
    <sheet name="Tab 3" sheetId="213" r:id="rId6"/>
    <sheet name="Graf 2+3" sheetId="84" r:id="rId7"/>
    <sheet name="Graf 4+5" sheetId="12" r:id="rId8"/>
    <sheet name="Graf 6" sheetId="248" r:id="rId9"/>
    <sheet name="Graf 7" sheetId="249" r:id="rId10"/>
    <sheet name="Graf 8+Tab 4" sheetId="103" r:id="rId11"/>
    <sheet name="Graf 9 + Tab 5" sheetId="104" r:id="rId12"/>
    <sheet name="Tab 6" sheetId="16" r:id="rId13"/>
    <sheet name="Graf 10+11" sheetId="161" r:id="rId14"/>
    <sheet name="Tab 7 " sheetId="37" r:id="rId15"/>
    <sheet name="Graf 12+13" sheetId="250" r:id="rId16"/>
    <sheet name="Tab 8" sheetId="255" r:id="rId17"/>
    <sheet name="Graf 14" sheetId="226" r:id="rId18"/>
    <sheet name="Graf 15" sheetId="252" r:id="rId19"/>
    <sheet name="Tab 9" sheetId="256" r:id="rId20"/>
    <sheet name="Graf 16" sheetId="225" r:id="rId21"/>
    <sheet name="Graf 17" sheetId="251" r:id="rId22"/>
    <sheet name="Tab 10" sheetId="257" r:id="rId23"/>
    <sheet name="Tab 11" sheetId="196" r:id="rId24"/>
    <sheet name="Tab 12" sheetId="214" r:id="rId25"/>
    <sheet name="Graf 18" sheetId="253" r:id="rId26"/>
    <sheet name="Tab  13" sheetId="28" r:id="rId27"/>
    <sheet name="Tab 14" sheetId="254" r:id="rId28"/>
    <sheet name="Tab  15" sheetId="29" r:id="rId29"/>
    <sheet name="Tab 16" sheetId="219" r:id="rId30"/>
    <sheet name="Graf 19" sheetId="188" r:id="rId31"/>
    <sheet name="Graf 20+21" sheetId="98" r:id="rId32"/>
    <sheet name="Tab 17" sheetId="264" r:id="rId33"/>
    <sheet name="Graf 22" sheetId="258" r:id="rId34"/>
    <sheet name="Graf 23" sheetId="259" r:id="rId35"/>
    <sheet name="Graf 24" sheetId="260" r:id="rId36"/>
    <sheet name="Graf 25" sheetId="207" r:id="rId37"/>
    <sheet name="Tab 35" sheetId="247" r:id="rId38"/>
    <sheet name="Tab 36" sheetId="175" r:id="rId39"/>
    <sheet name="Tab 37" sheetId="143" r:id="rId40"/>
    <sheet name="Tab 38" sheetId="113" r:id="rId41"/>
    <sheet name="Tab 39" sheetId="158" r:id="rId42"/>
    <sheet name="Tab 40+41" sheetId="261" r:id="rId43"/>
    <sheet name="Tab 42+43" sheetId="262" r:id="rId44"/>
    <sheet name="Tab 44" sheetId="245" r:id="rId45"/>
    <sheet name="Graf XX" sheetId="179" state="hidden" r:id="rId46"/>
    <sheet name="Graf xx3" sheetId="190" state="hidden"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s>
  <definedNames>
    <definedName name="\A" localSheetId="17">#REF!</definedName>
    <definedName name="\A" localSheetId="18">#REF!</definedName>
    <definedName name="\A" localSheetId="20">#REF!</definedName>
    <definedName name="\A" localSheetId="25">#REF!</definedName>
    <definedName name="\A" localSheetId="30">#REF!</definedName>
    <definedName name="\A" localSheetId="34">#REF!</definedName>
    <definedName name="\A" localSheetId="35">#REF!</definedName>
    <definedName name="\A" localSheetId="23">#REF!</definedName>
    <definedName name="\A" localSheetId="24">#REF!</definedName>
    <definedName name="\A" localSheetId="29">#REF!</definedName>
    <definedName name="\A" localSheetId="32">#REF!</definedName>
    <definedName name="\A" localSheetId="5">#REF!</definedName>
    <definedName name="\A" localSheetId="37">#REF!</definedName>
    <definedName name="\A" localSheetId="39">#REF!</definedName>
    <definedName name="\A">#REF!</definedName>
    <definedName name="\B" localSheetId="15">#REF!</definedName>
    <definedName name="\B" localSheetId="17">#REF!</definedName>
    <definedName name="\B" localSheetId="18">#REF!</definedName>
    <definedName name="\B" localSheetId="20">#REF!</definedName>
    <definedName name="\B" localSheetId="25">#REF!</definedName>
    <definedName name="\B" localSheetId="30">#REF!</definedName>
    <definedName name="\B" localSheetId="34">#REF!</definedName>
    <definedName name="\B" localSheetId="35">#REF!</definedName>
    <definedName name="\B" localSheetId="23">#REF!</definedName>
    <definedName name="\B" localSheetId="24">#REF!</definedName>
    <definedName name="\B" localSheetId="29">#REF!</definedName>
    <definedName name="\B" localSheetId="32">#REF!</definedName>
    <definedName name="\B" localSheetId="5">#REF!</definedName>
    <definedName name="\B" localSheetId="39">#REF!</definedName>
    <definedName name="\B">#REF!</definedName>
    <definedName name="\C" localSheetId="15">#REF!</definedName>
    <definedName name="\C" localSheetId="17">#REF!</definedName>
    <definedName name="\C" localSheetId="18">#REF!</definedName>
    <definedName name="\C" localSheetId="20">#REF!</definedName>
    <definedName name="\C" localSheetId="25">#REF!</definedName>
    <definedName name="\C" localSheetId="30">#REF!</definedName>
    <definedName name="\C" localSheetId="34">#REF!</definedName>
    <definedName name="\C" localSheetId="35">#REF!</definedName>
    <definedName name="\C" localSheetId="23">#REF!</definedName>
    <definedName name="\C" localSheetId="24">#REF!</definedName>
    <definedName name="\C" localSheetId="29">#REF!</definedName>
    <definedName name="\C" localSheetId="32">#REF!</definedName>
    <definedName name="\C" localSheetId="5">#REF!</definedName>
    <definedName name="\C" localSheetId="39">#REF!</definedName>
    <definedName name="\C">#REF!</definedName>
    <definedName name="\D" localSheetId="17">#REF!</definedName>
    <definedName name="\D" localSheetId="18">#REF!</definedName>
    <definedName name="\D" localSheetId="20">#REF!</definedName>
    <definedName name="\D" localSheetId="25">#REF!</definedName>
    <definedName name="\D" localSheetId="30">#REF!</definedName>
    <definedName name="\D" localSheetId="34">#REF!</definedName>
    <definedName name="\D" localSheetId="35">#REF!</definedName>
    <definedName name="\D" localSheetId="23">#REF!</definedName>
    <definedName name="\D" localSheetId="24">#REF!</definedName>
    <definedName name="\D" localSheetId="29">#REF!</definedName>
    <definedName name="\D" localSheetId="32">#REF!</definedName>
    <definedName name="\D" localSheetId="5">#REF!</definedName>
    <definedName name="\D" localSheetId="39">#REF!</definedName>
    <definedName name="\D">#REF!</definedName>
    <definedName name="\E" localSheetId="17">#REF!</definedName>
    <definedName name="\E" localSheetId="18">#REF!</definedName>
    <definedName name="\E" localSheetId="20">#REF!</definedName>
    <definedName name="\E" localSheetId="25">#REF!</definedName>
    <definedName name="\E" localSheetId="30">#REF!</definedName>
    <definedName name="\E" localSheetId="34">#REF!</definedName>
    <definedName name="\E" localSheetId="35">#REF!</definedName>
    <definedName name="\E" localSheetId="23">#REF!</definedName>
    <definedName name="\E" localSheetId="24">#REF!</definedName>
    <definedName name="\E" localSheetId="29">#REF!</definedName>
    <definedName name="\E" localSheetId="32">#REF!</definedName>
    <definedName name="\E" localSheetId="5">#REF!</definedName>
    <definedName name="\E" localSheetId="39">#REF!</definedName>
    <definedName name="\E">#REF!</definedName>
    <definedName name="\F" localSheetId="17">#REF!</definedName>
    <definedName name="\F" localSheetId="18">#REF!</definedName>
    <definedName name="\F" localSheetId="20">#REF!</definedName>
    <definedName name="\F" localSheetId="25">#REF!</definedName>
    <definedName name="\F" localSheetId="30">#REF!</definedName>
    <definedName name="\F" localSheetId="34">#REF!</definedName>
    <definedName name="\F" localSheetId="35">#REF!</definedName>
    <definedName name="\F" localSheetId="23">#REF!</definedName>
    <definedName name="\F" localSheetId="24">#REF!</definedName>
    <definedName name="\F" localSheetId="29">#REF!</definedName>
    <definedName name="\F" localSheetId="32">#REF!</definedName>
    <definedName name="\F" localSheetId="5">#REF!</definedName>
    <definedName name="\F" localSheetId="39">#REF!</definedName>
    <definedName name="\F">#REF!</definedName>
    <definedName name="\G" localSheetId="17">#REF!</definedName>
    <definedName name="\G" localSheetId="18">#REF!</definedName>
    <definedName name="\G" localSheetId="20">#REF!</definedName>
    <definedName name="\G" localSheetId="25">#REF!</definedName>
    <definedName name="\G" localSheetId="30">#REF!</definedName>
    <definedName name="\G" localSheetId="34">#REF!</definedName>
    <definedName name="\G" localSheetId="35">#REF!</definedName>
    <definedName name="\G" localSheetId="23">#REF!</definedName>
    <definedName name="\G" localSheetId="24">#REF!</definedName>
    <definedName name="\G" localSheetId="29">#REF!</definedName>
    <definedName name="\G" localSheetId="32">#REF!</definedName>
    <definedName name="\G" localSheetId="5">#REF!</definedName>
    <definedName name="\G" localSheetId="39">#REF!</definedName>
    <definedName name="\G">#REF!</definedName>
    <definedName name="\H" localSheetId="17">#REF!</definedName>
    <definedName name="\H" localSheetId="18">#REF!</definedName>
    <definedName name="\H" localSheetId="20">#REF!</definedName>
    <definedName name="\H" localSheetId="25">#REF!</definedName>
    <definedName name="\H" localSheetId="30">#REF!</definedName>
    <definedName name="\H" localSheetId="34">#REF!</definedName>
    <definedName name="\H" localSheetId="35">#REF!</definedName>
    <definedName name="\H" localSheetId="23">#REF!</definedName>
    <definedName name="\H" localSheetId="24">#REF!</definedName>
    <definedName name="\H" localSheetId="29">#REF!</definedName>
    <definedName name="\H" localSheetId="32">#REF!</definedName>
    <definedName name="\H" localSheetId="5">#REF!</definedName>
    <definedName name="\H" localSheetId="39">#REF!</definedName>
    <definedName name="\H">#REF!</definedName>
    <definedName name="\I" localSheetId="17">#REF!</definedName>
    <definedName name="\I" localSheetId="18">#REF!</definedName>
    <definedName name="\I" localSheetId="20">#REF!</definedName>
    <definedName name="\I" localSheetId="25">#REF!</definedName>
    <definedName name="\I" localSheetId="30">#REF!</definedName>
    <definedName name="\I" localSheetId="34">#REF!</definedName>
    <definedName name="\I" localSheetId="35">#REF!</definedName>
    <definedName name="\I" localSheetId="23">#REF!</definedName>
    <definedName name="\I" localSheetId="24">#REF!</definedName>
    <definedName name="\I" localSheetId="29">#REF!</definedName>
    <definedName name="\I" localSheetId="32">#REF!</definedName>
    <definedName name="\I" localSheetId="5">#REF!</definedName>
    <definedName name="\I" localSheetId="39">#REF!</definedName>
    <definedName name="\I">#REF!</definedName>
    <definedName name="\J" localSheetId="17">#REF!</definedName>
    <definedName name="\J" localSheetId="18">#REF!</definedName>
    <definedName name="\J" localSheetId="20">#REF!</definedName>
    <definedName name="\J" localSheetId="25">#REF!</definedName>
    <definedName name="\J" localSheetId="30">#REF!</definedName>
    <definedName name="\J" localSheetId="34">#REF!</definedName>
    <definedName name="\J" localSheetId="35">#REF!</definedName>
    <definedName name="\J" localSheetId="23">#REF!</definedName>
    <definedName name="\J" localSheetId="24">#REF!</definedName>
    <definedName name="\J" localSheetId="29">#REF!</definedName>
    <definedName name="\J" localSheetId="32">#REF!</definedName>
    <definedName name="\J" localSheetId="5">#REF!</definedName>
    <definedName name="\J" localSheetId="39">#REF!</definedName>
    <definedName name="\J">#REF!</definedName>
    <definedName name="\K" localSheetId="17">#REF!</definedName>
    <definedName name="\K" localSheetId="18">#REF!</definedName>
    <definedName name="\K" localSheetId="20">#REF!</definedName>
    <definedName name="\K" localSheetId="25">#REF!</definedName>
    <definedName name="\K" localSheetId="30">#REF!</definedName>
    <definedName name="\K" localSheetId="34">#REF!</definedName>
    <definedName name="\K" localSheetId="35">#REF!</definedName>
    <definedName name="\K" localSheetId="23">#REF!</definedName>
    <definedName name="\K" localSheetId="24">#REF!</definedName>
    <definedName name="\K" localSheetId="29">#REF!</definedName>
    <definedName name="\K" localSheetId="32">#REF!</definedName>
    <definedName name="\K" localSheetId="5">#REF!</definedName>
    <definedName name="\K" localSheetId="39">#REF!</definedName>
    <definedName name="\K">#REF!</definedName>
    <definedName name="\L" localSheetId="17">#REF!</definedName>
    <definedName name="\L" localSheetId="18">#REF!</definedName>
    <definedName name="\L" localSheetId="20">#REF!</definedName>
    <definedName name="\L" localSheetId="25">#REF!</definedName>
    <definedName name="\L" localSheetId="30">#REF!</definedName>
    <definedName name="\L" localSheetId="34">#REF!</definedName>
    <definedName name="\L" localSheetId="35">#REF!</definedName>
    <definedName name="\L" localSheetId="23">#REF!</definedName>
    <definedName name="\L" localSheetId="24">#REF!</definedName>
    <definedName name="\L" localSheetId="29">#REF!</definedName>
    <definedName name="\L" localSheetId="32">#REF!</definedName>
    <definedName name="\L" localSheetId="5">#REF!</definedName>
    <definedName name="\L" localSheetId="39">#REF!</definedName>
    <definedName name="\L">#REF!</definedName>
    <definedName name="\M" localSheetId="17">#REF!</definedName>
    <definedName name="\M" localSheetId="18">#REF!</definedName>
    <definedName name="\M" localSheetId="20">#REF!</definedName>
    <definedName name="\M" localSheetId="25">#REF!</definedName>
    <definedName name="\M" localSheetId="30">#REF!</definedName>
    <definedName name="\M" localSheetId="34">#REF!</definedName>
    <definedName name="\M" localSheetId="35">#REF!</definedName>
    <definedName name="\M" localSheetId="23">#REF!</definedName>
    <definedName name="\M" localSheetId="24">#REF!</definedName>
    <definedName name="\M" localSheetId="29">#REF!</definedName>
    <definedName name="\M" localSheetId="32">#REF!</definedName>
    <definedName name="\M" localSheetId="5">#REF!</definedName>
    <definedName name="\M" localSheetId="39">#REF!</definedName>
    <definedName name="\M">#REF!</definedName>
    <definedName name="\N" localSheetId="17">#REF!</definedName>
    <definedName name="\N" localSheetId="18">#REF!</definedName>
    <definedName name="\N" localSheetId="20">#REF!</definedName>
    <definedName name="\N" localSheetId="25">#REF!</definedName>
    <definedName name="\N" localSheetId="30">#REF!</definedName>
    <definedName name="\N" localSheetId="34">#REF!</definedName>
    <definedName name="\N" localSheetId="35">#REF!</definedName>
    <definedName name="\N" localSheetId="23">#REF!</definedName>
    <definedName name="\N" localSheetId="24">#REF!</definedName>
    <definedName name="\N" localSheetId="29">#REF!</definedName>
    <definedName name="\N" localSheetId="32">#REF!</definedName>
    <definedName name="\N" localSheetId="5">#REF!</definedName>
    <definedName name="\N" localSheetId="39">#REF!</definedName>
    <definedName name="\N">#REF!</definedName>
    <definedName name="\O" localSheetId="17">#REF!</definedName>
    <definedName name="\O" localSheetId="18">#REF!</definedName>
    <definedName name="\O" localSheetId="20">#REF!</definedName>
    <definedName name="\O" localSheetId="25">#REF!</definedName>
    <definedName name="\O" localSheetId="30">#REF!</definedName>
    <definedName name="\O" localSheetId="34">#REF!</definedName>
    <definedName name="\O" localSheetId="35">#REF!</definedName>
    <definedName name="\O" localSheetId="23">#REF!</definedName>
    <definedName name="\O" localSheetId="24">#REF!</definedName>
    <definedName name="\O" localSheetId="29">#REF!</definedName>
    <definedName name="\O" localSheetId="32">#REF!</definedName>
    <definedName name="\O" localSheetId="5">#REF!</definedName>
    <definedName name="\O" localSheetId="39">#REF!</definedName>
    <definedName name="\O">#REF!</definedName>
    <definedName name="\P" localSheetId="17">#REF!</definedName>
    <definedName name="\P" localSheetId="18">#REF!</definedName>
    <definedName name="\P" localSheetId="20">#REF!</definedName>
    <definedName name="\P" localSheetId="25">#REF!</definedName>
    <definedName name="\P" localSheetId="30">#REF!</definedName>
    <definedName name="\P" localSheetId="34">#REF!</definedName>
    <definedName name="\P" localSheetId="35">#REF!</definedName>
    <definedName name="\P" localSheetId="23">#REF!</definedName>
    <definedName name="\P" localSheetId="24">#REF!</definedName>
    <definedName name="\P" localSheetId="29">#REF!</definedName>
    <definedName name="\P" localSheetId="32">#REF!</definedName>
    <definedName name="\P" localSheetId="5">#REF!</definedName>
    <definedName name="\P" localSheetId="39">#REF!</definedName>
    <definedName name="\P">#REF!</definedName>
    <definedName name="\Q" localSheetId="17">#REF!</definedName>
    <definedName name="\Q" localSheetId="18">#REF!</definedName>
    <definedName name="\Q" localSheetId="20">#REF!</definedName>
    <definedName name="\Q" localSheetId="25">#REF!</definedName>
    <definedName name="\Q" localSheetId="30">#REF!</definedName>
    <definedName name="\Q" localSheetId="34">#REF!</definedName>
    <definedName name="\Q" localSheetId="35">#REF!</definedName>
    <definedName name="\Q" localSheetId="23">#REF!</definedName>
    <definedName name="\Q" localSheetId="24">#REF!</definedName>
    <definedName name="\Q" localSheetId="29">#REF!</definedName>
    <definedName name="\Q" localSheetId="32">#REF!</definedName>
    <definedName name="\Q" localSheetId="5">#REF!</definedName>
    <definedName name="\Q" localSheetId="39">#REF!</definedName>
    <definedName name="\Q">#REF!</definedName>
    <definedName name="\R" localSheetId="17">#REF!</definedName>
    <definedName name="\R" localSheetId="18">#REF!</definedName>
    <definedName name="\R" localSheetId="20">#REF!</definedName>
    <definedName name="\R" localSheetId="25">#REF!</definedName>
    <definedName name="\R" localSheetId="30">#REF!</definedName>
    <definedName name="\R" localSheetId="34">#REF!</definedName>
    <definedName name="\R" localSheetId="35">#REF!</definedName>
    <definedName name="\R" localSheetId="23">#REF!</definedName>
    <definedName name="\R" localSheetId="24">#REF!</definedName>
    <definedName name="\R" localSheetId="29">#REF!</definedName>
    <definedName name="\R" localSheetId="32">#REF!</definedName>
    <definedName name="\R" localSheetId="5">#REF!</definedName>
    <definedName name="\R" localSheetId="39">#REF!</definedName>
    <definedName name="\R">#REF!</definedName>
    <definedName name="\S" localSheetId="17">#REF!</definedName>
    <definedName name="\S" localSheetId="18">#REF!</definedName>
    <definedName name="\S" localSheetId="20">#REF!</definedName>
    <definedName name="\S" localSheetId="25">#REF!</definedName>
    <definedName name="\S" localSheetId="30">#REF!</definedName>
    <definedName name="\S" localSheetId="34">#REF!</definedName>
    <definedName name="\S" localSheetId="35">#REF!</definedName>
    <definedName name="\S" localSheetId="23">#REF!</definedName>
    <definedName name="\S" localSheetId="24">#REF!</definedName>
    <definedName name="\S" localSheetId="29">#REF!</definedName>
    <definedName name="\S" localSheetId="32">#REF!</definedName>
    <definedName name="\S" localSheetId="5">#REF!</definedName>
    <definedName name="\S" localSheetId="39">#REF!</definedName>
    <definedName name="\S">#REF!</definedName>
    <definedName name="\T" localSheetId="17">#REF!</definedName>
    <definedName name="\T" localSheetId="18">#REF!</definedName>
    <definedName name="\T" localSheetId="20">#REF!</definedName>
    <definedName name="\T" localSheetId="25">#REF!</definedName>
    <definedName name="\T" localSheetId="30">#REF!</definedName>
    <definedName name="\T" localSheetId="34">#REF!</definedName>
    <definedName name="\T" localSheetId="35">#REF!</definedName>
    <definedName name="\T" localSheetId="23">#REF!</definedName>
    <definedName name="\T" localSheetId="24">#REF!</definedName>
    <definedName name="\T" localSheetId="29">#REF!</definedName>
    <definedName name="\T" localSheetId="32">#REF!</definedName>
    <definedName name="\T" localSheetId="5">#REF!</definedName>
    <definedName name="\T" localSheetId="39">#REF!</definedName>
    <definedName name="\T">#REF!</definedName>
    <definedName name="\U" localSheetId="17">#REF!</definedName>
    <definedName name="\U" localSheetId="18">#REF!</definedName>
    <definedName name="\U" localSheetId="20">#REF!</definedName>
    <definedName name="\U" localSheetId="25">#REF!</definedName>
    <definedName name="\U" localSheetId="30">#REF!</definedName>
    <definedName name="\U" localSheetId="34">#REF!</definedName>
    <definedName name="\U" localSheetId="35">#REF!</definedName>
    <definedName name="\U" localSheetId="23">#REF!</definedName>
    <definedName name="\U" localSheetId="24">#REF!</definedName>
    <definedName name="\U" localSheetId="29">#REF!</definedName>
    <definedName name="\U" localSheetId="32">#REF!</definedName>
    <definedName name="\U" localSheetId="5">#REF!</definedName>
    <definedName name="\U" localSheetId="39">#REF!</definedName>
    <definedName name="\U">#REF!</definedName>
    <definedName name="\V" localSheetId="17">#REF!</definedName>
    <definedName name="\V" localSheetId="18">#REF!</definedName>
    <definedName name="\V" localSheetId="20">#REF!</definedName>
    <definedName name="\V" localSheetId="25">#REF!</definedName>
    <definedName name="\V" localSheetId="30">#REF!</definedName>
    <definedName name="\V" localSheetId="34">#REF!</definedName>
    <definedName name="\V" localSheetId="35">#REF!</definedName>
    <definedName name="\V" localSheetId="23">#REF!</definedName>
    <definedName name="\V" localSheetId="24">#REF!</definedName>
    <definedName name="\V" localSheetId="29">#REF!</definedName>
    <definedName name="\V" localSheetId="32">#REF!</definedName>
    <definedName name="\V" localSheetId="5">#REF!</definedName>
    <definedName name="\V" localSheetId="39">#REF!</definedName>
    <definedName name="\V">#REF!</definedName>
    <definedName name="\W" localSheetId="17">#REF!</definedName>
    <definedName name="\W" localSheetId="18">#REF!</definedName>
    <definedName name="\W" localSheetId="20">#REF!</definedName>
    <definedName name="\W" localSheetId="25">#REF!</definedName>
    <definedName name="\W" localSheetId="30">#REF!</definedName>
    <definedName name="\W" localSheetId="34">#REF!</definedName>
    <definedName name="\W" localSheetId="35">#REF!</definedName>
    <definedName name="\W" localSheetId="23">#REF!</definedName>
    <definedName name="\W" localSheetId="24">#REF!</definedName>
    <definedName name="\W" localSheetId="29">#REF!</definedName>
    <definedName name="\W" localSheetId="32">#REF!</definedName>
    <definedName name="\W" localSheetId="5">#REF!</definedName>
    <definedName name="\W" localSheetId="39">#REF!</definedName>
    <definedName name="\W">#REF!</definedName>
    <definedName name="\X" localSheetId="17">#REF!</definedName>
    <definedName name="\X" localSheetId="18">#REF!</definedName>
    <definedName name="\X" localSheetId="20">#REF!</definedName>
    <definedName name="\X" localSheetId="25">#REF!</definedName>
    <definedName name="\X" localSheetId="30">#REF!</definedName>
    <definedName name="\X" localSheetId="34">#REF!</definedName>
    <definedName name="\X" localSheetId="35">#REF!</definedName>
    <definedName name="\X" localSheetId="23">#REF!</definedName>
    <definedName name="\X" localSheetId="24">#REF!</definedName>
    <definedName name="\X" localSheetId="29">#REF!</definedName>
    <definedName name="\X" localSheetId="32">#REF!</definedName>
    <definedName name="\X" localSheetId="5">#REF!</definedName>
    <definedName name="\X" localSheetId="39">#REF!</definedName>
    <definedName name="\X">#REF!</definedName>
    <definedName name="\Y" localSheetId="17">#REF!</definedName>
    <definedName name="\Y" localSheetId="18">#REF!</definedName>
    <definedName name="\Y" localSheetId="20">#REF!</definedName>
    <definedName name="\Y" localSheetId="25">#REF!</definedName>
    <definedName name="\Y" localSheetId="30">#REF!</definedName>
    <definedName name="\Y" localSheetId="34">#REF!</definedName>
    <definedName name="\Y" localSheetId="35">#REF!</definedName>
    <definedName name="\Y" localSheetId="23">#REF!</definedName>
    <definedName name="\Y" localSheetId="24">#REF!</definedName>
    <definedName name="\Y" localSheetId="29">#REF!</definedName>
    <definedName name="\Y" localSheetId="32">#REF!</definedName>
    <definedName name="\Y" localSheetId="5">#REF!</definedName>
    <definedName name="\Y" localSheetId="39">#REF!</definedName>
    <definedName name="\Y">#REF!</definedName>
    <definedName name="\Z" localSheetId="17">#REF!</definedName>
    <definedName name="\Z" localSheetId="18">#REF!</definedName>
    <definedName name="\Z" localSheetId="20">#REF!</definedName>
    <definedName name="\Z" localSheetId="25">#REF!</definedName>
    <definedName name="\Z" localSheetId="30">#REF!</definedName>
    <definedName name="\Z" localSheetId="34">#REF!</definedName>
    <definedName name="\Z" localSheetId="35">#REF!</definedName>
    <definedName name="\Z" localSheetId="23">#REF!</definedName>
    <definedName name="\Z" localSheetId="24">#REF!</definedName>
    <definedName name="\Z" localSheetId="29">#REF!</definedName>
    <definedName name="\Z" localSheetId="32">#REF!</definedName>
    <definedName name="\Z" localSheetId="5">#REF!</definedName>
    <definedName name="\Z" localSheetId="39">#REF!</definedName>
    <definedName name="\Z">#REF!</definedName>
    <definedName name="_____BOP2" localSheetId="17">[1]BoP!#REF!</definedName>
    <definedName name="_____BOP2" localSheetId="18">[1]BoP!#REF!</definedName>
    <definedName name="_____BOP2" localSheetId="20">[1]BoP!#REF!</definedName>
    <definedName name="_____BOP2" localSheetId="25">[1]BoP!#REF!</definedName>
    <definedName name="_____BOP2" localSheetId="30">[1]BoP!#REF!</definedName>
    <definedName name="_____BOP2" localSheetId="34">[1]BoP!#REF!</definedName>
    <definedName name="_____BOP2" localSheetId="35">[1]BoP!#REF!</definedName>
    <definedName name="_____BOP2" localSheetId="23">[1]BoP!#REF!</definedName>
    <definedName name="_____BOP2" localSheetId="24">[1]BoP!#REF!</definedName>
    <definedName name="_____BOP2" localSheetId="29">[1]BoP!#REF!</definedName>
    <definedName name="_____BOP2" localSheetId="32">[1]BoP!#REF!</definedName>
    <definedName name="_____BOP2" localSheetId="5">[1]BoP!#REF!</definedName>
    <definedName name="_____BOP2" localSheetId="39">[1]BoP!#REF!</definedName>
    <definedName name="_____BOP2">[1]BoP!#REF!</definedName>
    <definedName name="_____dat1" localSheetId="17">'[2]work Q real'!#REF!</definedName>
    <definedName name="_____dat1" localSheetId="18">'[2]work Q real'!#REF!</definedName>
    <definedName name="_____dat1" localSheetId="20">'[2]work Q real'!#REF!</definedName>
    <definedName name="_____dat1" localSheetId="25">'[2]work Q real'!#REF!</definedName>
    <definedName name="_____dat1" localSheetId="30">'[2]work Q real'!#REF!</definedName>
    <definedName name="_____dat1" localSheetId="34">'[2]work Q real'!#REF!</definedName>
    <definedName name="_____dat1" localSheetId="35">'[2]work Q real'!#REF!</definedName>
    <definedName name="_____dat1" localSheetId="23">'[2]work Q real'!#REF!</definedName>
    <definedName name="_____dat1" localSheetId="24">'[2]work Q real'!#REF!</definedName>
    <definedName name="_____dat1" localSheetId="29">'[2]work Q real'!#REF!</definedName>
    <definedName name="_____dat1" localSheetId="32">'[2]work Q real'!#REF!</definedName>
    <definedName name="_____dat1" localSheetId="5">'[2]work Q real'!#REF!</definedName>
    <definedName name="_____dat1" localSheetId="39">'[2]work Q real'!#REF!</definedName>
    <definedName name="_____dat1">'[2]work Q real'!#REF!</definedName>
    <definedName name="_____EXP5" localSheetId="15">#REF!</definedName>
    <definedName name="_____EXP5" localSheetId="17">#REF!</definedName>
    <definedName name="_____EXP5" localSheetId="18">#REF!</definedName>
    <definedName name="_____EXP5" localSheetId="20">#REF!</definedName>
    <definedName name="_____EXP5" localSheetId="25">#REF!</definedName>
    <definedName name="_____EXP5" localSheetId="30">#REF!</definedName>
    <definedName name="_____EXP5" localSheetId="34">#REF!</definedName>
    <definedName name="_____EXP5" localSheetId="35">#REF!</definedName>
    <definedName name="_____EXP5" localSheetId="23">#REF!</definedName>
    <definedName name="_____EXP5" localSheetId="24">#REF!</definedName>
    <definedName name="_____EXP5" localSheetId="29">#REF!</definedName>
    <definedName name="_____EXP5" localSheetId="32">#REF!</definedName>
    <definedName name="_____EXP5" localSheetId="5">#REF!</definedName>
    <definedName name="_____EXP5" localSheetId="37">#REF!</definedName>
    <definedName name="_____EXP5" localSheetId="39">#REF!</definedName>
    <definedName name="_____EXP5">#REF!</definedName>
    <definedName name="_____EXP6" localSheetId="15">#REF!</definedName>
    <definedName name="_____EXP6" localSheetId="17">#REF!</definedName>
    <definedName name="_____EXP6" localSheetId="18">#REF!</definedName>
    <definedName name="_____EXP6" localSheetId="20">#REF!</definedName>
    <definedName name="_____EXP6" localSheetId="25">#REF!</definedName>
    <definedName name="_____EXP6" localSheetId="30">#REF!</definedName>
    <definedName name="_____EXP6" localSheetId="34">#REF!</definedName>
    <definedName name="_____EXP6" localSheetId="35">#REF!</definedName>
    <definedName name="_____EXP6" localSheetId="23">#REF!</definedName>
    <definedName name="_____EXP6" localSheetId="24">#REF!</definedName>
    <definedName name="_____EXP6" localSheetId="29">#REF!</definedName>
    <definedName name="_____EXP6" localSheetId="32">#REF!</definedName>
    <definedName name="_____EXP6" localSheetId="5">#REF!</definedName>
    <definedName name="_____EXP6" localSheetId="39">#REF!</definedName>
    <definedName name="_____EXP6">#REF!</definedName>
    <definedName name="_____EXP7" localSheetId="15">#REF!</definedName>
    <definedName name="_____EXP7" localSheetId="17">#REF!</definedName>
    <definedName name="_____EXP7" localSheetId="18">#REF!</definedName>
    <definedName name="_____EXP7" localSheetId="20">#REF!</definedName>
    <definedName name="_____EXP7" localSheetId="25">#REF!</definedName>
    <definedName name="_____EXP7" localSheetId="30">#REF!</definedName>
    <definedName name="_____EXP7" localSheetId="34">#REF!</definedName>
    <definedName name="_____EXP7" localSheetId="35">#REF!</definedName>
    <definedName name="_____EXP7" localSheetId="23">#REF!</definedName>
    <definedName name="_____EXP7" localSheetId="24">#REF!</definedName>
    <definedName name="_____EXP7" localSheetId="29">#REF!</definedName>
    <definedName name="_____EXP7" localSheetId="32">#REF!</definedName>
    <definedName name="_____EXP7" localSheetId="5">#REF!</definedName>
    <definedName name="_____EXP7" localSheetId="39">#REF!</definedName>
    <definedName name="_____EXP7">#REF!</definedName>
    <definedName name="_____EXP9" localSheetId="17">#REF!</definedName>
    <definedName name="_____EXP9" localSheetId="18">#REF!</definedName>
    <definedName name="_____EXP9" localSheetId="20">#REF!</definedName>
    <definedName name="_____EXP9" localSheetId="25">#REF!</definedName>
    <definedName name="_____EXP9" localSheetId="30">#REF!</definedName>
    <definedName name="_____EXP9" localSheetId="34">#REF!</definedName>
    <definedName name="_____EXP9" localSheetId="35">#REF!</definedName>
    <definedName name="_____EXP9" localSheetId="23">#REF!</definedName>
    <definedName name="_____EXP9" localSheetId="24">#REF!</definedName>
    <definedName name="_____EXP9" localSheetId="29">#REF!</definedName>
    <definedName name="_____EXP9" localSheetId="32">#REF!</definedName>
    <definedName name="_____EXP9" localSheetId="5">#REF!</definedName>
    <definedName name="_____EXP9" localSheetId="39">#REF!</definedName>
    <definedName name="_____EXP9">#REF!</definedName>
    <definedName name="_____IMP2" localSheetId="17">#REF!</definedName>
    <definedName name="_____IMP2" localSheetId="18">#REF!</definedName>
    <definedName name="_____IMP2" localSheetId="20">#REF!</definedName>
    <definedName name="_____IMP2" localSheetId="25">#REF!</definedName>
    <definedName name="_____IMP2" localSheetId="30">#REF!</definedName>
    <definedName name="_____IMP2" localSheetId="34">#REF!</definedName>
    <definedName name="_____IMP2" localSheetId="35">#REF!</definedName>
    <definedName name="_____IMP2" localSheetId="23">#REF!</definedName>
    <definedName name="_____IMP2" localSheetId="24">#REF!</definedName>
    <definedName name="_____IMP2" localSheetId="29">#REF!</definedName>
    <definedName name="_____IMP2" localSheetId="32">#REF!</definedName>
    <definedName name="_____IMP2" localSheetId="5">#REF!</definedName>
    <definedName name="_____IMP2" localSheetId="39">#REF!</definedName>
    <definedName name="_____IMP2">#REF!</definedName>
    <definedName name="_____IMP4" localSheetId="17">#REF!</definedName>
    <definedName name="_____IMP4" localSheetId="18">#REF!</definedName>
    <definedName name="_____IMP4" localSheetId="20">#REF!</definedName>
    <definedName name="_____IMP4" localSheetId="25">#REF!</definedName>
    <definedName name="_____IMP4" localSheetId="30">#REF!</definedName>
    <definedName name="_____IMP4" localSheetId="34">#REF!</definedName>
    <definedName name="_____IMP4" localSheetId="35">#REF!</definedName>
    <definedName name="_____IMP4" localSheetId="23">#REF!</definedName>
    <definedName name="_____IMP4" localSheetId="24">#REF!</definedName>
    <definedName name="_____IMP4" localSheetId="29">#REF!</definedName>
    <definedName name="_____IMP4" localSheetId="32">#REF!</definedName>
    <definedName name="_____IMP4" localSheetId="5">#REF!</definedName>
    <definedName name="_____IMP4" localSheetId="39">#REF!</definedName>
    <definedName name="_____IMP4">#REF!</definedName>
    <definedName name="_____IMP6" localSheetId="17">#REF!</definedName>
    <definedName name="_____IMP6" localSheetId="18">#REF!</definedName>
    <definedName name="_____IMP6" localSheetId="20">#REF!</definedName>
    <definedName name="_____IMP6" localSheetId="25">#REF!</definedName>
    <definedName name="_____IMP6" localSheetId="30">#REF!</definedName>
    <definedName name="_____IMP6" localSheetId="34">#REF!</definedName>
    <definedName name="_____IMP6" localSheetId="35">#REF!</definedName>
    <definedName name="_____IMP6" localSheetId="23">#REF!</definedName>
    <definedName name="_____IMP6" localSheetId="24">#REF!</definedName>
    <definedName name="_____IMP6" localSheetId="29">#REF!</definedName>
    <definedName name="_____IMP6" localSheetId="32">#REF!</definedName>
    <definedName name="_____IMP6" localSheetId="5">#REF!</definedName>
    <definedName name="_____IMP6" localSheetId="39">#REF!</definedName>
    <definedName name="_____IMP6">#REF!</definedName>
    <definedName name="_____IMP7" localSheetId="17">#REF!</definedName>
    <definedName name="_____IMP7" localSheetId="18">#REF!</definedName>
    <definedName name="_____IMP7" localSheetId="20">#REF!</definedName>
    <definedName name="_____IMP7" localSheetId="25">#REF!</definedName>
    <definedName name="_____IMP7" localSheetId="30">#REF!</definedName>
    <definedName name="_____IMP7" localSheetId="34">#REF!</definedName>
    <definedName name="_____IMP7" localSheetId="35">#REF!</definedName>
    <definedName name="_____IMP7" localSheetId="23">#REF!</definedName>
    <definedName name="_____IMP7" localSheetId="24">#REF!</definedName>
    <definedName name="_____IMP7" localSheetId="29">#REF!</definedName>
    <definedName name="_____IMP7" localSheetId="32">#REF!</definedName>
    <definedName name="_____IMP7" localSheetId="5">#REF!</definedName>
    <definedName name="_____IMP7" localSheetId="39">#REF!</definedName>
    <definedName name="_____IMP7">#REF!</definedName>
    <definedName name="_____MTS2" localSheetId="17">'[3]Annual Tables'!#REF!</definedName>
    <definedName name="_____MTS2" localSheetId="18">'[3]Annual Tables'!#REF!</definedName>
    <definedName name="_____MTS2" localSheetId="20">'[3]Annual Tables'!#REF!</definedName>
    <definedName name="_____MTS2" localSheetId="25">'[3]Annual Tables'!#REF!</definedName>
    <definedName name="_____MTS2" localSheetId="30">'[3]Annual Tables'!#REF!</definedName>
    <definedName name="_____MTS2" localSheetId="34">'[3]Annual Tables'!#REF!</definedName>
    <definedName name="_____MTS2" localSheetId="35">'[3]Annual Tables'!#REF!</definedName>
    <definedName name="_____MTS2" localSheetId="23">'[3]Annual Tables'!#REF!</definedName>
    <definedName name="_____MTS2" localSheetId="24">'[3]Annual Tables'!#REF!</definedName>
    <definedName name="_____MTS2" localSheetId="29">'[3]Annual Tables'!#REF!</definedName>
    <definedName name="_____MTS2" localSheetId="32">'[3]Annual Tables'!#REF!</definedName>
    <definedName name="_____MTS2" localSheetId="5">'[3]Annual Tables'!#REF!</definedName>
    <definedName name="_____MTS2" localSheetId="39">'[3]Annual Tables'!#REF!</definedName>
    <definedName name="_____MTS2">'[3]Annual Tables'!#REF!</definedName>
    <definedName name="_____PAG2" localSheetId="17">[3]Index!#REF!</definedName>
    <definedName name="_____PAG2" localSheetId="18">[3]Index!#REF!</definedName>
    <definedName name="_____PAG2" localSheetId="20">[3]Index!#REF!</definedName>
    <definedName name="_____PAG2" localSheetId="25">[3]Index!#REF!</definedName>
    <definedName name="_____PAG2" localSheetId="30">[3]Index!#REF!</definedName>
    <definedName name="_____PAG2" localSheetId="34">[3]Index!#REF!</definedName>
    <definedName name="_____PAG2" localSheetId="35">[3]Index!#REF!</definedName>
    <definedName name="_____PAG2" localSheetId="23">[3]Index!#REF!</definedName>
    <definedName name="_____PAG2" localSheetId="24">[3]Index!#REF!</definedName>
    <definedName name="_____PAG2" localSheetId="29">[3]Index!#REF!</definedName>
    <definedName name="_____PAG2" localSheetId="32">[3]Index!#REF!</definedName>
    <definedName name="_____PAG2" localSheetId="5">[3]Index!#REF!</definedName>
    <definedName name="_____PAG2" localSheetId="39">[3]Index!#REF!</definedName>
    <definedName name="_____PAG2">[3]Index!#REF!</definedName>
    <definedName name="_____PAG3" localSheetId="17">[3]Index!#REF!</definedName>
    <definedName name="_____PAG3" localSheetId="18">[3]Index!#REF!</definedName>
    <definedName name="_____PAG3" localSheetId="20">[3]Index!#REF!</definedName>
    <definedName name="_____PAG3" localSheetId="25">[3]Index!#REF!</definedName>
    <definedName name="_____PAG3" localSheetId="34">[3]Index!#REF!</definedName>
    <definedName name="_____PAG3" localSheetId="35">[3]Index!#REF!</definedName>
    <definedName name="_____PAG3" localSheetId="23">[3]Index!#REF!</definedName>
    <definedName name="_____PAG3" localSheetId="24">[3]Index!#REF!</definedName>
    <definedName name="_____PAG3" localSheetId="29">[3]Index!#REF!</definedName>
    <definedName name="_____PAG3" localSheetId="32">[3]Index!#REF!</definedName>
    <definedName name="_____PAG3" localSheetId="5">[3]Index!#REF!</definedName>
    <definedName name="_____PAG3" localSheetId="39">[3]Index!#REF!</definedName>
    <definedName name="_____PAG3">[3]Index!#REF!</definedName>
    <definedName name="_____PAG4" localSheetId="17">[3]Index!#REF!</definedName>
    <definedName name="_____PAG4" localSheetId="18">[3]Index!#REF!</definedName>
    <definedName name="_____PAG4" localSheetId="20">[3]Index!#REF!</definedName>
    <definedName name="_____PAG4" localSheetId="25">[3]Index!#REF!</definedName>
    <definedName name="_____PAG4" localSheetId="34">[3]Index!#REF!</definedName>
    <definedName name="_____PAG4" localSheetId="35">[3]Index!#REF!</definedName>
    <definedName name="_____PAG4" localSheetId="23">[3]Index!#REF!</definedName>
    <definedName name="_____PAG4" localSheetId="24">[3]Index!#REF!</definedName>
    <definedName name="_____PAG4" localSheetId="29">[3]Index!#REF!</definedName>
    <definedName name="_____PAG4" localSheetId="32">[3]Index!#REF!</definedName>
    <definedName name="_____PAG4" localSheetId="5">[3]Index!#REF!</definedName>
    <definedName name="_____PAG4" localSheetId="39">[3]Index!#REF!</definedName>
    <definedName name="_____PAG4">[3]Index!#REF!</definedName>
    <definedName name="_____PAG5" localSheetId="17">[3]Index!#REF!</definedName>
    <definedName name="_____PAG5" localSheetId="18">[3]Index!#REF!</definedName>
    <definedName name="_____PAG5" localSheetId="20">[3]Index!#REF!</definedName>
    <definedName name="_____PAG5" localSheetId="25">[3]Index!#REF!</definedName>
    <definedName name="_____PAG5" localSheetId="34">[3]Index!#REF!</definedName>
    <definedName name="_____PAG5" localSheetId="35">[3]Index!#REF!</definedName>
    <definedName name="_____PAG5" localSheetId="23">[3]Index!#REF!</definedName>
    <definedName name="_____PAG5" localSheetId="24">[3]Index!#REF!</definedName>
    <definedName name="_____PAG5" localSheetId="29">[3]Index!#REF!</definedName>
    <definedName name="_____PAG5" localSheetId="32">[3]Index!#REF!</definedName>
    <definedName name="_____PAG5" localSheetId="5">[3]Index!#REF!</definedName>
    <definedName name="_____PAG5" localSheetId="39">[3]Index!#REF!</definedName>
    <definedName name="_____PAG5">[3]Index!#REF!</definedName>
    <definedName name="_____PAG6" localSheetId="17">[3]Index!#REF!</definedName>
    <definedName name="_____PAG6" localSheetId="18">[3]Index!#REF!</definedName>
    <definedName name="_____PAG6" localSheetId="20">[3]Index!#REF!</definedName>
    <definedName name="_____PAG6" localSheetId="25">[3]Index!#REF!</definedName>
    <definedName name="_____PAG6" localSheetId="34">[3]Index!#REF!</definedName>
    <definedName name="_____PAG6" localSheetId="35">[3]Index!#REF!</definedName>
    <definedName name="_____PAG6" localSheetId="23">[3]Index!#REF!</definedName>
    <definedName name="_____PAG6" localSheetId="24">[3]Index!#REF!</definedName>
    <definedName name="_____PAG6" localSheetId="29">[3]Index!#REF!</definedName>
    <definedName name="_____PAG6" localSheetId="32">[3]Index!#REF!</definedName>
    <definedName name="_____PAG6" localSheetId="5">[3]Index!#REF!</definedName>
    <definedName name="_____PAG6" localSheetId="39">[3]Index!#REF!</definedName>
    <definedName name="_____PAG6">[3]Index!#REF!</definedName>
    <definedName name="_____RES2" localSheetId="17">[1]RES!#REF!</definedName>
    <definedName name="_____RES2" localSheetId="18">[1]RES!#REF!</definedName>
    <definedName name="_____RES2" localSheetId="20">[1]RES!#REF!</definedName>
    <definedName name="_____RES2" localSheetId="25">[1]RES!#REF!</definedName>
    <definedName name="_____RES2" localSheetId="34">[1]RES!#REF!</definedName>
    <definedName name="_____RES2" localSheetId="35">[1]RES!#REF!</definedName>
    <definedName name="_____RES2" localSheetId="23">[1]RES!#REF!</definedName>
    <definedName name="_____RES2" localSheetId="24">[1]RES!#REF!</definedName>
    <definedName name="_____RES2" localSheetId="29">[1]RES!#REF!</definedName>
    <definedName name="_____RES2" localSheetId="32">[1]RES!#REF!</definedName>
    <definedName name="_____RES2" localSheetId="5">[1]RES!#REF!</definedName>
    <definedName name="_____RES2" localSheetId="39">[1]RES!#REF!</definedName>
    <definedName name="_____RES2">[1]RES!#REF!</definedName>
    <definedName name="_____TAB7" localSheetId="15">#REF!</definedName>
    <definedName name="_____TAB7" localSheetId="17">#REF!</definedName>
    <definedName name="_____TAB7" localSheetId="18">#REF!</definedName>
    <definedName name="_____TAB7" localSheetId="20">#REF!</definedName>
    <definedName name="_____TAB7" localSheetId="25">#REF!</definedName>
    <definedName name="_____TAB7" localSheetId="30">#REF!</definedName>
    <definedName name="_____TAB7" localSheetId="34">#REF!</definedName>
    <definedName name="_____TAB7" localSheetId="35">#REF!</definedName>
    <definedName name="_____TAB7" localSheetId="23">#REF!</definedName>
    <definedName name="_____TAB7" localSheetId="24">#REF!</definedName>
    <definedName name="_____TAB7" localSheetId="29">#REF!</definedName>
    <definedName name="_____TAB7" localSheetId="32">#REF!</definedName>
    <definedName name="_____TAB7" localSheetId="5">#REF!</definedName>
    <definedName name="_____TAB7" localSheetId="37">#REF!</definedName>
    <definedName name="_____TAB7" localSheetId="39">#REF!</definedName>
    <definedName name="_____TAB7">#REF!</definedName>
    <definedName name="____BOP1" localSheetId="15">#REF!</definedName>
    <definedName name="____BOP1" localSheetId="17">#REF!</definedName>
    <definedName name="____BOP1" localSheetId="18">#REF!</definedName>
    <definedName name="____BOP1" localSheetId="20">#REF!</definedName>
    <definedName name="____BOP1" localSheetId="25">#REF!</definedName>
    <definedName name="____BOP1" localSheetId="30">#REF!</definedName>
    <definedName name="____BOP1" localSheetId="34">#REF!</definedName>
    <definedName name="____BOP1" localSheetId="35">#REF!</definedName>
    <definedName name="____BOP1" localSheetId="23">#REF!</definedName>
    <definedName name="____BOP1" localSheetId="24">#REF!</definedName>
    <definedName name="____BOP1" localSheetId="29">#REF!</definedName>
    <definedName name="____BOP1" localSheetId="32">#REF!</definedName>
    <definedName name="____BOP1" localSheetId="5">#REF!</definedName>
    <definedName name="____BOP1" localSheetId="39">#REF!</definedName>
    <definedName name="____BOP1">#REF!</definedName>
    <definedName name="____BOP2" localSheetId="15">[1]BoP!#REF!</definedName>
    <definedName name="____BOP2" localSheetId="17">[1]BoP!#REF!</definedName>
    <definedName name="____BOP2" localSheetId="18">[1]BoP!#REF!</definedName>
    <definedName name="____BOP2" localSheetId="20">[1]BoP!#REF!</definedName>
    <definedName name="____BOP2" localSheetId="25">[1]BoP!#REF!</definedName>
    <definedName name="____BOP2" localSheetId="30">[1]BoP!#REF!</definedName>
    <definedName name="____BOP2" localSheetId="34">[1]BoP!#REF!</definedName>
    <definedName name="____BOP2" localSheetId="35">[1]BoP!#REF!</definedName>
    <definedName name="____BOP2" localSheetId="23">[1]BoP!#REF!</definedName>
    <definedName name="____BOP2" localSheetId="24">[1]BoP!#REF!</definedName>
    <definedName name="____BOP2" localSheetId="29">[1]BoP!#REF!</definedName>
    <definedName name="____BOP2" localSheetId="32">[1]BoP!#REF!</definedName>
    <definedName name="____BOP2" localSheetId="5">[1]BoP!#REF!</definedName>
    <definedName name="____BOP2" localSheetId="39">[1]BoP!#REF!</definedName>
    <definedName name="____BOP2">[1]BoP!#REF!</definedName>
    <definedName name="____dat1" localSheetId="15">'[2]work Q real'!#REF!</definedName>
    <definedName name="____dat1" localSheetId="17">'[2]work Q real'!#REF!</definedName>
    <definedName name="____dat1" localSheetId="18">'[2]work Q real'!#REF!</definedName>
    <definedName name="____dat1" localSheetId="20">'[2]work Q real'!#REF!</definedName>
    <definedName name="____dat1" localSheetId="25">'[2]work Q real'!#REF!</definedName>
    <definedName name="____dat1" localSheetId="34">'[2]work Q real'!#REF!</definedName>
    <definedName name="____dat1" localSheetId="35">'[2]work Q real'!#REF!</definedName>
    <definedName name="____dat1" localSheetId="23">'[2]work Q real'!#REF!</definedName>
    <definedName name="____dat1" localSheetId="24">'[2]work Q real'!#REF!</definedName>
    <definedName name="____dat1" localSheetId="29">'[2]work Q real'!#REF!</definedName>
    <definedName name="____dat1" localSheetId="32">'[2]work Q real'!#REF!</definedName>
    <definedName name="____dat1" localSheetId="5">'[2]work Q real'!#REF!</definedName>
    <definedName name="____dat1" localSheetId="39">'[2]work Q real'!#REF!</definedName>
    <definedName name="____dat1">'[2]work Q real'!#REF!</definedName>
    <definedName name="____dat2" localSheetId="15">#REF!</definedName>
    <definedName name="____dat2" localSheetId="17">#REF!</definedName>
    <definedName name="____dat2" localSheetId="18">#REF!</definedName>
    <definedName name="____dat2" localSheetId="20">#REF!</definedName>
    <definedName name="____dat2" localSheetId="25">#REF!</definedName>
    <definedName name="____dat2" localSheetId="30">#REF!</definedName>
    <definedName name="____dat2" localSheetId="34">#REF!</definedName>
    <definedName name="____dat2" localSheetId="35">#REF!</definedName>
    <definedName name="____dat2" localSheetId="23">#REF!</definedName>
    <definedName name="____dat2" localSheetId="24">#REF!</definedName>
    <definedName name="____dat2" localSheetId="29">#REF!</definedName>
    <definedName name="____dat2" localSheetId="32">#REF!</definedName>
    <definedName name="____dat2" localSheetId="5">#REF!</definedName>
    <definedName name="____dat2" localSheetId="37">#REF!</definedName>
    <definedName name="____dat2" localSheetId="39">#REF!</definedName>
    <definedName name="____dat2">#REF!</definedName>
    <definedName name="____EXP5" localSheetId="15">#REF!</definedName>
    <definedName name="____EXP5" localSheetId="17">#REF!</definedName>
    <definedName name="____EXP5" localSheetId="18">#REF!</definedName>
    <definedName name="____EXP5" localSheetId="20">#REF!</definedName>
    <definedName name="____EXP5" localSheetId="25">#REF!</definedName>
    <definedName name="____EXP5" localSheetId="30">#REF!</definedName>
    <definedName name="____EXP5" localSheetId="34">#REF!</definedName>
    <definedName name="____EXP5" localSheetId="35">#REF!</definedName>
    <definedName name="____EXP5" localSheetId="23">#REF!</definedName>
    <definedName name="____EXP5" localSheetId="24">#REF!</definedName>
    <definedName name="____EXP5" localSheetId="29">#REF!</definedName>
    <definedName name="____EXP5" localSheetId="32">#REF!</definedName>
    <definedName name="____EXP5" localSheetId="5">#REF!</definedName>
    <definedName name="____EXP5" localSheetId="39">#REF!</definedName>
    <definedName name="____EXP5">#REF!</definedName>
    <definedName name="____EXP6" localSheetId="15">#REF!</definedName>
    <definedName name="____EXP6" localSheetId="17">#REF!</definedName>
    <definedName name="____EXP6" localSheetId="18">#REF!</definedName>
    <definedName name="____EXP6" localSheetId="20">#REF!</definedName>
    <definedName name="____EXP6" localSheetId="25">#REF!</definedName>
    <definedName name="____EXP6" localSheetId="30">#REF!</definedName>
    <definedName name="____EXP6" localSheetId="34">#REF!</definedName>
    <definedName name="____EXP6" localSheetId="35">#REF!</definedName>
    <definedName name="____EXP6" localSheetId="23">#REF!</definedName>
    <definedName name="____EXP6" localSheetId="24">#REF!</definedName>
    <definedName name="____EXP6" localSheetId="29">#REF!</definedName>
    <definedName name="____EXP6" localSheetId="32">#REF!</definedName>
    <definedName name="____EXP6" localSheetId="5">#REF!</definedName>
    <definedName name="____EXP6" localSheetId="39">#REF!</definedName>
    <definedName name="____EXP6">#REF!</definedName>
    <definedName name="____EXP7" localSheetId="17">#REF!</definedName>
    <definedName name="____EXP7" localSheetId="18">#REF!</definedName>
    <definedName name="____EXP7" localSheetId="20">#REF!</definedName>
    <definedName name="____EXP7" localSheetId="25">#REF!</definedName>
    <definedName name="____EXP7" localSheetId="30">#REF!</definedName>
    <definedName name="____EXP7" localSheetId="34">#REF!</definedName>
    <definedName name="____EXP7" localSheetId="35">#REF!</definedName>
    <definedName name="____EXP7" localSheetId="23">#REF!</definedName>
    <definedName name="____EXP7" localSheetId="24">#REF!</definedName>
    <definedName name="____EXP7" localSheetId="29">#REF!</definedName>
    <definedName name="____EXP7" localSheetId="32">#REF!</definedName>
    <definedName name="____EXP7" localSheetId="5">#REF!</definedName>
    <definedName name="____EXP7" localSheetId="39">#REF!</definedName>
    <definedName name="____EXP7">#REF!</definedName>
    <definedName name="____EXP9" localSheetId="17">#REF!</definedName>
    <definedName name="____EXP9" localSheetId="18">#REF!</definedName>
    <definedName name="____EXP9" localSheetId="20">#REF!</definedName>
    <definedName name="____EXP9" localSheetId="25">#REF!</definedName>
    <definedName name="____EXP9" localSheetId="30">#REF!</definedName>
    <definedName name="____EXP9" localSheetId="34">#REF!</definedName>
    <definedName name="____EXP9" localSheetId="35">#REF!</definedName>
    <definedName name="____EXP9" localSheetId="23">#REF!</definedName>
    <definedName name="____EXP9" localSheetId="24">#REF!</definedName>
    <definedName name="____EXP9" localSheetId="29">#REF!</definedName>
    <definedName name="____EXP9" localSheetId="32">#REF!</definedName>
    <definedName name="____EXP9" localSheetId="5">#REF!</definedName>
    <definedName name="____EXP9" localSheetId="39">#REF!</definedName>
    <definedName name="____EXP9">#REF!</definedName>
    <definedName name="____IMP10" localSheetId="17">#REF!</definedName>
    <definedName name="____IMP10" localSheetId="18">#REF!</definedName>
    <definedName name="____IMP10" localSheetId="20">#REF!</definedName>
    <definedName name="____IMP10" localSheetId="25">#REF!</definedName>
    <definedName name="____IMP10" localSheetId="30">#REF!</definedName>
    <definedName name="____IMP10" localSheetId="34">#REF!</definedName>
    <definedName name="____IMP10" localSheetId="35">#REF!</definedName>
    <definedName name="____IMP10" localSheetId="23">#REF!</definedName>
    <definedName name="____IMP10" localSheetId="24">#REF!</definedName>
    <definedName name="____IMP10" localSheetId="29">#REF!</definedName>
    <definedName name="____IMP10" localSheetId="32">#REF!</definedName>
    <definedName name="____IMP10" localSheetId="5">#REF!</definedName>
    <definedName name="____IMP10" localSheetId="39">#REF!</definedName>
    <definedName name="____IMP10">#REF!</definedName>
    <definedName name="____IMP2" localSheetId="17">#REF!</definedName>
    <definedName name="____IMP2" localSheetId="18">#REF!</definedName>
    <definedName name="____IMP2" localSheetId="20">#REF!</definedName>
    <definedName name="____IMP2" localSheetId="25">#REF!</definedName>
    <definedName name="____IMP2" localSheetId="30">#REF!</definedName>
    <definedName name="____IMP2" localSheetId="34">#REF!</definedName>
    <definedName name="____IMP2" localSheetId="35">#REF!</definedName>
    <definedName name="____IMP2" localSheetId="23">#REF!</definedName>
    <definedName name="____IMP2" localSheetId="24">#REF!</definedName>
    <definedName name="____IMP2" localSheetId="29">#REF!</definedName>
    <definedName name="____IMP2" localSheetId="32">#REF!</definedName>
    <definedName name="____IMP2" localSheetId="5">#REF!</definedName>
    <definedName name="____IMP2" localSheetId="39">#REF!</definedName>
    <definedName name="____IMP2">#REF!</definedName>
    <definedName name="____IMP4" localSheetId="17">#REF!</definedName>
    <definedName name="____IMP4" localSheetId="18">#REF!</definedName>
    <definedName name="____IMP4" localSheetId="20">#REF!</definedName>
    <definedName name="____IMP4" localSheetId="25">#REF!</definedName>
    <definedName name="____IMP4" localSheetId="30">#REF!</definedName>
    <definedName name="____IMP4" localSheetId="34">#REF!</definedName>
    <definedName name="____IMP4" localSheetId="35">#REF!</definedName>
    <definedName name="____IMP4" localSheetId="23">#REF!</definedName>
    <definedName name="____IMP4" localSheetId="24">#REF!</definedName>
    <definedName name="____IMP4" localSheetId="29">#REF!</definedName>
    <definedName name="____IMP4" localSheetId="32">#REF!</definedName>
    <definedName name="____IMP4" localSheetId="5">#REF!</definedName>
    <definedName name="____IMP4" localSheetId="39">#REF!</definedName>
    <definedName name="____IMP4">#REF!</definedName>
    <definedName name="____IMP6" localSheetId="17">#REF!</definedName>
    <definedName name="____IMP6" localSheetId="18">#REF!</definedName>
    <definedName name="____IMP6" localSheetId="20">#REF!</definedName>
    <definedName name="____IMP6" localSheetId="25">#REF!</definedName>
    <definedName name="____IMP6" localSheetId="30">#REF!</definedName>
    <definedName name="____IMP6" localSheetId="34">#REF!</definedName>
    <definedName name="____IMP6" localSheetId="35">#REF!</definedName>
    <definedName name="____IMP6" localSheetId="23">#REF!</definedName>
    <definedName name="____IMP6" localSheetId="24">#REF!</definedName>
    <definedName name="____IMP6" localSheetId="29">#REF!</definedName>
    <definedName name="____IMP6" localSheetId="32">#REF!</definedName>
    <definedName name="____IMP6" localSheetId="5">#REF!</definedName>
    <definedName name="____IMP6" localSheetId="39">#REF!</definedName>
    <definedName name="____IMP6">#REF!</definedName>
    <definedName name="____IMP7" localSheetId="17">#REF!</definedName>
    <definedName name="____IMP7" localSheetId="18">#REF!</definedName>
    <definedName name="____IMP7" localSheetId="20">#REF!</definedName>
    <definedName name="____IMP7" localSheetId="25">#REF!</definedName>
    <definedName name="____IMP7" localSheetId="30">#REF!</definedName>
    <definedName name="____IMP7" localSheetId="34">#REF!</definedName>
    <definedName name="____IMP7" localSheetId="35">#REF!</definedName>
    <definedName name="____IMP7" localSheetId="23">#REF!</definedName>
    <definedName name="____IMP7" localSheetId="24">#REF!</definedName>
    <definedName name="____IMP7" localSheetId="29">#REF!</definedName>
    <definedName name="____IMP7" localSheetId="32">#REF!</definedName>
    <definedName name="____IMP7" localSheetId="5">#REF!</definedName>
    <definedName name="____IMP7" localSheetId="39">#REF!</definedName>
    <definedName name="____IMP7">#REF!</definedName>
    <definedName name="____IMP8" localSheetId="17">#REF!</definedName>
    <definedName name="____IMP8" localSheetId="18">#REF!</definedName>
    <definedName name="____IMP8" localSheetId="20">#REF!</definedName>
    <definedName name="____IMP8" localSheetId="25">#REF!</definedName>
    <definedName name="____IMP8" localSheetId="30">#REF!</definedName>
    <definedName name="____IMP8" localSheetId="34">#REF!</definedName>
    <definedName name="____IMP8" localSheetId="35">#REF!</definedName>
    <definedName name="____IMP8" localSheetId="23">#REF!</definedName>
    <definedName name="____IMP8" localSheetId="24">#REF!</definedName>
    <definedName name="____IMP8" localSheetId="29">#REF!</definedName>
    <definedName name="____IMP8" localSheetId="32">#REF!</definedName>
    <definedName name="____IMP8" localSheetId="5">#REF!</definedName>
    <definedName name="____IMP8" localSheetId="39">#REF!</definedName>
    <definedName name="____IMP8">#REF!</definedName>
    <definedName name="____MTS2" localSheetId="17">'[3]Annual Tables'!#REF!</definedName>
    <definedName name="____MTS2" localSheetId="18">'[3]Annual Tables'!#REF!</definedName>
    <definedName name="____MTS2" localSheetId="20">'[3]Annual Tables'!#REF!</definedName>
    <definedName name="____MTS2" localSheetId="25">'[3]Annual Tables'!#REF!</definedName>
    <definedName name="____MTS2" localSheetId="30">'[3]Annual Tables'!#REF!</definedName>
    <definedName name="____MTS2" localSheetId="34">'[3]Annual Tables'!#REF!</definedName>
    <definedName name="____MTS2" localSheetId="35">'[3]Annual Tables'!#REF!</definedName>
    <definedName name="____MTS2" localSheetId="23">'[3]Annual Tables'!#REF!</definedName>
    <definedName name="____MTS2" localSheetId="24">'[3]Annual Tables'!#REF!</definedName>
    <definedName name="____MTS2" localSheetId="29">'[3]Annual Tables'!#REF!</definedName>
    <definedName name="____MTS2" localSheetId="32">'[3]Annual Tables'!#REF!</definedName>
    <definedName name="____MTS2" localSheetId="5">'[3]Annual Tables'!#REF!</definedName>
    <definedName name="____MTS2" localSheetId="39">'[3]Annual Tables'!#REF!</definedName>
    <definedName name="____MTS2">'[3]Annual Tables'!#REF!</definedName>
    <definedName name="____OUT1" localSheetId="15">#REF!</definedName>
    <definedName name="____OUT1" localSheetId="17">#REF!</definedName>
    <definedName name="____OUT1" localSheetId="18">#REF!</definedName>
    <definedName name="____OUT1" localSheetId="20">#REF!</definedName>
    <definedName name="____OUT1" localSheetId="25">#REF!</definedName>
    <definedName name="____OUT1" localSheetId="30">#REF!</definedName>
    <definedName name="____OUT1" localSheetId="34">#REF!</definedName>
    <definedName name="____OUT1" localSheetId="35">#REF!</definedName>
    <definedName name="____OUT1" localSheetId="23">#REF!</definedName>
    <definedName name="____OUT1" localSheetId="24">#REF!</definedName>
    <definedName name="____OUT1" localSheetId="29">#REF!</definedName>
    <definedName name="____OUT1" localSheetId="32">#REF!</definedName>
    <definedName name="____OUT1" localSheetId="5">#REF!</definedName>
    <definedName name="____OUT1" localSheetId="37">#REF!</definedName>
    <definedName name="____OUT1" localSheetId="39">#REF!</definedName>
    <definedName name="____OUT1">#REF!</definedName>
    <definedName name="____OUT2" localSheetId="15">#REF!</definedName>
    <definedName name="____OUT2" localSheetId="17">#REF!</definedName>
    <definedName name="____OUT2" localSheetId="18">#REF!</definedName>
    <definedName name="____OUT2" localSheetId="20">#REF!</definedName>
    <definedName name="____OUT2" localSheetId="25">#REF!</definedName>
    <definedName name="____OUT2" localSheetId="30">#REF!</definedName>
    <definedName name="____OUT2" localSheetId="34">#REF!</definedName>
    <definedName name="____OUT2" localSheetId="35">#REF!</definedName>
    <definedName name="____OUT2" localSheetId="23">#REF!</definedName>
    <definedName name="____OUT2" localSheetId="24">#REF!</definedName>
    <definedName name="____OUT2" localSheetId="29">#REF!</definedName>
    <definedName name="____OUT2" localSheetId="32">#REF!</definedName>
    <definedName name="____OUT2" localSheetId="5">#REF!</definedName>
    <definedName name="____OUT2" localSheetId="39">#REF!</definedName>
    <definedName name="____OUT2">#REF!</definedName>
    <definedName name="____PAG2" localSheetId="15">[3]Index!#REF!</definedName>
    <definedName name="____PAG2" localSheetId="17">[3]Index!#REF!</definedName>
    <definedName name="____PAG2" localSheetId="18">[3]Index!#REF!</definedName>
    <definedName name="____PAG2" localSheetId="20">[3]Index!#REF!</definedName>
    <definedName name="____PAG2" localSheetId="25">[3]Index!#REF!</definedName>
    <definedName name="____PAG2" localSheetId="30">[3]Index!#REF!</definedName>
    <definedName name="____PAG2" localSheetId="34">[3]Index!#REF!</definedName>
    <definedName name="____PAG2" localSheetId="35">[3]Index!#REF!</definedName>
    <definedName name="____PAG2" localSheetId="23">[3]Index!#REF!</definedName>
    <definedName name="____PAG2" localSheetId="24">[3]Index!#REF!</definedName>
    <definedName name="____PAG2" localSheetId="29">[3]Index!#REF!</definedName>
    <definedName name="____PAG2" localSheetId="32">[3]Index!#REF!</definedName>
    <definedName name="____PAG2" localSheetId="5">[3]Index!#REF!</definedName>
    <definedName name="____PAG2" localSheetId="39">[3]Index!#REF!</definedName>
    <definedName name="____PAG2">[3]Index!#REF!</definedName>
    <definedName name="____PAG3" localSheetId="15">[3]Index!#REF!</definedName>
    <definedName name="____PAG3" localSheetId="17">[3]Index!#REF!</definedName>
    <definedName name="____PAG3" localSheetId="18">[3]Index!#REF!</definedName>
    <definedName name="____PAG3" localSheetId="20">[3]Index!#REF!</definedName>
    <definedName name="____PAG3" localSheetId="25">[3]Index!#REF!</definedName>
    <definedName name="____PAG3" localSheetId="34">[3]Index!#REF!</definedName>
    <definedName name="____PAG3" localSheetId="35">[3]Index!#REF!</definedName>
    <definedName name="____PAG3" localSheetId="23">[3]Index!#REF!</definedName>
    <definedName name="____PAG3" localSheetId="24">[3]Index!#REF!</definedName>
    <definedName name="____PAG3" localSheetId="29">[3]Index!#REF!</definedName>
    <definedName name="____PAG3" localSheetId="32">[3]Index!#REF!</definedName>
    <definedName name="____PAG3" localSheetId="5">[3]Index!#REF!</definedName>
    <definedName name="____PAG3" localSheetId="39">[3]Index!#REF!</definedName>
    <definedName name="____PAG3">[3]Index!#REF!</definedName>
    <definedName name="____PAG4" localSheetId="17">[3]Index!#REF!</definedName>
    <definedName name="____PAG4" localSheetId="18">[3]Index!#REF!</definedName>
    <definedName name="____PAG4" localSheetId="20">[3]Index!#REF!</definedName>
    <definedName name="____PAG4" localSheetId="25">[3]Index!#REF!</definedName>
    <definedName name="____PAG4" localSheetId="34">[3]Index!#REF!</definedName>
    <definedName name="____PAG4" localSheetId="35">[3]Index!#REF!</definedName>
    <definedName name="____PAG4" localSheetId="23">[3]Index!#REF!</definedName>
    <definedName name="____PAG4" localSheetId="24">[3]Index!#REF!</definedName>
    <definedName name="____PAG4" localSheetId="29">[3]Index!#REF!</definedName>
    <definedName name="____PAG4" localSheetId="32">[3]Index!#REF!</definedName>
    <definedName name="____PAG4" localSheetId="5">[3]Index!#REF!</definedName>
    <definedName name="____PAG4" localSheetId="39">[3]Index!#REF!</definedName>
    <definedName name="____PAG4">[3]Index!#REF!</definedName>
    <definedName name="____PAG5" localSheetId="17">[3]Index!#REF!</definedName>
    <definedName name="____PAG5" localSheetId="18">[3]Index!#REF!</definedName>
    <definedName name="____PAG5" localSheetId="20">[3]Index!#REF!</definedName>
    <definedName name="____PAG5" localSheetId="25">[3]Index!#REF!</definedName>
    <definedName name="____PAG5" localSheetId="34">[3]Index!#REF!</definedName>
    <definedName name="____PAG5" localSheetId="35">[3]Index!#REF!</definedName>
    <definedName name="____PAG5" localSheetId="23">[3]Index!#REF!</definedName>
    <definedName name="____PAG5" localSheetId="24">[3]Index!#REF!</definedName>
    <definedName name="____PAG5" localSheetId="29">[3]Index!#REF!</definedName>
    <definedName name="____PAG5" localSheetId="32">[3]Index!#REF!</definedName>
    <definedName name="____PAG5" localSheetId="5">[3]Index!#REF!</definedName>
    <definedName name="____PAG5" localSheetId="39">[3]Index!#REF!</definedName>
    <definedName name="____PAG5">[3]Index!#REF!</definedName>
    <definedName name="____PAG6" localSheetId="17">[3]Index!#REF!</definedName>
    <definedName name="____PAG6" localSheetId="18">[3]Index!#REF!</definedName>
    <definedName name="____PAG6" localSheetId="20">[3]Index!#REF!</definedName>
    <definedName name="____PAG6" localSheetId="25">[3]Index!#REF!</definedName>
    <definedName name="____PAG6" localSheetId="34">[3]Index!#REF!</definedName>
    <definedName name="____PAG6" localSheetId="35">[3]Index!#REF!</definedName>
    <definedName name="____PAG6" localSheetId="23">[3]Index!#REF!</definedName>
    <definedName name="____PAG6" localSheetId="24">[3]Index!#REF!</definedName>
    <definedName name="____PAG6" localSheetId="29">[3]Index!#REF!</definedName>
    <definedName name="____PAG6" localSheetId="32">[3]Index!#REF!</definedName>
    <definedName name="____PAG6" localSheetId="5">[3]Index!#REF!</definedName>
    <definedName name="____PAG6" localSheetId="39">[3]Index!#REF!</definedName>
    <definedName name="____PAG6">[3]Index!#REF!</definedName>
    <definedName name="____PAG7" localSheetId="15">#REF!</definedName>
    <definedName name="____PAG7" localSheetId="17">#REF!</definedName>
    <definedName name="____PAG7" localSheetId="18">#REF!</definedName>
    <definedName name="____PAG7" localSheetId="20">#REF!</definedName>
    <definedName name="____PAG7" localSheetId="25">#REF!</definedName>
    <definedName name="____PAG7" localSheetId="30">#REF!</definedName>
    <definedName name="____PAG7" localSheetId="34">#REF!</definedName>
    <definedName name="____PAG7" localSheetId="35">#REF!</definedName>
    <definedName name="____PAG7" localSheetId="23">#REF!</definedName>
    <definedName name="____PAG7" localSheetId="24">#REF!</definedName>
    <definedName name="____PAG7" localSheetId="29">#REF!</definedName>
    <definedName name="____PAG7" localSheetId="32">#REF!</definedName>
    <definedName name="____PAG7" localSheetId="5">#REF!</definedName>
    <definedName name="____PAG7" localSheetId="37">#REF!</definedName>
    <definedName name="____PAG7" localSheetId="39">#REF!</definedName>
    <definedName name="____PAG7">#REF!</definedName>
    <definedName name="____pro2001">[4]pro2001!$A$1:$B$72</definedName>
    <definedName name="____RES2" localSheetId="15">[1]RES!#REF!</definedName>
    <definedName name="____RES2" localSheetId="17">[1]RES!#REF!</definedName>
    <definedName name="____RES2" localSheetId="18">[1]RES!#REF!</definedName>
    <definedName name="____RES2" localSheetId="20">[1]RES!#REF!</definedName>
    <definedName name="____RES2" localSheetId="25">[1]RES!#REF!</definedName>
    <definedName name="____RES2" localSheetId="34">[1]RES!#REF!</definedName>
    <definedName name="____RES2" localSheetId="35">[1]RES!#REF!</definedName>
    <definedName name="____RES2" localSheetId="23">[1]RES!#REF!</definedName>
    <definedName name="____RES2" localSheetId="24">[1]RES!#REF!</definedName>
    <definedName name="____RES2" localSheetId="29">[1]RES!#REF!</definedName>
    <definedName name="____RES2" localSheetId="32">[1]RES!#REF!</definedName>
    <definedName name="____RES2" localSheetId="5">[1]RES!#REF!</definedName>
    <definedName name="____RES2" localSheetId="37">[1]RES!#REF!</definedName>
    <definedName name="____RES2" localSheetId="39">[1]RES!#REF!</definedName>
    <definedName name="____RES2">[1]RES!#REF!</definedName>
    <definedName name="____TAB1" localSheetId="15">#REF!</definedName>
    <definedName name="____TAB1" localSheetId="17">#REF!</definedName>
    <definedName name="____TAB1" localSheetId="18">#REF!</definedName>
    <definedName name="____TAB1" localSheetId="20">#REF!</definedName>
    <definedName name="____TAB1" localSheetId="25">#REF!</definedName>
    <definedName name="____TAB1" localSheetId="30">#REF!</definedName>
    <definedName name="____TAB1" localSheetId="34">#REF!</definedName>
    <definedName name="____TAB1" localSheetId="35">#REF!</definedName>
    <definedName name="____TAB1" localSheetId="23">#REF!</definedName>
    <definedName name="____TAB1" localSheetId="24">#REF!</definedName>
    <definedName name="____TAB1" localSheetId="29">#REF!</definedName>
    <definedName name="____TAB1" localSheetId="32">#REF!</definedName>
    <definedName name="____TAB1" localSheetId="5">#REF!</definedName>
    <definedName name="____TAB1" localSheetId="37">#REF!</definedName>
    <definedName name="____TAB1" localSheetId="39">#REF!</definedName>
    <definedName name="____TAB1">#REF!</definedName>
    <definedName name="____TAB10" localSheetId="15">#REF!</definedName>
    <definedName name="____TAB10" localSheetId="17">#REF!</definedName>
    <definedName name="____TAB10" localSheetId="18">#REF!</definedName>
    <definedName name="____TAB10" localSheetId="20">#REF!</definedName>
    <definedName name="____TAB10" localSheetId="25">#REF!</definedName>
    <definedName name="____TAB10" localSheetId="30">#REF!</definedName>
    <definedName name="____TAB10" localSheetId="34">#REF!</definedName>
    <definedName name="____TAB10" localSheetId="35">#REF!</definedName>
    <definedName name="____TAB10" localSheetId="23">#REF!</definedName>
    <definedName name="____TAB10" localSheetId="24">#REF!</definedName>
    <definedName name="____TAB10" localSheetId="29">#REF!</definedName>
    <definedName name="____TAB10" localSheetId="32">#REF!</definedName>
    <definedName name="____TAB10" localSheetId="5">#REF!</definedName>
    <definedName name="____TAB10" localSheetId="39">#REF!</definedName>
    <definedName name="____TAB10">#REF!</definedName>
    <definedName name="____TAB12" localSheetId="15">#REF!</definedName>
    <definedName name="____TAB12" localSheetId="17">#REF!</definedName>
    <definedName name="____TAB12" localSheetId="18">#REF!</definedName>
    <definedName name="____TAB12" localSheetId="20">#REF!</definedName>
    <definedName name="____TAB12" localSheetId="25">#REF!</definedName>
    <definedName name="____TAB12" localSheetId="30">#REF!</definedName>
    <definedName name="____TAB12" localSheetId="34">#REF!</definedName>
    <definedName name="____TAB12" localSheetId="35">#REF!</definedName>
    <definedName name="____TAB12" localSheetId="23">#REF!</definedName>
    <definedName name="____TAB12" localSheetId="24">#REF!</definedName>
    <definedName name="____TAB12" localSheetId="29">#REF!</definedName>
    <definedName name="____TAB12" localSheetId="32">#REF!</definedName>
    <definedName name="____TAB12" localSheetId="5">#REF!</definedName>
    <definedName name="____TAB12" localSheetId="39">#REF!</definedName>
    <definedName name="____TAB12">#REF!</definedName>
    <definedName name="____Tab19" localSheetId="17">#REF!</definedName>
    <definedName name="____Tab19" localSheetId="18">#REF!</definedName>
    <definedName name="____Tab19" localSheetId="20">#REF!</definedName>
    <definedName name="____Tab19" localSheetId="25">#REF!</definedName>
    <definedName name="____Tab19" localSheetId="30">#REF!</definedName>
    <definedName name="____Tab19" localSheetId="34">#REF!</definedName>
    <definedName name="____Tab19" localSheetId="35">#REF!</definedName>
    <definedName name="____Tab19" localSheetId="23">#REF!</definedName>
    <definedName name="____Tab19" localSheetId="24">#REF!</definedName>
    <definedName name="____Tab19" localSheetId="29">#REF!</definedName>
    <definedName name="____Tab19" localSheetId="32">#REF!</definedName>
    <definedName name="____Tab19" localSheetId="5">#REF!</definedName>
    <definedName name="____Tab19" localSheetId="39">#REF!</definedName>
    <definedName name="____Tab19">#REF!</definedName>
    <definedName name="____TAB2" localSheetId="17">#REF!</definedName>
    <definedName name="____TAB2" localSheetId="18">#REF!</definedName>
    <definedName name="____TAB2" localSheetId="20">#REF!</definedName>
    <definedName name="____TAB2" localSheetId="25">#REF!</definedName>
    <definedName name="____TAB2" localSheetId="30">#REF!</definedName>
    <definedName name="____TAB2" localSheetId="34">#REF!</definedName>
    <definedName name="____TAB2" localSheetId="35">#REF!</definedName>
    <definedName name="____TAB2" localSheetId="23">#REF!</definedName>
    <definedName name="____TAB2" localSheetId="24">#REF!</definedName>
    <definedName name="____TAB2" localSheetId="29">#REF!</definedName>
    <definedName name="____TAB2" localSheetId="32">#REF!</definedName>
    <definedName name="____TAB2" localSheetId="5">#REF!</definedName>
    <definedName name="____TAB2" localSheetId="39">#REF!</definedName>
    <definedName name="____TAB2">#REF!</definedName>
    <definedName name="____Tab20" localSheetId="17">#REF!</definedName>
    <definedName name="____Tab20" localSheetId="18">#REF!</definedName>
    <definedName name="____Tab20" localSheetId="20">#REF!</definedName>
    <definedName name="____Tab20" localSheetId="25">#REF!</definedName>
    <definedName name="____Tab20" localSheetId="30">#REF!</definedName>
    <definedName name="____Tab20" localSheetId="34">#REF!</definedName>
    <definedName name="____Tab20" localSheetId="35">#REF!</definedName>
    <definedName name="____Tab20" localSheetId="23">#REF!</definedName>
    <definedName name="____Tab20" localSheetId="24">#REF!</definedName>
    <definedName name="____Tab20" localSheetId="29">#REF!</definedName>
    <definedName name="____Tab20" localSheetId="32">#REF!</definedName>
    <definedName name="____Tab20" localSheetId="5">#REF!</definedName>
    <definedName name="____Tab20" localSheetId="39">#REF!</definedName>
    <definedName name="____Tab20">#REF!</definedName>
    <definedName name="____Tab21" localSheetId="17">#REF!</definedName>
    <definedName name="____Tab21" localSheetId="18">#REF!</definedName>
    <definedName name="____Tab21" localSheetId="20">#REF!</definedName>
    <definedName name="____Tab21" localSheetId="25">#REF!</definedName>
    <definedName name="____Tab21" localSheetId="30">#REF!</definedName>
    <definedName name="____Tab21" localSheetId="34">#REF!</definedName>
    <definedName name="____Tab21" localSheetId="35">#REF!</definedName>
    <definedName name="____Tab21" localSheetId="23">#REF!</definedName>
    <definedName name="____Tab21" localSheetId="24">#REF!</definedName>
    <definedName name="____Tab21" localSheetId="29">#REF!</definedName>
    <definedName name="____Tab21" localSheetId="32">#REF!</definedName>
    <definedName name="____Tab21" localSheetId="5">#REF!</definedName>
    <definedName name="____Tab21" localSheetId="39">#REF!</definedName>
    <definedName name="____Tab21">#REF!</definedName>
    <definedName name="____Tab22" localSheetId="17">#REF!</definedName>
    <definedName name="____Tab22" localSheetId="18">#REF!</definedName>
    <definedName name="____Tab22" localSheetId="20">#REF!</definedName>
    <definedName name="____Tab22" localSheetId="25">#REF!</definedName>
    <definedName name="____Tab22" localSheetId="30">#REF!</definedName>
    <definedName name="____Tab22" localSheetId="34">#REF!</definedName>
    <definedName name="____Tab22" localSheetId="35">#REF!</definedName>
    <definedName name="____Tab22" localSheetId="23">#REF!</definedName>
    <definedName name="____Tab22" localSheetId="24">#REF!</definedName>
    <definedName name="____Tab22" localSheetId="29">#REF!</definedName>
    <definedName name="____Tab22" localSheetId="32">#REF!</definedName>
    <definedName name="____Tab22" localSheetId="5">#REF!</definedName>
    <definedName name="____Tab22" localSheetId="39">#REF!</definedName>
    <definedName name="____Tab22">#REF!</definedName>
    <definedName name="____Tab23" localSheetId="17">#REF!</definedName>
    <definedName name="____Tab23" localSheetId="18">#REF!</definedName>
    <definedName name="____Tab23" localSheetId="20">#REF!</definedName>
    <definedName name="____Tab23" localSheetId="25">#REF!</definedName>
    <definedName name="____Tab23" localSheetId="30">#REF!</definedName>
    <definedName name="____Tab23" localSheetId="34">#REF!</definedName>
    <definedName name="____Tab23" localSheetId="35">#REF!</definedName>
    <definedName name="____Tab23" localSheetId="23">#REF!</definedName>
    <definedName name="____Tab23" localSheetId="24">#REF!</definedName>
    <definedName name="____Tab23" localSheetId="29">#REF!</definedName>
    <definedName name="____Tab23" localSheetId="32">#REF!</definedName>
    <definedName name="____Tab23" localSheetId="5">#REF!</definedName>
    <definedName name="____Tab23" localSheetId="39">#REF!</definedName>
    <definedName name="____Tab23">#REF!</definedName>
    <definedName name="____Tab24" localSheetId="17">#REF!</definedName>
    <definedName name="____Tab24" localSheetId="18">#REF!</definedName>
    <definedName name="____Tab24" localSheetId="20">#REF!</definedName>
    <definedName name="____Tab24" localSheetId="25">#REF!</definedName>
    <definedName name="____Tab24" localSheetId="30">#REF!</definedName>
    <definedName name="____Tab24" localSheetId="34">#REF!</definedName>
    <definedName name="____Tab24" localSheetId="35">#REF!</definedName>
    <definedName name="____Tab24" localSheetId="23">#REF!</definedName>
    <definedName name="____Tab24" localSheetId="24">#REF!</definedName>
    <definedName name="____Tab24" localSheetId="29">#REF!</definedName>
    <definedName name="____Tab24" localSheetId="32">#REF!</definedName>
    <definedName name="____Tab24" localSheetId="5">#REF!</definedName>
    <definedName name="____Tab24" localSheetId="39">#REF!</definedName>
    <definedName name="____Tab24">#REF!</definedName>
    <definedName name="____Tab26" localSheetId="17">#REF!</definedName>
    <definedName name="____Tab26" localSheetId="18">#REF!</definedName>
    <definedName name="____Tab26" localSheetId="20">#REF!</definedName>
    <definedName name="____Tab26" localSheetId="25">#REF!</definedName>
    <definedName name="____Tab26" localSheetId="30">#REF!</definedName>
    <definedName name="____Tab26" localSheetId="34">#REF!</definedName>
    <definedName name="____Tab26" localSheetId="35">#REF!</definedName>
    <definedName name="____Tab26" localSheetId="23">#REF!</definedName>
    <definedName name="____Tab26" localSheetId="24">#REF!</definedName>
    <definedName name="____Tab26" localSheetId="29">#REF!</definedName>
    <definedName name="____Tab26" localSheetId="32">#REF!</definedName>
    <definedName name="____Tab26" localSheetId="5">#REF!</definedName>
    <definedName name="____Tab26" localSheetId="39">#REF!</definedName>
    <definedName name="____Tab26">#REF!</definedName>
    <definedName name="____Tab27" localSheetId="17">#REF!</definedName>
    <definedName name="____Tab27" localSheetId="18">#REF!</definedName>
    <definedName name="____Tab27" localSheetId="20">#REF!</definedName>
    <definedName name="____Tab27" localSheetId="25">#REF!</definedName>
    <definedName name="____Tab27" localSheetId="30">#REF!</definedName>
    <definedName name="____Tab27" localSheetId="34">#REF!</definedName>
    <definedName name="____Tab27" localSheetId="35">#REF!</definedName>
    <definedName name="____Tab27" localSheetId="23">#REF!</definedName>
    <definedName name="____Tab27" localSheetId="24">#REF!</definedName>
    <definedName name="____Tab27" localSheetId="29">#REF!</definedName>
    <definedName name="____Tab27" localSheetId="32">#REF!</definedName>
    <definedName name="____Tab27" localSheetId="5">#REF!</definedName>
    <definedName name="____Tab27" localSheetId="39">#REF!</definedName>
    <definedName name="____Tab27">#REF!</definedName>
    <definedName name="____Tab28" localSheetId="17">#REF!</definedName>
    <definedName name="____Tab28" localSheetId="18">#REF!</definedName>
    <definedName name="____Tab28" localSheetId="20">#REF!</definedName>
    <definedName name="____Tab28" localSheetId="25">#REF!</definedName>
    <definedName name="____Tab28" localSheetId="30">#REF!</definedName>
    <definedName name="____Tab28" localSheetId="34">#REF!</definedName>
    <definedName name="____Tab28" localSheetId="35">#REF!</definedName>
    <definedName name="____Tab28" localSheetId="23">#REF!</definedName>
    <definedName name="____Tab28" localSheetId="24">#REF!</definedName>
    <definedName name="____Tab28" localSheetId="29">#REF!</definedName>
    <definedName name="____Tab28" localSheetId="32">#REF!</definedName>
    <definedName name="____Tab28" localSheetId="5">#REF!</definedName>
    <definedName name="____Tab28" localSheetId="39">#REF!</definedName>
    <definedName name="____Tab28">#REF!</definedName>
    <definedName name="____Tab29" localSheetId="17">#REF!</definedName>
    <definedName name="____Tab29" localSheetId="18">#REF!</definedName>
    <definedName name="____Tab29" localSheetId="20">#REF!</definedName>
    <definedName name="____Tab29" localSheetId="25">#REF!</definedName>
    <definedName name="____Tab29" localSheetId="30">#REF!</definedName>
    <definedName name="____Tab29" localSheetId="34">#REF!</definedName>
    <definedName name="____Tab29" localSheetId="35">#REF!</definedName>
    <definedName name="____Tab29" localSheetId="23">#REF!</definedName>
    <definedName name="____Tab29" localSheetId="24">#REF!</definedName>
    <definedName name="____Tab29" localSheetId="29">#REF!</definedName>
    <definedName name="____Tab29" localSheetId="32">#REF!</definedName>
    <definedName name="____Tab29" localSheetId="5">#REF!</definedName>
    <definedName name="____Tab29" localSheetId="39">#REF!</definedName>
    <definedName name="____Tab29">#REF!</definedName>
    <definedName name="____TAB3" localSheetId="17">#REF!</definedName>
    <definedName name="____TAB3" localSheetId="18">#REF!</definedName>
    <definedName name="____TAB3" localSheetId="20">#REF!</definedName>
    <definedName name="____TAB3" localSheetId="25">#REF!</definedName>
    <definedName name="____TAB3" localSheetId="30">#REF!</definedName>
    <definedName name="____TAB3" localSheetId="34">#REF!</definedName>
    <definedName name="____TAB3" localSheetId="35">#REF!</definedName>
    <definedName name="____TAB3" localSheetId="23">#REF!</definedName>
    <definedName name="____TAB3" localSheetId="24">#REF!</definedName>
    <definedName name="____TAB3" localSheetId="29">#REF!</definedName>
    <definedName name="____TAB3" localSheetId="32">#REF!</definedName>
    <definedName name="____TAB3" localSheetId="5">#REF!</definedName>
    <definedName name="____TAB3" localSheetId="39">#REF!</definedName>
    <definedName name="____TAB3">#REF!</definedName>
    <definedName name="____Tab30" localSheetId="17">#REF!</definedName>
    <definedName name="____Tab30" localSheetId="18">#REF!</definedName>
    <definedName name="____Tab30" localSheetId="20">#REF!</definedName>
    <definedName name="____Tab30" localSheetId="25">#REF!</definedName>
    <definedName name="____Tab30" localSheetId="30">#REF!</definedName>
    <definedName name="____Tab30" localSheetId="34">#REF!</definedName>
    <definedName name="____Tab30" localSheetId="35">#REF!</definedName>
    <definedName name="____Tab30" localSheetId="23">#REF!</definedName>
    <definedName name="____Tab30" localSheetId="24">#REF!</definedName>
    <definedName name="____Tab30" localSheetId="29">#REF!</definedName>
    <definedName name="____Tab30" localSheetId="32">#REF!</definedName>
    <definedName name="____Tab30" localSheetId="5">#REF!</definedName>
    <definedName name="____Tab30" localSheetId="39">#REF!</definedName>
    <definedName name="____Tab30">#REF!</definedName>
    <definedName name="____Tab31" localSheetId="17">#REF!</definedName>
    <definedName name="____Tab31" localSheetId="18">#REF!</definedName>
    <definedName name="____Tab31" localSheetId="20">#REF!</definedName>
    <definedName name="____Tab31" localSheetId="25">#REF!</definedName>
    <definedName name="____Tab31" localSheetId="30">#REF!</definedName>
    <definedName name="____Tab31" localSheetId="34">#REF!</definedName>
    <definedName name="____Tab31" localSheetId="35">#REF!</definedName>
    <definedName name="____Tab31" localSheetId="23">#REF!</definedName>
    <definedName name="____Tab31" localSheetId="24">#REF!</definedName>
    <definedName name="____Tab31" localSheetId="29">#REF!</definedName>
    <definedName name="____Tab31" localSheetId="32">#REF!</definedName>
    <definedName name="____Tab31" localSheetId="5">#REF!</definedName>
    <definedName name="____Tab31" localSheetId="39">#REF!</definedName>
    <definedName name="____Tab31">#REF!</definedName>
    <definedName name="____Tab32" localSheetId="17">#REF!</definedName>
    <definedName name="____Tab32" localSheetId="18">#REF!</definedName>
    <definedName name="____Tab32" localSheetId="20">#REF!</definedName>
    <definedName name="____Tab32" localSheetId="25">#REF!</definedName>
    <definedName name="____Tab32" localSheetId="30">#REF!</definedName>
    <definedName name="____Tab32" localSheetId="34">#REF!</definedName>
    <definedName name="____Tab32" localSheetId="35">#REF!</definedName>
    <definedName name="____Tab32" localSheetId="23">#REF!</definedName>
    <definedName name="____Tab32" localSheetId="24">#REF!</definedName>
    <definedName name="____Tab32" localSheetId="29">#REF!</definedName>
    <definedName name="____Tab32" localSheetId="32">#REF!</definedName>
    <definedName name="____Tab32" localSheetId="5">#REF!</definedName>
    <definedName name="____Tab32" localSheetId="39">#REF!</definedName>
    <definedName name="____Tab32">#REF!</definedName>
    <definedName name="____Tab33" localSheetId="17">#REF!</definedName>
    <definedName name="____Tab33" localSheetId="18">#REF!</definedName>
    <definedName name="____Tab33" localSheetId="20">#REF!</definedName>
    <definedName name="____Tab33" localSheetId="25">#REF!</definedName>
    <definedName name="____Tab33" localSheetId="30">#REF!</definedName>
    <definedName name="____Tab33" localSheetId="34">#REF!</definedName>
    <definedName name="____Tab33" localSheetId="35">#REF!</definedName>
    <definedName name="____Tab33" localSheetId="23">#REF!</definedName>
    <definedName name="____Tab33" localSheetId="24">#REF!</definedName>
    <definedName name="____Tab33" localSheetId="29">#REF!</definedName>
    <definedName name="____Tab33" localSheetId="32">#REF!</definedName>
    <definedName name="____Tab33" localSheetId="5">#REF!</definedName>
    <definedName name="____Tab33" localSheetId="39">#REF!</definedName>
    <definedName name="____Tab33">#REF!</definedName>
    <definedName name="____Tab34" localSheetId="17">#REF!</definedName>
    <definedName name="____Tab34" localSheetId="18">#REF!</definedName>
    <definedName name="____Tab34" localSheetId="20">#REF!</definedName>
    <definedName name="____Tab34" localSheetId="25">#REF!</definedName>
    <definedName name="____Tab34" localSheetId="30">#REF!</definedName>
    <definedName name="____Tab34" localSheetId="34">#REF!</definedName>
    <definedName name="____Tab34" localSheetId="35">#REF!</definedName>
    <definedName name="____Tab34" localSheetId="23">#REF!</definedName>
    <definedName name="____Tab34" localSheetId="24">#REF!</definedName>
    <definedName name="____Tab34" localSheetId="29">#REF!</definedName>
    <definedName name="____Tab34" localSheetId="32">#REF!</definedName>
    <definedName name="____Tab34" localSheetId="5">#REF!</definedName>
    <definedName name="____Tab34" localSheetId="39">#REF!</definedName>
    <definedName name="____Tab34">#REF!</definedName>
    <definedName name="____Tab35" localSheetId="17">#REF!</definedName>
    <definedName name="____Tab35" localSheetId="18">#REF!</definedName>
    <definedName name="____Tab35" localSheetId="20">#REF!</definedName>
    <definedName name="____Tab35" localSheetId="25">#REF!</definedName>
    <definedName name="____Tab35" localSheetId="30">#REF!</definedName>
    <definedName name="____Tab35" localSheetId="34">#REF!</definedName>
    <definedName name="____Tab35" localSheetId="35">#REF!</definedName>
    <definedName name="____Tab35" localSheetId="23">#REF!</definedName>
    <definedName name="____Tab35" localSheetId="24">#REF!</definedName>
    <definedName name="____Tab35" localSheetId="29">#REF!</definedName>
    <definedName name="____Tab35" localSheetId="32">#REF!</definedName>
    <definedName name="____Tab35" localSheetId="5">#REF!</definedName>
    <definedName name="____Tab35" localSheetId="39">#REF!</definedName>
    <definedName name="____Tab35">#REF!</definedName>
    <definedName name="____TAB4" localSheetId="17">#REF!</definedName>
    <definedName name="____TAB4" localSheetId="18">#REF!</definedName>
    <definedName name="____TAB4" localSheetId="20">#REF!</definedName>
    <definedName name="____TAB4" localSheetId="25">#REF!</definedName>
    <definedName name="____TAB4" localSheetId="30">#REF!</definedName>
    <definedName name="____TAB4" localSheetId="34">#REF!</definedName>
    <definedName name="____TAB4" localSheetId="35">#REF!</definedName>
    <definedName name="____TAB4" localSheetId="23">#REF!</definedName>
    <definedName name="____TAB4" localSheetId="24">#REF!</definedName>
    <definedName name="____TAB4" localSheetId="29">#REF!</definedName>
    <definedName name="____TAB4" localSheetId="32">#REF!</definedName>
    <definedName name="____TAB4" localSheetId="5">#REF!</definedName>
    <definedName name="____TAB4" localSheetId="39">#REF!</definedName>
    <definedName name="____TAB4">#REF!</definedName>
    <definedName name="____TAB5" localSheetId="17">#REF!</definedName>
    <definedName name="____TAB5" localSheetId="18">#REF!</definedName>
    <definedName name="____TAB5" localSheetId="20">#REF!</definedName>
    <definedName name="____TAB5" localSheetId="25">#REF!</definedName>
    <definedName name="____TAB5" localSheetId="30">#REF!</definedName>
    <definedName name="____TAB5" localSheetId="34">#REF!</definedName>
    <definedName name="____TAB5" localSheetId="35">#REF!</definedName>
    <definedName name="____TAB5" localSheetId="23">#REF!</definedName>
    <definedName name="____TAB5" localSheetId="24">#REF!</definedName>
    <definedName name="____TAB5" localSheetId="29">#REF!</definedName>
    <definedName name="____TAB5" localSheetId="32">#REF!</definedName>
    <definedName name="____TAB5" localSheetId="5">#REF!</definedName>
    <definedName name="____TAB5" localSheetId="39">#REF!</definedName>
    <definedName name="____TAB5">#REF!</definedName>
    <definedName name="____tab6" localSheetId="17">#REF!</definedName>
    <definedName name="____tab6" localSheetId="18">#REF!</definedName>
    <definedName name="____tab6" localSheetId="20">#REF!</definedName>
    <definedName name="____tab6" localSheetId="25">#REF!</definedName>
    <definedName name="____tab6" localSheetId="30">#REF!</definedName>
    <definedName name="____tab6" localSheetId="34">#REF!</definedName>
    <definedName name="____tab6" localSheetId="35">#REF!</definedName>
    <definedName name="____tab6" localSheetId="23">#REF!</definedName>
    <definedName name="____tab6" localSheetId="24">#REF!</definedName>
    <definedName name="____tab6" localSheetId="29">#REF!</definedName>
    <definedName name="____tab6" localSheetId="32">#REF!</definedName>
    <definedName name="____tab6" localSheetId="5">#REF!</definedName>
    <definedName name="____tab6" localSheetId="39">#REF!</definedName>
    <definedName name="____tab6">#REF!</definedName>
    <definedName name="____TAB7" localSheetId="17">#REF!</definedName>
    <definedName name="____TAB7" localSheetId="18">#REF!</definedName>
    <definedName name="____TAB7" localSheetId="20">#REF!</definedName>
    <definedName name="____TAB7" localSheetId="25">#REF!</definedName>
    <definedName name="____TAB7" localSheetId="30">#REF!</definedName>
    <definedName name="____TAB7" localSheetId="34">#REF!</definedName>
    <definedName name="____TAB7" localSheetId="35">#REF!</definedName>
    <definedName name="____TAB7" localSheetId="23">#REF!</definedName>
    <definedName name="____TAB7" localSheetId="24">#REF!</definedName>
    <definedName name="____TAB7" localSheetId="29">#REF!</definedName>
    <definedName name="____TAB7" localSheetId="32">#REF!</definedName>
    <definedName name="____TAB7" localSheetId="5">#REF!</definedName>
    <definedName name="____TAB7" localSheetId="39">#REF!</definedName>
    <definedName name="____TAB7">#REF!</definedName>
    <definedName name="____TAB8" localSheetId="17">#REF!</definedName>
    <definedName name="____TAB8" localSheetId="18">#REF!</definedName>
    <definedName name="____TAB8" localSheetId="20">#REF!</definedName>
    <definedName name="____TAB8" localSheetId="25">#REF!</definedName>
    <definedName name="____TAB8" localSheetId="30">#REF!</definedName>
    <definedName name="____TAB8" localSheetId="34">#REF!</definedName>
    <definedName name="____TAB8" localSheetId="35">#REF!</definedName>
    <definedName name="____TAB8" localSheetId="23">#REF!</definedName>
    <definedName name="____TAB8" localSheetId="24">#REF!</definedName>
    <definedName name="____TAB8" localSheetId="29">#REF!</definedName>
    <definedName name="____TAB8" localSheetId="32">#REF!</definedName>
    <definedName name="____TAB8" localSheetId="5">#REF!</definedName>
    <definedName name="____TAB8" localSheetId="39">#REF!</definedName>
    <definedName name="____TAB8">#REF!</definedName>
    <definedName name="____tab9" localSheetId="17">#REF!</definedName>
    <definedName name="____tab9" localSheetId="18">#REF!</definedName>
    <definedName name="____tab9" localSheetId="20">#REF!</definedName>
    <definedName name="____tab9" localSheetId="25">#REF!</definedName>
    <definedName name="____tab9" localSheetId="30">#REF!</definedName>
    <definedName name="____tab9" localSheetId="34">#REF!</definedName>
    <definedName name="____tab9" localSheetId="35">#REF!</definedName>
    <definedName name="____tab9" localSheetId="23">#REF!</definedName>
    <definedName name="____tab9" localSheetId="24">#REF!</definedName>
    <definedName name="____tab9" localSheetId="29">#REF!</definedName>
    <definedName name="____tab9" localSheetId="32">#REF!</definedName>
    <definedName name="____tab9" localSheetId="5">#REF!</definedName>
    <definedName name="____tab9" localSheetId="39">#REF!</definedName>
    <definedName name="____tab9">#REF!</definedName>
    <definedName name="____TB41" localSheetId="17">#REF!</definedName>
    <definedName name="____TB41" localSheetId="18">#REF!</definedName>
    <definedName name="____TB41" localSheetId="20">#REF!</definedName>
    <definedName name="____TB41" localSheetId="25">#REF!</definedName>
    <definedName name="____TB41" localSheetId="30">#REF!</definedName>
    <definedName name="____TB41" localSheetId="34">#REF!</definedName>
    <definedName name="____TB41" localSheetId="35">#REF!</definedName>
    <definedName name="____TB41" localSheetId="23">#REF!</definedName>
    <definedName name="____TB41" localSheetId="24">#REF!</definedName>
    <definedName name="____TB41" localSheetId="29">#REF!</definedName>
    <definedName name="____TB41" localSheetId="32">#REF!</definedName>
    <definedName name="____TB41" localSheetId="5">#REF!</definedName>
    <definedName name="____TB41" localSheetId="39">#REF!</definedName>
    <definedName name="____TB41">#REF!</definedName>
    <definedName name="____WEO1" localSheetId="17">#REF!</definedName>
    <definedName name="____WEO1" localSheetId="18">#REF!</definedName>
    <definedName name="____WEO1" localSheetId="20">#REF!</definedName>
    <definedName name="____WEO1" localSheetId="25">#REF!</definedName>
    <definedName name="____WEO1" localSheetId="30">#REF!</definedName>
    <definedName name="____WEO1" localSheetId="34">#REF!</definedName>
    <definedName name="____WEO1" localSheetId="35">#REF!</definedName>
    <definedName name="____WEO1" localSheetId="23">#REF!</definedName>
    <definedName name="____WEO1" localSheetId="24">#REF!</definedName>
    <definedName name="____WEO1" localSheetId="29">#REF!</definedName>
    <definedName name="____WEO1" localSheetId="32">#REF!</definedName>
    <definedName name="____WEO1" localSheetId="5">#REF!</definedName>
    <definedName name="____WEO1" localSheetId="39">#REF!</definedName>
    <definedName name="____WEO1">#REF!</definedName>
    <definedName name="____WEO2" localSheetId="17">#REF!</definedName>
    <definedName name="____WEO2" localSheetId="18">#REF!</definedName>
    <definedName name="____WEO2" localSheetId="20">#REF!</definedName>
    <definedName name="____WEO2" localSheetId="25">#REF!</definedName>
    <definedName name="____WEO2" localSheetId="30">#REF!</definedName>
    <definedName name="____WEO2" localSheetId="34">#REF!</definedName>
    <definedName name="____WEO2" localSheetId="35">#REF!</definedName>
    <definedName name="____WEO2" localSheetId="23">#REF!</definedName>
    <definedName name="____WEO2" localSheetId="24">#REF!</definedName>
    <definedName name="____WEO2" localSheetId="29">#REF!</definedName>
    <definedName name="____WEO2" localSheetId="32">#REF!</definedName>
    <definedName name="____WEO2" localSheetId="5">#REF!</definedName>
    <definedName name="____WEO2" localSheetId="39">#REF!</definedName>
    <definedName name="____WEO2">#REF!</definedName>
    <definedName name="___BOP1" localSheetId="17">#REF!</definedName>
    <definedName name="___BOP1" localSheetId="18">#REF!</definedName>
    <definedName name="___BOP1" localSheetId="20">#REF!</definedName>
    <definedName name="___BOP1" localSheetId="25">#REF!</definedName>
    <definedName name="___BOP1" localSheetId="30">#REF!</definedName>
    <definedName name="___BOP1" localSheetId="34">#REF!</definedName>
    <definedName name="___BOP1" localSheetId="35">#REF!</definedName>
    <definedName name="___BOP1" localSheetId="23">#REF!</definedName>
    <definedName name="___BOP1" localSheetId="24">#REF!</definedName>
    <definedName name="___BOP1" localSheetId="29">#REF!</definedName>
    <definedName name="___BOP1" localSheetId="32">#REF!</definedName>
    <definedName name="___BOP1" localSheetId="5">#REF!</definedName>
    <definedName name="___BOP1" localSheetId="39">#REF!</definedName>
    <definedName name="___BOP1">#REF!</definedName>
    <definedName name="___BOP2" localSheetId="17">[1]BoP!#REF!</definedName>
    <definedName name="___BOP2" localSheetId="18">[1]BoP!#REF!</definedName>
    <definedName name="___BOP2" localSheetId="20">[1]BoP!#REF!</definedName>
    <definedName name="___BOP2" localSheetId="25">[1]BoP!#REF!</definedName>
    <definedName name="___BOP2" localSheetId="30">[1]BoP!#REF!</definedName>
    <definedName name="___BOP2" localSheetId="34">[1]BoP!#REF!</definedName>
    <definedName name="___BOP2" localSheetId="35">[1]BoP!#REF!</definedName>
    <definedName name="___BOP2" localSheetId="23">[1]BoP!#REF!</definedName>
    <definedName name="___BOP2" localSheetId="24">[1]BoP!#REF!</definedName>
    <definedName name="___BOP2" localSheetId="29">[1]BoP!#REF!</definedName>
    <definedName name="___BOP2" localSheetId="32">[1]BoP!#REF!</definedName>
    <definedName name="___BOP2" localSheetId="5">[1]BoP!#REF!</definedName>
    <definedName name="___BOP2" localSheetId="39">[1]BoP!#REF!</definedName>
    <definedName name="___BOP2">[1]BoP!#REF!</definedName>
    <definedName name="___dat1" localSheetId="17">'[2]work Q real'!#REF!</definedName>
    <definedName name="___dat1" localSheetId="18">'[2]work Q real'!#REF!</definedName>
    <definedName name="___dat1" localSheetId="20">'[2]work Q real'!#REF!</definedName>
    <definedName name="___dat1" localSheetId="25">'[2]work Q real'!#REF!</definedName>
    <definedName name="___dat1" localSheetId="30">'[2]work Q real'!#REF!</definedName>
    <definedName name="___dat1" localSheetId="34">'[2]work Q real'!#REF!</definedName>
    <definedName name="___dat1" localSheetId="35">'[2]work Q real'!#REF!</definedName>
    <definedName name="___dat1" localSheetId="23">'[2]work Q real'!#REF!</definedName>
    <definedName name="___dat1" localSheetId="24">'[2]work Q real'!#REF!</definedName>
    <definedName name="___dat1" localSheetId="29">'[2]work Q real'!#REF!</definedName>
    <definedName name="___dat1" localSheetId="32">'[2]work Q real'!#REF!</definedName>
    <definedName name="___dat1" localSheetId="5">'[2]work Q real'!#REF!</definedName>
    <definedName name="___dat1" localSheetId="39">'[2]work Q real'!#REF!</definedName>
    <definedName name="___dat1">'[2]work Q real'!#REF!</definedName>
    <definedName name="___dat2" localSheetId="15">#REF!</definedName>
    <definedName name="___dat2" localSheetId="17">#REF!</definedName>
    <definedName name="___dat2" localSheetId="18">#REF!</definedName>
    <definedName name="___dat2" localSheetId="20">#REF!</definedName>
    <definedName name="___dat2" localSheetId="25">#REF!</definedName>
    <definedName name="___dat2" localSheetId="30">#REF!</definedName>
    <definedName name="___dat2" localSheetId="34">#REF!</definedName>
    <definedName name="___dat2" localSheetId="35">#REF!</definedName>
    <definedName name="___dat2" localSheetId="23">#REF!</definedName>
    <definedName name="___dat2" localSheetId="24">#REF!</definedName>
    <definedName name="___dat2" localSheetId="29">#REF!</definedName>
    <definedName name="___dat2" localSheetId="32">#REF!</definedName>
    <definedName name="___dat2" localSheetId="5">#REF!</definedName>
    <definedName name="___dat2" localSheetId="37">#REF!</definedName>
    <definedName name="___dat2" localSheetId="39">#REF!</definedName>
    <definedName name="___dat2">#REF!</definedName>
    <definedName name="___EXP5" localSheetId="15">#REF!</definedName>
    <definedName name="___EXP5" localSheetId="17">#REF!</definedName>
    <definedName name="___EXP5" localSheetId="18">#REF!</definedName>
    <definedName name="___EXP5" localSheetId="20">#REF!</definedName>
    <definedName name="___EXP5" localSheetId="25">#REF!</definedName>
    <definedName name="___EXP5" localSheetId="30">#REF!</definedName>
    <definedName name="___EXP5" localSheetId="34">#REF!</definedName>
    <definedName name="___EXP5" localSheetId="35">#REF!</definedName>
    <definedName name="___EXP5" localSheetId="23">#REF!</definedName>
    <definedName name="___EXP5" localSheetId="24">#REF!</definedName>
    <definedName name="___EXP5" localSheetId="29">#REF!</definedName>
    <definedName name="___EXP5" localSheetId="32">#REF!</definedName>
    <definedName name="___EXP5" localSheetId="5">#REF!</definedName>
    <definedName name="___EXP5" localSheetId="39">#REF!</definedName>
    <definedName name="___EXP5">#REF!</definedName>
    <definedName name="___EXP6" localSheetId="15">#REF!</definedName>
    <definedName name="___EXP6" localSheetId="17">#REF!</definedName>
    <definedName name="___EXP6" localSheetId="18">#REF!</definedName>
    <definedName name="___EXP6" localSheetId="20">#REF!</definedName>
    <definedName name="___EXP6" localSheetId="25">#REF!</definedName>
    <definedName name="___EXP6" localSheetId="30">#REF!</definedName>
    <definedName name="___EXP6" localSheetId="34">#REF!</definedName>
    <definedName name="___EXP6" localSheetId="35">#REF!</definedName>
    <definedName name="___EXP6" localSheetId="23">#REF!</definedName>
    <definedName name="___EXP6" localSheetId="24">#REF!</definedName>
    <definedName name="___EXP6" localSheetId="29">#REF!</definedName>
    <definedName name="___EXP6" localSheetId="32">#REF!</definedName>
    <definedName name="___EXP6" localSheetId="5">#REF!</definedName>
    <definedName name="___EXP6" localSheetId="39">#REF!</definedName>
    <definedName name="___EXP6">#REF!</definedName>
    <definedName name="___EXP7" localSheetId="17">#REF!</definedName>
    <definedName name="___EXP7" localSheetId="18">#REF!</definedName>
    <definedName name="___EXP7" localSheetId="20">#REF!</definedName>
    <definedName name="___EXP7" localSheetId="25">#REF!</definedName>
    <definedName name="___EXP7" localSheetId="30">#REF!</definedName>
    <definedName name="___EXP7" localSheetId="34">#REF!</definedName>
    <definedName name="___EXP7" localSheetId="35">#REF!</definedName>
    <definedName name="___EXP7" localSheetId="23">#REF!</definedName>
    <definedName name="___EXP7" localSheetId="24">#REF!</definedName>
    <definedName name="___EXP7" localSheetId="29">#REF!</definedName>
    <definedName name="___EXP7" localSheetId="32">#REF!</definedName>
    <definedName name="___EXP7" localSheetId="5">#REF!</definedName>
    <definedName name="___EXP7" localSheetId="39">#REF!</definedName>
    <definedName name="___EXP7">#REF!</definedName>
    <definedName name="___EXP9" localSheetId="17">#REF!</definedName>
    <definedName name="___EXP9" localSheetId="18">#REF!</definedName>
    <definedName name="___EXP9" localSheetId="20">#REF!</definedName>
    <definedName name="___EXP9" localSheetId="25">#REF!</definedName>
    <definedName name="___EXP9" localSheetId="30">#REF!</definedName>
    <definedName name="___EXP9" localSheetId="34">#REF!</definedName>
    <definedName name="___EXP9" localSheetId="35">#REF!</definedName>
    <definedName name="___EXP9" localSheetId="23">#REF!</definedName>
    <definedName name="___EXP9" localSheetId="24">#REF!</definedName>
    <definedName name="___EXP9" localSheetId="29">#REF!</definedName>
    <definedName name="___EXP9" localSheetId="32">#REF!</definedName>
    <definedName name="___EXP9" localSheetId="5">#REF!</definedName>
    <definedName name="___EXP9" localSheetId="39">#REF!</definedName>
    <definedName name="___EXP9">#REF!</definedName>
    <definedName name="___IMP10" localSheetId="17">#REF!</definedName>
    <definedName name="___IMP10" localSheetId="18">#REF!</definedName>
    <definedName name="___IMP10" localSheetId="20">#REF!</definedName>
    <definedName name="___IMP10" localSheetId="25">#REF!</definedName>
    <definedName name="___IMP10" localSheetId="30">#REF!</definedName>
    <definedName name="___IMP10" localSheetId="34">#REF!</definedName>
    <definedName name="___IMP10" localSheetId="35">#REF!</definedName>
    <definedName name="___IMP10" localSheetId="23">#REF!</definedName>
    <definedName name="___IMP10" localSheetId="24">#REF!</definedName>
    <definedName name="___IMP10" localSheetId="29">#REF!</definedName>
    <definedName name="___IMP10" localSheetId="32">#REF!</definedName>
    <definedName name="___IMP10" localSheetId="5">#REF!</definedName>
    <definedName name="___IMP10" localSheetId="39">#REF!</definedName>
    <definedName name="___IMP10">#REF!</definedName>
    <definedName name="___IMP2" localSheetId="17">#REF!</definedName>
    <definedName name="___IMP2" localSheetId="18">#REF!</definedName>
    <definedName name="___IMP2" localSheetId="20">#REF!</definedName>
    <definedName name="___IMP2" localSheetId="25">#REF!</definedName>
    <definedName name="___IMP2" localSheetId="30">#REF!</definedName>
    <definedName name="___IMP2" localSheetId="34">#REF!</definedName>
    <definedName name="___IMP2" localSheetId="35">#REF!</definedName>
    <definedName name="___IMP2" localSheetId="23">#REF!</definedName>
    <definedName name="___IMP2" localSheetId="24">#REF!</definedName>
    <definedName name="___IMP2" localSheetId="29">#REF!</definedName>
    <definedName name="___IMP2" localSheetId="32">#REF!</definedName>
    <definedName name="___IMP2" localSheetId="5">#REF!</definedName>
    <definedName name="___IMP2" localSheetId="39">#REF!</definedName>
    <definedName name="___IMP2">#REF!</definedName>
    <definedName name="___IMP4" localSheetId="17">#REF!</definedName>
    <definedName name="___IMP4" localSheetId="18">#REF!</definedName>
    <definedName name="___IMP4" localSheetId="20">#REF!</definedName>
    <definedName name="___IMP4" localSheetId="25">#REF!</definedName>
    <definedName name="___IMP4" localSheetId="30">#REF!</definedName>
    <definedName name="___IMP4" localSheetId="34">#REF!</definedName>
    <definedName name="___IMP4" localSheetId="35">#REF!</definedName>
    <definedName name="___IMP4" localSheetId="23">#REF!</definedName>
    <definedName name="___IMP4" localSheetId="24">#REF!</definedName>
    <definedName name="___IMP4" localSheetId="29">#REF!</definedName>
    <definedName name="___IMP4" localSheetId="32">#REF!</definedName>
    <definedName name="___IMP4" localSheetId="5">#REF!</definedName>
    <definedName name="___IMP4" localSheetId="39">#REF!</definedName>
    <definedName name="___IMP4">#REF!</definedName>
    <definedName name="___IMP6" localSheetId="17">#REF!</definedName>
    <definedName name="___IMP6" localSheetId="18">#REF!</definedName>
    <definedName name="___IMP6" localSheetId="20">#REF!</definedName>
    <definedName name="___IMP6" localSheetId="25">#REF!</definedName>
    <definedName name="___IMP6" localSheetId="30">#REF!</definedName>
    <definedName name="___IMP6" localSheetId="34">#REF!</definedName>
    <definedName name="___IMP6" localSheetId="35">#REF!</definedName>
    <definedName name="___IMP6" localSheetId="23">#REF!</definedName>
    <definedName name="___IMP6" localSheetId="24">#REF!</definedName>
    <definedName name="___IMP6" localSheetId="29">#REF!</definedName>
    <definedName name="___IMP6" localSheetId="32">#REF!</definedName>
    <definedName name="___IMP6" localSheetId="5">#REF!</definedName>
    <definedName name="___IMP6" localSheetId="39">#REF!</definedName>
    <definedName name="___IMP6">#REF!</definedName>
    <definedName name="___IMP7" localSheetId="17">#REF!</definedName>
    <definedName name="___IMP7" localSheetId="18">#REF!</definedName>
    <definedName name="___IMP7" localSheetId="20">#REF!</definedName>
    <definedName name="___IMP7" localSheetId="25">#REF!</definedName>
    <definedName name="___IMP7" localSheetId="30">#REF!</definedName>
    <definedName name="___IMP7" localSheetId="34">#REF!</definedName>
    <definedName name="___IMP7" localSheetId="35">#REF!</definedName>
    <definedName name="___IMP7" localSheetId="23">#REF!</definedName>
    <definedName name="___IMP7" localSheetId="24">#REF!</definedName>
    <definedName name="___IMP7" localSheetId="29">#REF!</definedName>
    <definedName name="___IMP7" localSheetId="32">#REF!</definedName>
    <definedName name="___IMP7" localSheetId="5">#REF!</definedName>
    <definedName name="___IMP7" localSheetId="39">#REF!</definedName>
    <definedName name="___IMP7">#REF!</definedName>
    <definedName name="___IMP8" localSheetId="17">#REF!</definedName>
    <definedName name="___IMP8" localSheetId="18">#REF!</definedName>
    <definedName name="___IMP8" localSheetId="20">#REF!</definedName>
    <definedName name="___IMP8" localSheetId="25">#REF!</definedName>
    <definedName name="___IMP8" localSheetId="30">#REF!</definedName>
    <definedName name="___IMP8" localSheetId="34">#REF!</definedName>
    <definedName name="___IMP8" localSheetId="35">#REF!</definedName>
    <definedName name="___IMP8" localSheetId="23">#REF!</definedName>
    <definedName name="___IMP8" localSheetId="24">#REF!</definedName>
    <definedName name="___IMP8" localSheetId="29">#REF!</definedName>
    <definedName name="___IMP8" localSheetId="32">#REF!</definedName>
    <definedName name="___IMP8" localSheetId="5">#REF!</definedName>
    <definedName name="___IMP8" localSheetId="39">#REF!</definedName>
    <definedName name="___IMP8">#REF!</definedName>
    <definedName name="___MTS2" localSheetId="17">'[3]Annual Tables'!#REF!</definedName>
    <definedName name="___MTS2" localSheetId="18">'[3]Annual Tables'!#REF!</definedName>
    <definedName name="___MTS2" localSheetId="20">'[3]Annual Tables'!#REF!</definedName>
    <definedName name="___MTS2" localSheetId="25">'[3]Annual Tables'!#REF!</definedName>
    <definedName name="___MTS2" localSheetId="30">'[3]Annual Tables'!#REF!</definedName>
    <definedName name="___MTS2" localSheetId="34">'[3]Annual Tables'!#REF!</definedName>
    <definedName name="___MTS2" localSheetId="35">'[3]Annual Tables'!#REF!</definedName>
    <definedName name="___MTS2" localSheetId="23">'[3]Annual Tables'!#REF!</definedName>
    <definedName name="___MTS2" localSheetId="24">'[3]Annual Tables'!#REF!</definedName>
    <definedName name="___MTS2" localSheetId="29">'[3]Annual Tables'!#REF!</definedName>
    <definedName name="___MTS2" localSheetId="32">'[3]Annual Tables'!#REF!</definedName>
    <definedName name="___MTS2" localSheetId="5">'[3]Annual Tables'!#REF!</definedName>
    <definedName name="___MTS2" localSheetId="39">'[3]Annual Tables'!#REF!</definedName>
    <definedName name="___MTS2">'[3]Annual Tables'!#REF!</definedName>
    <definedName name="___OUT1" localSheetId="15">#REF!</definedName>
    <definedName name="___OUT1" localSheetId="17">#REF!</definedName>
    <definedName name="___OUT1" localSheetId="18">#REF!</definedName>
    <definedName name="___OUT1" localSheetId="20">#REF!</definedName>
    <definedName name="___OUT1" localSheetId="25">#REF!</definedName>
    <definedName name="___OUT1" localSheetId="30">#REF!</definedName>
    <definedName name="___OUT1" localSheetId="34">#REF!</definedName>
    <definedName name="___OUT1" localSheetId="35">#REF!</definedName>
    <definedName name="___OUT1" localSheetId="23">#REF!</definedName>
    <definedName name="___OUT1" localSheetId="24">#REF!</definedName>
    <definedName name="___OUT1" localSheetId="29">#REF!</definedName>
    <definedName name="___OUT1" localSheetId="32">#REF!</definedName>
    <definedName name="___OUT1" localSheetId="5">#REF!</definedName>
    <definedName name="___OUT1" localSheetId="37">#REF!</definedName>
    <definedName name="___OUT1" localSheetId="39">#REF!</definedName>
    <definedName name="___OUT1">#REF!</definedName>
    <definedName name="___OUT2" localSheetId="15">#REF!</definedName>
    <definedName name="___OUT2" localSheetId="17">#REF!</definedName>
    <definedName name="___OUT2" localSheetId="18">#REF!</definedName>
    <definedName name="___OUT2" localSheetId="20">#REF!</definedName>
    <definedName name="___OUT2" localSheetId="25">#REF!</definedName>
    <definedName name="___OUT2" localSheetId="30">#REF!</definedName>
    <definedName name="___OUT2" localSheetId="34">#REF!</definedName>
    <definedName name="___OUT2" localSheetId="35">#REF!</definedName>
    <definedName name="___OUT2" localSheetId="23">#REF!</definedName>
    <definedName name="___OUT2" localSheetId="24">#REF!</definedName>
    <definedName name="___OUT2" localSheetId="29">#REF!</definedName>
    <definedName name="___OUT2" localSheetId="32">#REF!</definedName>
    <definedName name="___OUT2" localSheetId="5">#REF!</definedName>
    <definedName name="___OUT2" localSheetId="39">#REF!</definedName>
    <definedName name="___OUT2">#REF!</definedName>
    <definedName name="___PAG2" localSheetId="15">[3]Index!#REF!</definedName>
    <definedName name="___PAG2" localSheetId="17">[3]Index!#REF!</definedName>
    <definedName name="___PAG2" localSheetId="18">[3]Index!#REF!</definedName>
    <definedName name="___PAG2" localSheetId="20">[3]Index!#REF!</definedName>
    <definedName name="___PAG2" localSheetId="25">[3]Index!#REF!</definedName>
    <definedName name="___PAG2" localSheetId="30">[3]Index!#REF!</definedName>
    <definedName name="___PAG2" localSheetId="34">[3]Index!#REF!</definedName>
    <definedName name="___PAG2" localSheetId="35">[3]Index!#REF!</definedName>
    <definedName name="___PAG2" localSheetId="23">[3]Index!#REF!</definedName>
    <definedName name="___PAG2" localSheetId="24">[3]Index!#REF!</definedName>
    <definedName name="___PAG2" localSheetId="29">[3]Index!#REF!</definedName>
    <definedName name="___PAG2" localSheetId="32">[3]Index!#REF!</definedName>
    <definedName name="___PAG2" localSheetId="5">[3]Index!#REF!</definedName>
    <definedName name="___PAG2" localSheetId="39">[3]Index!#REF!</definedName>
    <definedName name="___PAG2">[3]Index!#REF!</definedName>
    <definedName name="___PAG3" localSheetId="15">[3]Index!#REF!</definedName>
    <definedName name="___PAG3" localSheetId="17">[3]Index!#REF!</definedName>
    <definedName name="___PAG3" localSheetId="18">[3]Index!#REF!</definedName>
    <definedName name="___PAG3" localSheetId="20">[3]Index!#REF!</definedName>
    <definedName name="___PAG3" localSheetId="25">[3]Index!#REF!</definedName>
    <definedName name="___PAG3" localSheetId="34">[3]Index!#REF!</definedName>
    <definedName name="___PAG3" localSheetId="35">[3]Index!#REF!</definedName>
    <definedName name="___PAG3" localSheetId="23">[3]Index!#REF!</definedName>
    <definedName name="___PAG3" localSheetId="24">[3]Index!#REF!</definedName>
    <definedName name="___PAG3" localSheetId="29">[3]Index!#REF!</definedName>
    <definedName name="___PAG3" localSheetId="32">[3]Index!#REF!</definedName>
    <definedName name="___PAG3" localSheetId="5">[3]Index!#REF!</definedName>
    <definedName name="___PAG3" localSheetId="39">[3]Index!#REF!</definedName>
    <definedName name="___PAG3">[3]Index!#REF!</definedName>
    <definedName name="___PAG4" localSheetId="17">[3]Index!#REF!</definedName>
    <definedName name="___PAG4" localSheetId="18">[3]Index!#REF!</definedName>
    <definedName name="___PAG4" localSheetId="20">[3]Index!#REF!</definedName>
    <definedName name="___PAG4" localSheetId="25">[3]Index!#REF!</definedName>
    <definedName name="___PAG4" localSheetId="34">[3]Index!#REF!</definedName>
    <definedName name="___PAG4" localSheetId="35">[3]Index!#REF!</definedName>
    <definedName name="___PAG4" localSheetId="23">[3]Index!#REF!</definedName>
    <definedName name="___PAG4" localSheetId="24">[3]Index!#REF!</definedName>
    <definedName name="___PAG4" localSheetId="29">[3]Index!#REF!</definedName>
    <definedName name="___PAG4" localSheetId="32">[3]Index!#REF!</definedName>
    <definedName name="___PAG4" localSheetId="5">[3]Index!#REF!</definedName>
    <definedName name="___PAG4" localSheetId="39">[3]Index!#REF!</definedName>
    <definedName name="___PAG4">[3]Index!#REF!</definedName>
    <definedName name="___PAG5" localSheetId="17">[3]Index!#REF!</definedName>
    <definedName name="___PAG5" localSheetId="18">[3]Index!#REF!</definedName>
    <definedName name="___PAG5" localSheetId="20">[3]Index!#REF!</definedName>
    <definedName name="___PAG5" localSheetId="25">[3]Index!#REF!</definedName>
    <definedName name="___PAG5" localSheetId="34">[3]Index!#REF!</definedName>
    <definedName name="___PAG5" localSheetId="35">[3]Index!#REF!</definedName>
    <definedName name="___PAG5" localSheetId="23">[3]Index!#REF!</definedName>
    <definedName name="___PAG5" localSheetId="24">[3]Index!#REF!</definedName>
    <definedName name="___PAG5" localSheetId="29">[3]Index!#REF!</definedName>
    <definedName name="___PAG5" localSheetId="32">[3]Index!#REF!</definedName>
    <definedName name="___PAG5" localSheetId="5">[3]Index!#REF!</definedName>
    <definedName name="___PAG5" localSheetId="39">[3]Index!#REF!</definedName>
    <definedName name="___PAG5">[3]Index!#REF!</definedName>
    <definedName name="___PAG6" localSheetId="17">[3]Index!#REF!</definedName>
    <definedName name="___PAG6" localSheetId="18">[3]Index!#REF!</definedName>
    <definedName name="___PAG6" localSheetId="20">[3]Index!#REF!</definedName>
    <definedName name="___PAG6" localSheetId="25">[3]Index!#REF!</definedName>
    <definedName name="___PAG6" localSheetId="34">[3]Index!#REF!</definedName>
    <definedName name="___PAG6" localSheetId="35">[3]Index!#REF!</definedName>
    <definedName name="___PAG6" localSheetId="23">[3]Index!#REF!</definedName>
    <definedName name="___PAG6" localSheetId="24">[3]Index!#REF!</definedName>
    <definedName name="___PAG6" localSheetId="29">[3]Index!#REF!</definedName>
    <definedName name="___PAG6" localSheetId="32">[3]Index!#REF!</definedName>
    <definedName name="___PAG6" localSheetId="5">[3]Index!#REF!</definedName>
    <definedName name="___PAG6" localSheetId="39">[3]Index!#REF!</definedName>
    <definedName name="___PAG6">[3]Index!#REF!</definedName>
    <definedName name="___PAG7" localSheetId="15">#REF!</definedName>
    <definedName name="___PAG7" localSheetId="17">#REF!</definedName>
    <definedName name="___PAG7" localSheetId="18">#REF!</definedName>
    <definedName name="___PAG7" localSheetId="20">#REF!</definedName>
    <definedName name="___PAG7" localSheetId="25">#REF!</definedName>
    <definedName name="___PAG7" localSheetId="30">#REF!</definedName>
    <definedName name="___PAG7" localSheetId="34">#REF!</definedName>
    <definedName name="___PAG7" localSheetId="35">#REF!</definedName>
    <definedName name="___PAG7" localSheetId="23">#REF!</definedName>
    <definedName name="___PAG7" localSheetId="24">#REF!</definedName>
    <definedName name="___PAG7" localSheetId="29">#REF!</definedName>
    <definedName name="___PAG7" localSheetId="32">#REF!</definedName>
    <definedName name="___PAG7" localSheetId="5">#REF!</definedName>
    <definedName name="___PAG7" localSheetId="37">#REF!</definedName>
    <definedName name="___PAG7" localSheetId="39">#REF!</definedName>
    <definedName name="___PAG7">#REF!</definedName>
    <definedName name="___pro2001">[4]pro2001!$A$1:$B$72</definedName>
    <definedName name="___RES2" localSheetId="15">[1]RES!#REF!</definedName>
    <definedName name="___RES2" localSheetId="17">[1]RES!#REF!</definedName>
    <definedName name="___RES2" localSheetId="18">[1]RES!#REF!</definedName>
    <definedName name="___RES2" localSheetId="20">[1]RES!#REF!</definedName>
    <definedName name="___RES2" localSheetId="25">[1]RES!#REF!</definedName>
    <definedName name="___RES2" localSheetId="34">[1]RES!#REF!</definedName>
    <definedName name="___RES2" localSheetId="35">[1]RES!#REF!</definedName>
    <definedName name="___RES2" localSheetId="23">[1]RES!#REF!</definedName>
    <definedName name="___RES2" localSheetId="24">[1]RES!#REF!</definedName>
    <definedName name="___RES2" localSheetId="29">[1]RES!#REF!</definedName>
    <definedName name="___RES2" localSheetId="32">[1]RES!#REF!</definedName>
    <definedName name="___RES2" localSheetId="5">[1]RES!#REF!</definedName>
    <definedName name="___RES2" localSheetId="37">[1]RES!#REF!</definedName>
    <definedName name="___RES2" localSheetId="39">[1]RES!#REF!</definedName>
    <definedName name="___RES2">[1]RES!#REF!</definedName>
    <definedName name="___TAB1" localSheetId="15">#REF!</definedName>
    <definedName name="___TAB1" localSheetId="17">#REF!</definedName>
    <definedName name="___TAB1" localSheetId="18">#REF!</definedName>
    <definedName name="___TAB1" localSheetId="20">#REF!</definedName>
    <definedName name="___TAB1" localSheetId="25">#REF!</definedName>
    <definedName name="___TAB1" localSheetId="30">#REF!</definedName>
    <definedName name="___TAB1" localSheetId="34">#REF!</definedName>
    <definedName name="___TAB1" localSheetId="35">#REF!</definedName>
    <definedName name="___TAB1" localSheetId="23">#REF!</definedName>
    <definedName name="___TAB1" localSheetId="24">#REF!</definedName>
    <definedName name="___TAB1" localSheetId="29">#REF!</definedName>
    <definedName name="___TAB1" localSheetId="32">#REF!</definedName>
    <definedName name="___TAB1" localSheetId="5">#REF!</definedName>
    <definedName name="___TAB1" localSheetId="37">#REF!</definedName>
    <definedName name="___TAB1" localSheetId="39">#REF!</definedName>
    <definedName name="___TAB1">#REF!</definedName>
    <definedName name="___TAB10" localSheetId="15">#REF!</definedName>
    <definedName name="___TAB10" localSheetId="17">#REF!</definedName>
    <definedName name="___TAB10" localSheetId="18">#REF!</definedName>
    <definedName name="___TAB10" localSheetId="20">#REF!</definedName>
    <definedName name="___TAB10" localSheetId="25">#REF!</definedName>
    <definedName name="___TAB10" localSheetId="30">#REF!</definedName>
    <definedName name="___TAB10" localSheetId="34">#REF!</definedName>
    <definedName name="___TAB10" localSheetId="35">#REF!</definedName>
    <definedName name="___TAB10" localSheetId="23">#REF!</definedName>
    <definedName name="___TAB10" localSheetId="24">#REF!</definedName>
    <definedName name="___TAB10" localSheetId="29">#REF!</definedName>
    <definedName name="___TAB10" localSheetId="32">#REF!</definedName>
    <definedName name="___TAB10" localSheetId="5">#REF!</definedName>
    <definedName name="___TAB10" localSheetId="39">#REF!</definedName>
    <definedName name="___TAB10">#REF!</definedName>
    <definedName name="___TAB12" localSheetId="15">#REF!</definedName>
    <definedName name="___TAB12" localSheetId="17">#REF!</definedName>
    <definedName name="___TAB12" localSheetId="18">#REF!</definedName>
    <definedName name="___TAB12" localSheetId="20">#REF!</definedName>
    <definedName name="___TAB12" localSheetId="25">#REF!</definedName>
    <definedName name="___TAB12" localSheetId="30">#REF!</definedName>
    <definedName name="___TAB12" localSheetId="34">#REF!</definedName>
    <definedName name="___TAB12" localSheetId="35">#REF!</definedName>
    <definedName name="___TAB12" localSheetId="23">#REF!</definedName>
    <definedName name="___TAB12" localSheetId="24">#REF!</definedName>
    <definedName name="___TAB12" localSheetId="29">#REF!</definedName>
    <definedName name="___TAB12" localSheetId="32">#REF!</definedName>
    <definedName name="___TAB12" localSheetId="5">#REF!</definedName>
    <definedName name="___TAB12" localSheetId="39">#REF!</definedName>
    <definedName name="___TAB12">#REF!</definedName>
    <definedName name="___Tab19" localSheetId="17">#REF!</definedName>
    <definedName name="___Tab19" localSheetId="18">#REF!</definedName>
    <definedName name="___Tab19" localSheetId="20">#REF!</definedName>
    <definedName name="___Tab19" localSheetId="25">#REF!</definedName>
    <definedName name="___Tab19" localSheetId="30">#REF!</definedName>
    <definedName name="___Tab19" localSheetId="34">#REF!</definedName>
    <definedName name="___Tab19" localSheetId="35">#REF!</definedName>
    <definedName name="___Tab19" localSheetId="23">#REF!</definedName>
    <definedName name="___Tab19" localSheetId="24">#REF!</definedName>
    <definedName name="___Tab19" localSheetId="29">#REF!</definedName>
    <definedName name="___Tab19" localSheetId="32">#REF!</definedName>
    <definedName name="___Tab19" localSheetId="5">#REF!</definedName>
    <definedName name="___Tab19" localSheetId="39">#REF!</definedName>
    <definedName name="___Tab19">#REF!</definedName>
    <definedName name="___TAB2" localSheetId="17">#REF!</definedName>
    <definedName name="___TAB2" localSheetId="18">#REF!</definedName>
    <definedName name="___TAB2" localSheetId="20">#REF!</definedName>
    <definedName name="___TAB2" localSheetId="25">#REF!</definedName>
    <definedName name="___TAB2" localSheetId="30">#REF!</definedName>
    <definedName name="___TAB2" localSheetId="34">#REF!</definedName>
    <definedName name="___TAB2" localSheetId="35">#REF!</definedName>
    <definedName name="___TAB2" localSheetId="23">#REF!</definedName>
    <definedName name="___TAB2" localSheetId="24">#REF!</definedName>
    <definedName name="___TAB2" localSheetId="29">#REF!</definedName>
    <definedName name="___TAB2" localSheetId="32">#REF!</definedName>
    <definedName name="___TAB2" localSheetId="5">#REF!</definedName>
    <definedName name="___TAB2" localSheetId="39">#REF!</definedName>
    <definedName name="___TAB2">#REF!</definedName>
    <definedName name="___Tab20" localSheetId="17">#REF!</definedName>
    <definedName name="___Tab20" localSheetId="18">#REF!</definedName>
    <definedName name="___Tab20" localSheetId="20">#REF!</definedName>
    <definedName name="___Tab20" localSheetId="25">#REF!</definedName>
    <definedName name="___Tab20" localSheetId="30">#REF!</definedName>
    <definedName name="___Tab20" localSheetId="34">#REF!</definedName>
    <definedName name="___Tab20" localSheetId="35">#REF!</definedName>
    <definedName name="___Tab20" localSheetId="23">#REF!</definedName>
    <definedName name="___Tab20" localSheetId="24">#REF!</definedName>
    <definedName name="___Tab20" localSheetId="29">#REF!</definedName>
    <definedName name="___Tab20" localSheetId="32">#REF!</definedName>
    <definedName name="___Tab20" localSheetId="5">#REF!</definedName>
    <definedName name="___Tab20" localSheetId="39">#REF!</definedName>
    <definedName name="___Tab20">#REF!</definedName>
    <definedName name="___Tab21" localSheetId="17">#REF!</definedName>
    <definedName name="___Tab21" localSheetId="18">#REF!</definedName>
    <definedName name="___Tab21" localSheetId="20">#REF!</definedName>
    <definedName name="___Tab21" localSheetId="25">#REF!</definedName>
    <definedName name="___Tab21" localSheetId="30">#REF!</definedName>
    <definedName name="___Tab21" localSheetId="34">#REF!</definedName>
    <definedName name="___Tab21" localSheetId="35">#REF!</definedName>
    <definedName name="___Tab21" localSheetId="23">#REF!</definedName>
    <definedName name="___Tab21" localSheetId="24">#REF!</definedName>
    <definedName name="___Tab21" localSheetId="29">#REF!</definedName>
    <definedName name="___Tab21" localSheetId="32">#REF!</definedName>
    <definedName name="___Tab21" localSheetId="5">#REF!</definedName>
    <definedName name="___Tab21" localSheetId="39">#REF!</definedName>
    <definedName name="___Tab21">#REF!</definedName>
    <definedName name="___Tab22" localSheetId="17">#REF!</definedName>
    <definedName name="___Tab22" localSheetId="18">#REF!</definedName>
    <definedName name="___Tab22" localSheetId="20">#REF!</definedName>
    <definedName name="___Tab22" localSheetId="25">#REF!</definedName>
    <definedName name="___Tab22" localSheetId="30">#REF!</definedName>
    <definedName name="___Tab22" localSheetId="34">#REF!</definedName>
    <definedName name="___Tab22" localSheetId="35">#REF!</definedName>
    <definedName name="___Tab22" localSheetId="23">#REF!</definedName>
    <definedName name="___Tab22" localSheetId="24">#REF!</definedName>
    <definedName name="___Tab22" localSheetId="29">#REF!</definedName>
    <definedName name="___Tab22" localSheetId="32">#REF!</definedName>
    <definedName name="___Tab22" localSheetId="5">#REF!</definedName>
    <definedName name="___Tab22" localSheetId="39">#REF!</definedName>
    <definedName name="___Tab22">#REF!</definedName>
    <definedName name="___Tab23" localSheetId="17">#REF!</definedName>
    <definedName name="___Tab23" localSheetId="18">#REF!</definedName>
    <definedName name="___Tab23" localSheetId="20">#REF!</definedName>
    <definedName name="___Tab23" localSheetId="25">#REF!</definedName>
    <definedName name="___Tab23" localSheetId="30">#REF!</definedName>
    <definedName name="___Tab23" localSheetId="34">#REF!</definedName>
    <definedName name="___Tab23" localSheetId="35">#REF!</definedName>
    <definedName name="___Tab23" localSheetId="23">#REF!</definedName>
    <definedName name="___Tab23" localSheetId="24">#REF!</definedName>
    <definedName name="___Tab23" localSheetId="29">#REF!</definedName>
    <definedName name="___Tab23" localSheetId="32">#REF!</definedName>
    <definedName name="___Tab23" localSheetId="5">#REF!</definedName>
    <definedName name="___Tab23" localSheetId="39">#REF!</definedName>
    <definedName name="___Tab23">#REF!</definedName>
    <definedName name="___Tab24" localSheetId="17">#REF!</definedName>
    <definedName name="___Tab24" localSheetId="18">#REF!</definedName>
    <definedName name="___Tab24" localSheetId="20">#REF!</definedName>
    <definedName name="___Tab24" localSheetId="25">#REF!</definedName>
    <definedName name="___Tab24" localSheetId="30">#REF!</definedName>
    <definedName name="___Tab24" localSheetId="34">#REF!</definedName>
    <definedName name="___Tab24" localSheetId="35">#REF!</definedName>
    <definedName name="___Tab24" localSheetId="23">#REF!</definedName>
    <definedName name="___Tab24" localSheetId="24">#REF!</definedName>
    <definedName name="___Tab24" localSheetId="29">#REF!</definedName>
    <definedName name="___Tab24" localSheetId="32">#REF!</definedName>
    <definedName name="___Tab24" localSheetId="5">#REF!</definedName>
    <definedName name="___Tab24" localSheetId="39">#REF!</definedName>
    <definedName name="___Tab24">#REF!</definedName>
    <definedName name="___Tab26" localSheetId="17">#REF!</definedName>
    <definedName name="___Tab26" localSheetId="18">#REF!</definedName>
    <definedName name="___Tab26" localSheetId="20">#REF!</definedName>
    <definedName name="___Tab26" localSheetId="25">#REF!</definedName>
    <definedName name="___Tab26" localSheetId="30">#REF!</definedName>
    <definedName name="___Tab26" localSheetId="34">#REF!</definedName>
    <definedName name="___Tab26" localSheetId="35">#REF!</definedName>
    <definedName name="___Tab26" localSheetId="23">#REF!</definedName>
    <definedName name="___Tab26" localSheetId="24">#REF!</definedName>
    <definedName name="___Tab26" localSheetId="29">#REF!</definedName>
    <definedName name="___Tab26" localSheetId="32">#REF!</definedName>
    <definedName name="___Tab26" localSheetId="5">#REF!</definedName>
    <definedName name="___Tab26" localSheetId="39">#REF!</definedName>
    <definedName name="___Tab26">#REF!</definedName>
    <definedName name="___Tab27" localSheetId="17">#REF!</definedName>
    <definedName name="___Tab27" localSheetId="18">#REF!</definedName>
    <definedName name="___Tab27" localSheetId="20">#REF!</definedName>
    <definedName name="___Tab27" localSheetId="25">#REF!</definedName>
    <definedName name="___Tab27" localSheetId="30">#REF!</definedName>
    <definedName name="___Tab27" localSheetId="34">#REF!</definedName>
    <definedName name="___Tab27" localSheetId="35">#REF!</definedName>
    <definedName name="___Tab27" localSheetId="23">#REF!</definedName>
    <definedName name="___Tab27" localSheetId="24">#REF!</definedName>
    <definedName name="___Tab27" localSheetId="29">#REF!</definedName>
    <definedName name="___Tab27" localSheetId="32">#REF!</definedName>
    <definedName name="___Tab27" localSheetId="5">#REF!</definedName>
    <definedName name="___Tab27" localSheetId="39">#REF!</definedName>
    <definedName name="___Tab27">#REF!</definedName>
    <definedName name="___Tab28" localSheetId="17">#REF!</definedName>
    <definedName name="___Tab28" localSheetId="18">#REF!</definedName>
    <definedName name="___Tab28" localSheetId="20">#REF!</definedName>
    <definedName name="___Tab28" localSheetId="25">#REF!</definedName>
    <definedName name="___Tab28" localSheetId="30">#REF!</definedName>
    <definedName name="___Tab28" localSheetId="34">#REF!</definedName>
    <definedName name="___Tab28" localSheetId="35">#REF!</definedName>
    <definedName name="___Tab28" localSheetId="23">#REF!</definedName>
    <definedName name="___Tab28" localSheetId="24">#REF!</definedName>
    <definedName name="___Tab28" localSheetId="29">#REF!</definedName>
    <definedName name="___Tab28" localSheetId="32">#REF!</definedName>
    <definedName name="___Tab28" localSheetId="5">#REF!</definedName>
    <definedName name="___Tab28" localSheetId="39">#REF!</definedName>
    <definedName name="___Tab28">#REF!</definedName>
    <definedName name="___Tab29" localSheetId="17">#REF!</definedName>
    <definedName name="___Tab29" localSheetId="18">#REF!</definedName>
    <definedName name="___Tab29" localSheetId="20">#REF!</definedName>
    <definedName name="___Tab29" localSheetId="25">#REF!</definedName>
    <definedName name="___Tab29" localSheetId="30">#REF!</definedName>
    <definedName name="___Tab29" localSheetId="34">#REF!</definedName>
    <definedName name="___Tab29" localSheetId="35">#REF!</definedName>
    <definedName name="___Tab29" localSheetId="23">#REF!</definedName>
    <definedName name="___Tab29" localSheetId="24">#REF!</definedName>
    <definedName name="___Tab29" localSheetId="29">#REF!</definedName>
    <definedName name="___Tab29" localSheetId="32">#REF!</definedName>
    <definedName name="___Tab29" localSheetId="5">#REF!</definedName>
    <definedName name="___Tab29" localSheetId="39">#REF!</definedName>
    <definedName name="___Tab29">#REF!</definedName>
    <definedName name="___TAB3" localSheetId="17">#REF!</definedName>
    <definedName name="___TAB3" localSheetId="18">#REF!</definedName>
    <definedName name="___TAB3" localSheetId="20">#REF!</definedName>
    <definedName name="___TAB3" localSheetId="25">#REF!</definedName>
    <definedName name="___TAB3" localSheetId="30">#REF!</definedName>
    <definedName name="___TAB3" localSheetId="34">#REF!</definedName>
    <definedName name="___TAB3" localSheetId="35">#REF!</definedName>
    <definedName name="___TAB3" localSheetId="23">#REF!</definedName>
    <definedName name="___TAB3" localSheetId="24">#REF!</definedName>
    <definedName name="___TAB3" localSheetId="29">#REF!</definedName>
    <definedName name="___TAB3" localSheetId="32">#REF!</definedName>
    <definedName name="___TAB3" localSheetId="5">#REF!</definedName>
    <definedName name="___TAB3" localSheetId="39">#REF!</definedName>
    <definedName name="___TAB3">#REF!</definedName>
    <definedName name="___Tab30" localSheetId="17">#REF!</definedName>
    <definedName name="___Tab30" localSheetId="18">#REF!</definedName>
    <definedName name="___Tab30" localSheetId="20">#REF!</definedName>
    <definedName name="___Tab30" localSheetId="25">#REF!</definedName>
    <definedName name="___Tab30" localSheetId="30">#REF!</definedName>
    <definedName name="___Tab30" localSheetId="34">#REF!</definedName>
    <definedName name="___Tab30" localSheetId="35">#REF!</definedName>
    <definedName name="___Tab30" localSheetId="23">#REF!</definedName>
    <definedName name="___Tab30" localSheetId="24">#REF!</definedName>
    <definedName name="___Tab30" localSheetId="29">#REF!</definedName>
    <definedName name="___Tab30" localSheetId="32">#REF!</definedName>
    <definedName name="___Tab30" localSheetId="5">#REF!</definedName>
    <definedName name="___Tab30" localSheetId="39">#REF!</definedName>
    <definedName name="___Tab30">#REF!</definedName>
    <definedName name="___Tab31" localSheetId="17">#REF!</definedName>
    <definedName name="___Tab31" localSheetId="18">#REF!</definedName>
    <definedName name="___Tab31" localSheetId="20">#REF!</definedName>
    <definedName name="___Tab31" localSheetId="25">#REF!</definedName>
    <definedName name="___Tab31" localSheetId="30">#REF!</definedName>
    <definedName name="___Tab31" localSheetId="34">#REF!</definedName>
    <definedName name="___Tab31" localSheetId="35">#REF!</definedName>
    <definedName name="___Tab31" localSheetId="23">#REF!</definedName>
    <definedName name="___Tab31" localSheetId="24">#REF!</definedName>
    <definedName name="___Tab31" localSheetId="29">#REF!</definedName>
    <definedName name="___Tab31" localSheetId="32">#REF!</definedName>
    <definedName name="___Tab31" localSheetId="5">#REF!</definedName>
    <definedName name="___Tab31" localSheetId="39">#REF!</definedName>
    <definedName name="___Tab31">#REF!</definedName>
    <definedName name="___Tab32" localSheetId="17">#REF!</definedName>
    <definedName name="___Tab32" localSheetId="18">#REF!</definedName>
    <definedName name="___Tab32" localSheetId="20">#REF!</definedName>
    <definedName name="___Tab32" localSheetId="25">#REF!</definedName>
    <definedName name="___Tab32" localSheetId="30">#REF!</definedName>
    <definedName name="___Tab32" localSheetId="34">#REF!</definedName>
    <definedName name="___Tab32" localSheetId="35">#REF!</definedName>
    <definedName name="___Tab32" localSheetId="23">#REF!</definedName>
    <definedName name="___Tab32" localSheetId="24">#REF!</definedName>
    <definedName name="___Tab32" localSheetId="29">#REF!</definedName>
    <definedName name="___Tab32" localSheetId="32">#REF!</definedName>
    <definedName name="___Tab32" localSheetId="5">#REF!</definedName>
    <definedName name="___Tab32" localSheetId="39">#REF!</definedName>
    <definedName name="___Tab32">#REF!</definedName>
    <definedName name="___Tab33" localSheetId="17">#REF!</definedName>
    <definedName name="___Tab33" localSheetId="18">#REF!</definedName>
    <definedName name="___Tab33" localSheetId="20">#REF!</definedName>
    <definedName name="___Tab33" localSheetId="25">#REF!</definedName>
    <definedName name="___Tab33" localSheetId="30">#REF!</definedName>
    <definedName name="___Tab33" localSheetId="34">#REF!</definedName>
    <definedName name="___Tab33" localSheetId="35">#REF!</definedName>
    <definedName name="___Tab33" localSheetId="23">#REF!</definedName>
    <definedName name="___Tab33" localSheetId="24">#REF!</definedName>
    <definedName name="___Tab33" localSheetId="29">#REF!</definedName>
    <definedName name="___Tab33" localSheetId="32">#REF!</definedName>
    <definedName name="___Tab33" localSheetId="5">#REF!</definedName>
    <definedName name="___Tab33" localSheetId="39">#REF!</definedName>
    <definedName name="___Tab33">#REF!</definedName>
    <definedName name="___Tab34" localSheetId="17">#REF!</definedName>
    <definedName name="___Tab34" localSheetId="18">#REF!</definedName>
    <definedName name="___Tab34" localSheetId="20">#REF!</definedName>
    <definedName name="___Tab34" localSheetId="25">#REF!</definedName>
    <definedName name="___Tab34" localSheetId="30">#REF!</definedName>
    <definedName name="___Tab34" localSheetId="34">#REF!</definedName>
    <definedName name="___Tab34" localSheetId="35">#REF!</definedName>
    <definedName name="___Tab34" localSheetId="23">#REF!</definedName>
    <definedName name="___Tab34" localSheetId="24">#REF!</definedName>
    <definedName name="___Tab34" localSheetId="29">#REF!</definedName>
    <definedName name="___Tab34" localSheetId="32">#REF!</definedName>
    <definedName name="___Tab34" localSheetId="5">#REF!</definedName>
    <definedName name="___Tab34" localSheetId="39">#REF!</definedName>
    <definedName name="___Tab34">#REF!</definedName>
    <definedName name="___Tab35" localSheetId="17">#REF!</definedName>
    <definedName name="___Tab35" localSheetId="18">#REF!</definedName>
    <definedName name="___Tab35" localSheetId="20">#REF!</definedName>
    <definedName name="___Tab35" localSheetId="25">#REF!</definedName>
    <definedName name="___Tab35" localSheetId="30">#REF!</definedName>
    <definedName name="___Tab35" localSheetId="34">#REF!</definedName>
    <definedName name="___Tab35" localSheetId="35">#REF!</definedName>
    <definedName name="___Tab35" localSheetId="23">#REF!</definedName>
    <definedName name="___Tab35" localSheetId="24">#REF!</definedName>
    <definedName name="___Tab35" localSheetId="29">#REF!</definedName>
    <definedName name="___Tab35" localSheetId="32">#REF!</definedName>
    <definedName name="___Tab35" localSheetId="5">#REF!</definedName>
    <definedName name="___Tab35" localSheetId="39">#REF!</definedName>
    <definedName name="___Tab35">#REF!</definedName>
    <definedName name="___TAB4" localSheetId="17">#REF!</definedName>
    <definedName name="___TAB4" localSheetId="18">#REF!</definedName>
    <definedName name="___TAB4" localSheetId="20">#REF!</definedName>
    <definedName name="___TAB4" localSheetId="25">#REF!</definedName>
    <definedName name="___TAB4" localSheetId="30">#REF!</definedName>
    <definedName name="___TAB4" localSheetId="34">#REF!</definedName>
    <definedName name="___TAB4" localSheetId="35">#REF!</definedName>
    <definedName name="___TAB4" localSheetId="23">#REF!</definedName>
    <definedName name="___TAB4" localSheetId="24">#REF!</definedName>
    <definedName name="___TAB4" localSheetId="29">#REF!</definedName>
    <definedName name="___TAB4" localSheetId="32">#REF!</definedName>
    <definedName name="___TAB4" localSheetId="5">#REF!</definedName>
    <definedName name="___TAB4" localSheetId="39">#REF!</definedName>
    <definedName name="___TAB4">#REF!</definedName>
    <definedName name="___TAB5" localSheetId="17">#REF!</definedName>
    <definedName name="___TAB5" localSheetId="18">#REF!</definedName>
    <definedName name="___TAB5" localSheetId="20">#REF!</definedName>
    <definedName name="___TAB5" localSheetId="25">#REF!</definedName>
    <definedName name="___TAB5" localSheetId="30">#REF!</definedName>
    <definedName name="___TAB5" localSheetId="34">#REF!</definedName>
    <definedName name="___TAB5" localSheetId="35">#REF!</definedName>
    <definedName name="___TAB5" localSheetId="23">#REF!</definedName>
    <definedName name="___TAB5" localSheetId="24">#REF!</definedName>
    <definedName name="___TAB5" localSheetId="29">#REF!</definedName>
    <definedName name="___TAB5" localSheetId="32">#REF!</definedName>
    <definedName name="___TAB5" localSheetId="5">#REF!</definedName>
    <definedName name="___TAB5" localSheetId="39">#REF!</definedName>
    <definedName name="___TAB5">#REF!</definedName>
    <definedName name="___tab6" localSheetId="17">#REF!</definedName>
    <definedName name="___tab6" localSheetId="18">#REF!</definedName>
    <definedName name="___tab6" localSheetId="20">#REF!</definedName>
    <definedName name="___tab6" localSheetId="25">#REF!</definedName>
    <definedName name="___tab6" localSheetId="30">#REF!</definedName>
    <definedName name="___tab6" localSheetId="34">#REF!</definedName>
    <definedName name="___tab6" localSheetId="35">#REF!</definedName>
    <definedName name="___tab6" localSheetId="23">#REF!</definedName>
    <definedName name="___tab6" localSheetId="24">#REF!</definedName>
    <definedName name="___tab6" localSheetId="29">#REF!</definedName>
    <definedName name="___tab6" localSheetId="32">#REF!</definedName>
    <definedName name="___tab6" localSheetId="5">#REF!</definedName>
    <definedName name="___tab6" localSheetId="39">#REF!</definedName>
    <definedName name="___tab6">#REF!</definedName>
    <definedName name="___TAB7" localSheetId="17">#REF!</definedName>
    <definedName name="___TAB7" localSheetId="18">#REF!</definedName>
    <definedName name="___TAB7" localSheetId="20">#REF!</definedName>
    <definedName name="___TAB7" localSheetId="25">#REF!</definedName>
    <definedName name="___TAB7" localSheetId="30">#REF!</definedName>
    <definedName name="___TAB7" localSheetId="34">#REF!</definedName>
    <definedName name="___TAB7" localSheetId="35">#REF!</definedName>
    <definedName name="___TAB7" localSheetId="23">#REF!</definedName>
    <definedName name="___TAB7" localSheetId="24">#REF!</definedName>
    <definedName name="___TAB7" localSheetId="29">#REF!</definedName>
    <definedName name="___TAB7" localSheetId="32">#REF!</definedName>
    <definedName name="___TAB7" localSheetId="5">#REF!</definedName>
    <definedName name="___TAB7" localSheetId="39">#REF!</definedName>
    <definedName name="___TAB7">#REF!</definedName>
    <definedName name="___TAB8" localSheetId="17">#REF!</definedName>
    <definedName name="___TAB8" localSheetId="18">#REF!</definedName>
    <definedName name="___TAB8" localSheetId="20">#REF!</definedName>
    <definedName name="___TAB8" localSheetId="25">#REF!</definedName>
    <definedName name="___TAB8" localSheetId="30">#REF!</definedName>
    <definedName name="___TAB8" localSheetId="34">#REF!</definedName>
    <definedName name="___TAB8" localSheetId="35">#REF!</definedName>
    <definedName name="___TAB8" localSheetId="23">#REF!</definedName>
    <definedName name="___TAB8" localSheetId="24">#REF!</definedName>
    <definedName name="___TAB8" localSheetId="29">#REF!</definedName>
    <definedName name="___TAB8" localSheetId="32">#REF!</definedName>
    <definedName name="___TAB8" localSheetId="5">#REF!</definedName>
    <definedName name="___TAB8" localSheetId="39">#REF!</definedName>
    <definedName name="___TAB8">#REF!</definedName>
    <definedName name="___tab9" localSheetId="17">#REF!</definedName>
    <definedName name="___tab9" localSheetId="18">#REF!</definedName>
    <definedName name="___tab9" localSheetId="20">#REF!</definedName>
    <definedName name="___tab9" localSheetId="25">#REF!</definedName>
    <definedName name="___tab9" localSheetId="30">#REF!</definedName>
    <definedName name="___tab9" localSheetId="34">#REF!</definedName>
    <definedName name="___tab9" localSheetId="35">#REF!</definedName>
    <definedName name="___tab9" localSheetId="23">#REF!</definedName>
    <definedName name="___tab9" localSheetId="24">#REF!</definedName>
    <definedName name="___tab9" localSheetId="29">#REF!</definedName>
    <definedName name="___tab9" localSheetId="32">#REF!</definedName>
    <definedName name="___tab9" localSheetId="5">#REF!</definedName>
    <definedName name="___tab9" localSheetId="39">#REF!</definedName>
    <definedName name="___tab9">#REF!</definedName>
    <definedName name="___TB41" localSheetId="17">#REF!</definedName>
    <definedName name="___TB41" localSheetId="18">#REF!</definedName>
    <definedName name="___TB41" localSheetId="20">#REF!</definedName>
    <definedName name="___TB41" localSheetId="25">#REF!</definedName>
    <definedName name="___TB41" localSheetId="30">#REF!</definedName>
    <definedName name="___TB41" localSheetId="34">#REF!</definedName>
    <definedName name="___TB41" localSheetId="35">#REF!</definedName>
    <definedName name="___TB41" localSheetId="23">#REF!</definedName>
    <definedName name="___TB41" localSheetId="24">#REF!</definedName>
    <definedName name="___TB41" localSheetId="29">#REF!</definedName>
    <definedName name="___TB41" localSheetId="32">#REF!</definedName>
    <definedName name="___TB41" localSheetId="5">#REF!</definedName>
    <definedName name="___TB41" localSheetId="39">#REF!</definedName>
    <definedName name="___TB41">#REF!</definedName>
    <definedName name="___WEO1" localSheetId="17">#REF!</definedName>
    <definedName name="___WEO1" localSheetId="18">#REF!</definedName>
    <definedName name="___WEO1" localSheetId="20">#REF!</definedName>
    <definedName name="___WEO1" localSheetId="25">#REF!</definedName>
    <definedName name="___WEO1" localSheetId="30">#REF!</definedName>
    <definedName name="___WEO1" localSheetId="34">#REF!</definedName>
    <definedName name="___WEO1" localSheetId="35">#REF!</definedName>
    <definedName name="___WEO1" localSheetId="23">#REF!</definedName>
    <definedName name="___WEO1" localSheetId="24">#REF!</definedName>
    <definedName name="___WEO1" localSheetId="29">#REF!</definedName>
    <definedName name="___WEO1" localSheetId="32">#REF!</definedName>
    <definedName name="___WEO1" localSheetId="5">#REF!</definedName>
    <definedName name="___WEO1" localSheetId="39">#REF!</definedName>
    <definedName name="___WEO1">#REF!</definedName>
    <definedName name="___WEO2" localSheetId="17">#REF!</definedName>
    <definedName name="___WEO2" localSheetId="18">#REF!</definedName>
    <definedName name="___WEO2" localSheetId="20">#REF!</definedName>
    <definedName name="___WEO2" localSheetId="25">#REF!</definedName>
    <definedName name="___WEO2" localSheetId="30">#REF!</definedName>
    <definedName name="___WEO2" localSheetId="34">#REF!</definedName>
    <definedName name="___WEO2" localSheetId="35">#REF!</definedName>
    <definedName name="___WEO2" localSheetId="23">#REF!</definedName>
    <definedName name="___WEO2" localSheetId="24">#REF!</definedName>
    <definedName name="___WEO2" localSheetId="29">#REF!</definedName>
    <definedName name="___WEO2" localSheetId="32">#REF!</definedName>
    <definedName name="___WEO2" localSheetId="5">#REF!</definedName>
    <definedName name="___WEO2" localSheetId="39">#REF!</definedName>
    <definedName name="___WEO2">#REF!</definedName>
    <definedName name="__123Graph_A" localSheetId="17" hidden="1">#REF!</definedName>
    <definedName name="__123Graph_A" localSheetId="18" hidden="1">#REF!</definedName>
    <definedName name="__123Graph_A" localSheetId="20" hidden="1">#REF!</definedName>
    <definedName name="__123Graph_A" localSheetId="25" hidden="1">#REF!</definedName>
    <definedName name="__123Graph_A" localSheetId="30" hidden="1">#REF!</definedName>
    <definedName name="__123Graph_A" localSheetId="34" hidden="1">#REF!</definedName>
    <definedName name="__123Graph_A" localSheetId="35" hidden="1">#REF!</definedName>
    <definedName name="__123Graph_A" localSheetId="46" hidden="1">#REF!</definedName>
    <definedName name="__123Graph_A" localSheetId="23" hidden="1">#REF!</definedName>
    <definedName name="__123Graph_A" localSheetId="24" hidden="1">#REF!</definedName>
    <definedName name="__123Graph_A" localSheetId="29" hidden="1">#REF!</definedName>
    <definedName name="__123Graph_A" localSheetId="32" hidden="1">#REF!</definedName>
    <definedName name="__123Graph_A" localSheetId="5" hidden="1">#REF!</definedName>
    <definedName name="__123Graph_A" localSheetId="39" hidden="1">#REF!</definedName>
    <definedName name="__123Graph_A" hidden="1">#REF!</definedName>
    <definedName name="__123Graph_ABERLGRAP" localSheetId="17" hidden="1">'[5]Time series'!#REF!</definedName>
    <definedName name="__123Graph_ABERLGRAP" localSheetId="18" hidden="1">'[5]Time series'!#REF!</definedName>
    <definedName name="__123Graph_ABERLGRAP" localSheetId="20" hidden="1">'[5]Time series'!#REF!</definedName>
    <definedName name="__123Graph_ABERLGRAP" localSheetId="25" hidden="1">'[5]Time series'!#REF!</definedName>
    <definedName name="__123Graph_ABERLGRAP" localSheetId="34" hidden="1">'[5]Time series'!#REF!</definedName>
    <definedName name="__123Graph_ABERLGRAP" localSheetId="35" hidden="1">'[5]Time series'!#REF!</definedName>
    <definedName name="__123Graph_ABERLGRAP" localSheetId="46" hidden="1">'[5]Time series'!#REF!</definedName>
    <definedName name="__123Graph_ABERLGRAP" localSheetId="23" hidden="1">'[5]Time series'!#REF!</definedName>
    <definedName name="__123Graph_ABERLGRAP" localSheetId="24" hidden="1">'[5]Time series'!#REF!</definedName>
    <definedName name="__123Graph_ABERLGRAP" localSheetId="29" hidden="1">'[5]Time series'!#REF!</definedName>
    <definedName name="__123Graph_ABERLGRAP" localSheetId="32" hidden="1">'[5]Time series'!#REF!</definedName>
    <definedName name="__123Graph_ABERLGRAP" localSheetId="5" hidden="1">'[5]Time series'!#REF!</definedName>
    <definedName name="__123Graph_ABERLGRAP" hidden="1">'[5]Time series'!#REF!</definedName>
    <definedName name="__123Graph_ACATCH1" localSheetId="17" hidden="1">'[5]Time series'!#REF!</definedName>
    <definedName name="__123Graph_ACATCH1" localSheetId="18" hidden="1">'[5]Time series'!#REF!</definedName>
    <definedName name="__123Graph_ACATCH1" localSheetId="20" hidden="1">'[5]Time series'!#REF!</definedName>
    <definedName name="__123Graph_ACATCH1" localSheetId="25" hidden="1">'[5]Time series'!#REF!</definedName>
    <definedName name="__123Graph_ACATCH1" localSheetId="34" hidden="1">'[5]Time series'!#REF!</definedName>
    <definedName name="__123Graph_ACATCH1" localSheetId="35" hidden="1">'[5]Time series'!#REF!</definedName>
    <definedName name="__123Graph_ACATCH1" localSheetId="46" hidden="1">'[5]Time series'!#REF!</definedName>
    <definedName name="__123Graph_ACATCH1" localSheetId="23" hidden="1">'[5]Time series'!#REF!</definedName>
    <definedName name="__123Graph_ACATCH1" localSheetId="24" hidden="1">'[5]Time series'!#REF!</definedName>
    <definedName name="__123Graph_ACATCH1" localSheetId="29" hidden="1">'[5]Time series'!#REF!</definedName>
    <definedName name="__123Graph_ACATCH1" localSheetId="32" hidden="1">'[5]Time series'!#REF!</definedName>
    <definedName name="__123Graph_ACATCH1" localSheetId="5" hidden="1">'[5]Time series'!#REF!</definedName>
    <definedName name="__123Graph_ACATCH1" hidden="1">'[5]Time series'!#REF!</definedName>
    <definedName name="__123Graph_ACONVERG1" localSheetId="17" hidden="1">'[5]Time series'!#REF!</definedName>
    <definedName name="__123Graph_ACONVERG1" localSheetId="18" hidden="1">'[5]Time series'!#REF!</definedName>
    <definedName name="__123Graph_ACONVERG1" localSheetId="20" hidden="1">'[5]Time series'!#REF!</definedName>
    <definedName name="__123Graph_ACONVERG1" localSheetId="25" hidden="1">'[5]Time series'!#REF!</definedName>
    <definedName name="__123Graph_ACONVERG1" localSheetId="34" hidden="1">'[5]Time series'!#REF!</definedName>
    <definedName name="__123Graph_ACONVERG1" localSheetId="35" hidden="1">'[5]Time series'!#REF!</definedName>
    <definedName name="__123Graph_ACONVERG1" localSheetId="46" hidden="1">'[5]Time series'!#REF!</definedName>
    <definedName name="__123Graph_ACONVERG1" localSheetId="23" hidden="1">'[5]Time series'!#REF!</definedName>
    <definedName name="__123Graph_ACONVERG1" localSheetId="24" hidden="1">'[5]Time series'!#REF!</definedName>
    <definedName name="__123Graph_ACONVERG1" localSheetId="29" hidden="1">'[5]Time series'!#REF!</definedName>
    <definedName name="__123Graph_ACONVERG1" localSheetId="32" hidden="1">'[5]Time series'!#REF!</definedName>
    <definedName name="__123Graph_ACONVERG1" localSheetId="5" hidden="1">'[5]Time series'!#REF!</definedName>
    <definedName name="__123Graph_ACONVERG1" hidden="1">'[5]Time series'!#REF!</definedName>
    <definedName name="__123Graph_AECTOT" localSheetId="17" hidden="1">#REF!</definedName>
    <definedName name="__123Graph_AECTOT" localSheetId="18" hidden="1">#REF!</definedName>
    <definedName name="__123Graph_AECTOT" localSheetId="20" hidden="1">#REF!</definedName>
    <definedName name="__123Graph_AECTOT" localSheetId="25" hidden="1">#REF!</definedName>
    <definedName name="__123Graph_AECTOT" localSheetId="34" hidden="1">#REF!</definedName>
    <definedName name="__123Graph_AECTOT" localSheetId="35" hidden="1">#REF!</definedName>
    <definedName name="__123Graph_AECTOT" localSheetId="46" hidden="1">#REF!</definedName>
    <definedName name="__123Graph_AECTOT" localSheetId="23" hidden="1">#REF!</definedName>
    <definedName name="__123Graph_AECTOT" localSheetId="24" hidden="1">#REF!</definedName>
    <definedName name="__123Graph_AECTOT" localSheetId="29" hidden="1">#REF!</definedName>
    <definedName name="__123Graph_AECTOT" localSheetId="32" hidden="1">#REF!</definedName>
    <definedName name="__123Graph_AECTOT" localSheetId="5" hidden="1">#REF!</definedName>
    <definedName name="__123Graph_AECTOT" hidden="1">#REF!</definedName>
    <definedName name="__123Graph_AEXP" localSheetId="17" hidden="1">#REF!</definedName>
    <definedName name="__123Graph_AEXP" localSheetId="18" hidden="1">#REF!</definedName>
    <definedName name="__123Graph_AEXP" localSheetId="20" hidden="1">#REF!</definedName>
    <definedName name="__123Graph_AEXP" localSheetId="25" hidden="1">#REF!</definedName>
    <definedName name="__123Graph_AEXP" localSheetId="30" hidden="1">#REF!</definedName>
    <definedName name="__123Graph_AEXP" localSheetId="34" hidden="1">#REF!</definedName>
    <definedName name="__123Graph_AEXP" localSheetId="35" hidden="1">#REF!</definedName>
    <definedName name="__123Graph_AEXP" localSheetId="46" hidden="1">#REF!</definedName>
    <definedName name="__123Graph_AEXP" localSheetId="23" hidden="1">#REF!</definedName>
    <definedName name="__123Graph_AEXP" localSheetId="24" hidden="1">#REF!</definedName>
    <definedName name="__123Graph_AEXP" localSheetId="29" hidden="1">#REF!</definedName>
    <definedName name="__123Graph_AEXP" localSheetId="32" hidden="1">#REF!</definedName>
    <definedName name="__123Graph_AEXP" localSheetId="5" hidden="1">#REF!</definedName>
    <definedName name="__123Graph_AEXP" localSheetId="39" hidden="1">#REF!</definedName>
    <definedName name="__123Graph_AEXP" hidden="1">#REF!</definedName>
    <definedName name="__123Graph_AGRAPH2" localSheetId="17" hidden="1">'[5]Time series'!#REF!</definedName>
    <definedName name="__123Graph_AGRAPH2" localSheetId="18" hidden="1">'[5]Time series'!#REF!</definedName>
    <definedName name="__123Graph_AGRAPH2" localSheetId="20" hidden="1">'[5]Time series'!#REF!</definedName>
    <definedName name="__123Graph_AGRAPH2" localSheetId="25" hidden="1">'[5]Time series'!#REF!</definedName>
    <definedName name="__123Graph_AGRAPH2" localSheetId="34" hidden="1">'[5]Time series'!#REF!</definedName>
    <definedName name="__123Graph_AGRAPH2" localSheetId="35" hidden="1">'[5]Time series'!#REF!</definedName>
    <definedName name="__123Graph_AGRAPH2" localSheetId="46" hidden="1">'[5]Time series'!#REF!</definedName>
    <definedName name="__123Graph_AGRAPH2" localSheetId="23" hidden="1">'[5]Time series'!#REF!</definedName>
    <definedName name="__123Graph_AGRAPH2" localSheetId="24" hidden="1">'[5]Time series'!#REF!</definedName>
    <definedName name="__123Graph_AGRAPH2" localSheetId="29" hidden="1">'[5]Time series'!#REF!</definedName>
    <definedName name="__123Graph_AGRAPH2" localSheetId="32" hidden="1">'[5]Time series'!#REF!</definedName>
    <definedName name="__123Graph_AGRAPH2" localSheetId="5" hidden="1">'[5]Time series'!#REF!</definedName>
    <definedName name="__123Graph_AGRAPH2" hidden="1">'[5]Time series'!#REF!</definedName>
    <definedName name="__123Graph_AGRAPH41" localSheetId="17" hidden="1">'[5]Time series'!#REF!</definedName>
    <definedName name="__123Graph_AGRAPH41" localSheetId="18" hidden="1">'[5]Time series'!#REF!</definedName>
    <definedName name="__123Graph_AGRAPH41" localSheetId="20" hidden="1">'[5]Time series'!#REF!</definedName>
    <definedName name="__123Graph_AGRAPH41" localSheetId="25" hidden="1">'[5]Time series'!#REF!</definedName>
    <definedName name="__123Graph_AGRAPH41" localSheetId="34" hidden="1">'[5]Time series'!#REF!</definedName>
    <definedName name="__123Graph_AGRAPH41" localSheetId="35" hidden="1">'[5]Time series'!#REF!</definedName>
    <definedName name="__123Graph_AGRAPH41" localSheetId="46" hidden="1">'[5]Time series'!#REF!</definedName>
    <definedName name="__123Graph_AGRAPH41" localSheetId="23" hidden="1">'[5]Time series'!#REF!</definedName>
    <definedName name="__123Graph_AGRAPH41" localSheetId="24" hidden="1">'[5]Time series'!#REF!</definedName>
    <definedName name="__123Graph_AGRAPH41" localSheetId="29" hidden="1">'[5]Time series'!#REF!</definedName>
    <definedName name="__123Graph_AGRAPH41" localSheetId="32" hidden="1">'[5]Time series'!#REF!</definedName>
    <definedName name="__123Graph_AGRAPH41" localSheetId="5" hidden="1">'[5]Time series'!#REF!</definedName>
    <definedName name="__123Graph_AGRAPH41" hidden="1">'[5]Time series'!#REF!</definedName>
    <definedName name="__123Graph_AGRAPH42" localSheetId="17" hidden="1">'[5]Time series'!#REF!</definedName>
    <definedName name="__123Graph_AGRAPH42" localSheetId="18" hidden="1">'[5]Time series'!#REF!</definedName>
    <definedName name="__123Graph_AGRAPH42" localSheetId="20" hidden="1">'[5]Time series'!#REF!</definedName>
    <definedName name="__123Graph_AGRAPH42" localSheetId="25" hidden="1">'[5]Time series'!#REF!</definedName>
    <definedName name="__123Graph_AGRAPH42" localSheetId="34" hidden="1">'[5]Time series'!#REF!</definedName>
    <definedName name="__123Graph_AGRAPH42" localSheetId="35" hidden="1">'[5]Time series'!#REF!</definedName>
    <definedName name="__123Graph_AGRAPH42" localSheetId="46" hidden="1">'[5]Time series'!#REF!</definedName>
    <definedName name="__123Graph_AGRAPH42" localSheetId="23" hidden="1">'[5]Time series'!#REF!</definedName>
    <definedName name="__123Graph_AGRAPH42" localSheetId="24" hidden="1">'[5]Time series'!#REF!</definedName>
    <definedName name="__123Graph_AGRAPH42" localSheetId="29" hidden="1">'[5]Time series'!#REF!</definedName>
    <definedName name="__123Graph_AGRAPH42" localSheetId="32" hidden="1">'[5]Time series'!#REF!</definedName>
    <definedName name="__123Graph_AGRAPH42" localSheetId="5" hidden="1">'[5]Time series'!#REF!</definedName>
    <definedName name="__123Graph_AGRAPH42" hidden="1">'[5]Time series'!#REF!</definedName>
    <definedName name="__123Graph_AGRAPH44" localSheetId="17" hidden="1">'[5]Time series'!#REF!</definedName>
    <definedName name="__123Graph_AGRAPH44" localSheetId="18" hidden="1">'[5]Time series'!#REF!</definedName>
    <definedName name="__123Graph_AGRAPH44" localSheetId="20" hidden="1">'[5]Time series'!#REF!</definedName>
    <definedName name="__123Graph_AGRAPH44" localSheetId="25" hidden="1">'[5]Time series'!#REF!</definedName>
    <definedName name="__123Graph_AGRAPH44" localSheetId="34" hidden="1">'[5]Time series'!#REF!</definedName>
    <definedName name="__123Graph_AGRAPH44" localSheetId="35" hidden="1">'[5]Time series'!#REF!</definedName>
    <definedName name="__123Graph_AGRAPH44" localSheetId="46" hidden="1">'[5]Time series'!#REF!</definedName>
    <definedName name="__123Graph_AGRAPH44" localSheetId="23" hidden="1">'[5]Time series'!#REF!</definedName>
    <definedName name="__123Graph_AGRAPH44" localSheetId="24" hidden="1">'[5]Time series'!#REF!</definedName>
    <definedName name="__123Graph_AGRAPH44" localSheetId="29" hidden="1">'[5]Time series'!#REF!</definedName>
    <definedName name="__123Graph_AGRAPH44" localSheetId="32" hidden="1">'[5]Time series'!#REF!</definedName>
    <definedName name="__123Graph_AGRAPH44" localSheetId="5" hidden="1">'[5]Time series'!#REF!</definedName>
    <definedName name="__123Graph_AGRAPH44" hidden="1">'[5]Time series'!#REF!</definedName>
    <definedName name="__123Graph_APERIB" localSheetId="17" hidden="1">'[5]Time series'!#REF!</definedName>
    <definedName name="__123Graph_APERIB" localSheetId="18" hidden="1">'[5]Time series'!#REF!</definedName>
    <definedName name="__123Graph_APERIB" localSheetId="20" hidden="1">'[5]Time series'!#REF!</definedName>
    <definedName name="__123Graph_APERIB" localSheetId="25" hidden="1">'[5]Time series'!#REF!</definedName>
    <definedName name="__123Graph_APERIB" localSheetId="34" hidden="1">'[5]Time series'!#REF!</definedName>
    <definedName name="__123Graph_APERIB" localSheetId="35" hidden="1">'[5]Time series'!#REF!</definedName>
    <definedName name="__123Graph_APERIB" localSheetId="46" hidden="1">'[5]Time series'!#REF!</definedName>
    <definedName name="__123Graph_APERIB" localSheetId="23" hidden="1">'[5]Time series'!#REF!</definedName>
    <definedName name="__123Graph_APERIB" localSheetId="24" hidden="1">'[5]Time series'!#REF!</definedName>
    <definedName name="__123Graph_APERIB" localSheetId="29" hidden="1">'[5]Time series'!#REF!</definedName>
    <definedName name="__123Graph_APERIB" localSheetId="32" hidden="1">'[5]Time series'!#REF!</definedName>
    <definedName name="__123Graph_APERIB" localSheetId="5" hidden="1">'[5]Time series'!#REF!</definedName>
    <definedName name="__123Graph_APERIB" hidden="1">'[5]Time series'!#REF!</definedName>
    <definedName name="__123Graph_APRODABSC" localSheetId="17" hidden="1">'[5]Time series'!#REF!</definedName>
    <definedName name="__123Graph_APRODABSC" localSheetId="18" hidden="1">'[5]Time series'!#REF!</definedName>
    <definedName name="__123Graph_APRODABSC" localSheetId="20" hidden="1">'[5]Time series'!#REF!</definedName>
    <definedName name="__123Graph_APRODABSC" localSheetId="25" hidden="1">'[5]Time series'!#REF!</definedName>
    <definedName name="__123Graph_APRODABSC" localSheetId="34" hidden="1">'[5]Time series'!#REF!</definedName>
    <definedName name="__123Graph_APRODABSC" localSheetId="35" hidden="1">'[5]Time series'!#REF!</definedName>
    <definedName name="__123Graph_APRODABSC" localSheetId="46" hidden="1">'[5]Time series'!#REF!</definedName>
    <definedName name="__123Graph_APRODABSC" localSheetId="23" hidden="1">'[5]Time series'!#REF!</definedName>
    <definedName name="__123Graph_APRODABSC" localSheetId="24" hidden="1">'[5]Time series'!#REF!</definedName>
    <definedName name="__123Graph_APRODABSC" localSheetId="29" hidden="1">'[5]Time series'!#REF!</definedName>
    <definedName name="__123Graph_APRODABSC" localSheetId="32" hidden="1">'[5]Time series'!#REF!</definedName>
    <definedName name="__123Graph_APRODABSC" localSheetId="5" hidden="1">'[5]Time series'!#REF!</definedName>
    <definedName name="__123Graph_APRODABSC" hidden="1">'[5]Time series'!#REF!</definedName>
    <definedName name="__123Graph_APRODABSD" localSheetId="17" hidden="1">'[5]Time series'!#REF!</definedName>
    <definedName name="__123Graph_APRODABSD" localSheetId="18" hidden="1">'[5]Time series'!#REF!</definedName>
    <definedName name="__123Graph_APRODABSD" localSheetId="20" hidden="1">'[5]Time series'!#REF!</definedName>
    <definedName name="__123Graph_APRODABSD" localSheetId="25" hidden="1">'[5]Time series'!#REF!</definedName>
    <definedName name="__123Graph_APRODABSD" localSheetId="34" hidden="1">'[5]Time series'!#REF!</definedName>
    <definedName name="__123Graph_APRODABSD" localSheetId="35" hidden="1">'[5]Time series'!#REF!</definedName>
    <definedName name="__123Graph_APRODABSD" localSheetId="46" hidden="1">'[5]Time series'!#REF!</definedName>
    <definedName name="__123Graph_APRODABSD" localSheetId="23" hidden="1">'[5]Time series'!#REF!</definedName>
    <definedName name="__123Graph_APRODABSD" localSheetId="24" hidden="1">'[5]Time series'!#REF!</definedName>
    <definedName name="__123Graph_APRODABSD" localSheetId="29" hidden="1">'[5]Time series'!#REF!</definedName>
    <definedName name="__123Graph_APRODABSD" localSheetId="32" hidden="1">'[5]Time series'!#REF!</definedName>
    <definedName name="__123Graph_APRODABSD" localSheetId="5" hidden="1">'[5]Time series'!#REF!</definedName>
    <definedName name="__123Graph_APRODABSD" hidden="1">'[5]Time series'!#REF!</definedName>
    <definedName name="__123Graph_APRODTRE2" localSheetId="17" hidden="1">'[5]Time series'!#REF!</definedName>
    <definedName name="__123Graph_APRODTRE2" localSheetId="18" hidden="1">'[5]Time series'!#REF!</definedName>
    <definedName name="__123Graph_APRODTRE2" localSheetId="20" hidden="1">'[5]Time series'!#REF!</definedName>
    <definedName name="__123Graph_APRODTRE2" localSheetId="25" hidden="1">'[5]Time series'!#REF!</definedName>
    <definedName name="__123Graph_APRODTRE2" localSheetId="34" hidden="1">'[5]Time series'!#REF!</definedName>
    <definedName name="__123Graph_APRODTRE2" localSheetId="35" hidden="1">'[5]Time series'!#REF!</definedName>
    <definedName name="__123Graph_APRODTRE2" localSheetId="46" hidden="1">'[5]Time series'!#REF!</definedName>
    <definedName name="__123Graph_APRODTRE2" localSheetId="23" hidden="1">'[5]Time series'!#REF!</definedName>
    <definedName name="__123Graph_APRODTRE2" localSheetId="24" hidden="1">'[5]Time series'!#REF!</definedName>
    <definedName name="__123Graph_APRODTRE2" localSheetId="29" hidden="1">'[5]Time series'!#REF!</definedName>
    <definedName name="__123Graph_APRODTRE2" localSheetId="32" hidden="1">'[5]Time series'!#REF!</definedName>
    <definedName name="__123Graph_APRODTRE2" localSheetId="5" hidden="1">'[5]Time series'!#REF!</definedName>
    <definedName name="__123Graph_APRODTRE2" hidden="1">'[5]Time series'!#REF!</definedName>
    <definedName name="__123Graph_APRODTRE3" localSheetId="17" hidden="1">'[5]Time series'!#REF!</definedName>
    <definedName name="__123Graph_APRODTRE3" localSheetId="18" hidden="1">'[5]Time series'!#REF!</definedName>
    <definedName name="__123Graph_APRODTRE3" localSheetId="20" hidden="1">'[5]Time series'!#REF!</definedName>
    <definedName name="__123Graph_APRODTRE3" localSheetId="25" hidden="1">'[5]Time series'!#REF!</definedName>
    <definedName name="__123Graph_APRODTRE3" localSheetId="34" hidden="1">'[5]Time series'!#REF!</definedName>
    <definedName name="__123Graph_APRODTRE3" localSheetId="35" hidden="1">'[5]Time series'!#REF!</definedName>
    <definedName name="__123Graph_APRODTRE3" localSheetId="46" hidden="1">'[5]Time series'!#REF!</definedName>
    <definedName name="__123Graph_APRODTRE3" localSheetId="23" hidden="1">'[5]Time series'!#REF!</definedName>
    <definedName name="__123Graph_APRODTRE3" localSheetId="24" hidden="1">'[5]Time series'!#REF!</definedName>
    <definedName name="__123Graph_APRODTRE3" localSheetId="29" hidden="1">'[5]Time series'!#REF!</definedName>
    <definedName name="__123Graph_APRODTRE3" localSheetId="32" hidden="1">'[5]Time series'!#REF!</definedName>
    <definedName name="__123Graph_APRODTRE3" localSheetId="5" hidden="1">'[5]Time series'!#REF!</definedName>
    <definedName name="__123Graph_APRODTRE3" hidden="1">'[5]Time series'!#REF!</definedName>
    <definedName name="__123Graph_APRODTRE4" localSheetId="17" hidden="1">'[5]Time series'!#REF!</definedName>
    <definedName name="__123Graph_APRODTRE4" localSheetId="18" hidden="1">'[5]Time series'!#REF!</definedName>
    <definedName name="__123Graph_APRODTRE4" localSheetId="20" hidden="1">'[5]Time series'!#REF!</definedName>
    <definedName name="__123Graph_APRODTRE4" localSheetId="25" hidden="1">'[5]Time series'!#REF!</definedName>
    <definedName name="__123Graph_APRODTRE4" localSheetId="34" hidden="1">'[5]Time series'!#REF!</definedName>
    <definedName name="__123Graph_APRODTRE4" localSheetId="35" hidden="1">'[5]Time series'!#REF!</definedName>
    <definedName name="__123Graph_APRODTRE4" localSheetId="46" hidden="1">'[5]Time series'!#REF!</definedName>
    <definedName name="__123Graph_APRODTRE4" localSheetId="23" hidden="1">'[5]Time series'!#REF!</definedName>
    <definedName name="__123Graph_APRODTRE4" localSheetId="24" hidden="1">'[5]Time series'!#REF!</definedName>
    <definedName name="__123Graph_APRODTRE4" localSheetId="29" hidden="1">'[5]Time series'!#REF!</definedName>
    <definedName name="__123Graph_APRODTRE4" localSheetId="32" hidden="1">'[5]Time series'!#REF!</definedName>
    <definedName name="__123Graph_APRODTRE4" localSheetId="5" hidden="1">'[5]Time series'!#REF!</definedName>
    <definedName name="__123Graph_APRODTRE4" hidden="1">'[5]Time series'!#REF!</definedName>
    <definedName name="__123Graph_APRODTREND" localSheetId="17" hidden="1">'[5]Time series'!#REF!</definedName>
    <definedName name="__123Graph_APRODTREND" localSheetId="18" hidden="1">'[5]Time series'!#REF!</definedName>
    <definedName name="__123Graph_APRODTREND" localSheetId="20" hidden="1">'[5]Time series'!#REF!</definedName>
    <definedName name="__123Graph_APRODTREND" localSheetId="25" hidden="1">'[5]Time series'!#REF!</definedName>
    <definedName name="__123Graph_APRODTREND" localSheetId="34" hidden="1">'[5]Time series'!#REF!</definedName>
    <definedName name="__123Graph_APRODTREND" localSheetId="35" hidden="1">'[5]Time series'!#REF!</definedName>
    <definedName name="__123Graph_APRODTREND" localSheetId="46" hidden="1">'[5]Time series'!#REF!</definedName>
    <definedName name="__123Graph_APRODTREND" localSheetId="23" hidden="1">'[5]Time series'!#REF!</definedName>
    <definedName name="__123Graph_APRODTREND" localSheetId="24" hidden="1">'[5]Time series'!#REF!</definedName>
    <definedName name="__123Graph_APRODTREND" localSheetId="29" hidden="1">'[5]Time series'!#REF!</definedName>
    <definedName name="__123Graph_APRODTREND" localSheetId="32" hidden="1">'[5]Time series'!#REF!</definedName>
    <definedName name="__123Graph_APRODTREND" localSheetId="5" hidden="1">'[5]Time series'!#REF!</definedName>
    <definedName name="__123Graph_APRODTREND" hidden="1">'[5]Time series'!#REF!</definedName>
    <definedName name="__123Graph_ATEST1" localSheetId="39" hidden="1">[6]REER!$AZ$144:$AZ$210</definedName>
    <definedName name="__123Graph_ATEST1" hidden="1">[7]REER!$AZ$144:$AZ$210</definedName>
    <definedName name="__123Graph_AUTRECHT" localSheetId="17" hidden="1">'[5]Time series'!#REF!</definedName>
    <definedName name="__123Graph_AUTRECHT" localSheetId="18" hidden="1">'[5]Time series'!#REF!</definedName>
    <definedName name="__123Graph_AUTRECHT" localSheetId="20" hidden="1">'[5]Time series'!#REF!</definedName>
    <definedName name="__123Graph_AUTRECHT" localSheetId="25" hidden="1">'[5]Time series'!#REF!</definedName>
    <definedName name="__123Graph_AUTRECHT" localSheetId="34" hidden="1">'[5]Time series'!#REF!</definedName>
    <definedName name="__123Graph_AUTRECHT" localSheetId="35" hidden="1">'[5]Time series'!#REF!</definedName>
    <definedName name="__123Graph_AUTRECHT" localSheetId="46" hidden="1">'[5]Time series'!#REF!</definedName>
    <definedName name="__123Graph_AUTRECHT" localSheetId="23" hidden="1">'[5]Time series'!#REF!</definedName>
    <definedName name="__123Graph_AUTRECHT" localSheetId="24" hidden="1">'[5]Time series'!#REF!</definedName>
    <definedName name="__123Graph_AUTRECHT" localSheetId="29" hidden="1">'[5]Time series'!#REF!</definedName>
    <definedName name="__123Graph_AUTRECHT" localSheetId="32" hidden="1">'[5]Time series'!#REF!</definedName>
    <definedName name="__123Graph_AUTRECHT" localSheetId="5" hidden="1">'[5]Time series'!#REF!</definedName>
    <definedName name="__123Graph_AUTRECHT" hidden="1">'[5]Time series'!#REF!</definedName>
    <definedName name="__123Graph_B" localSheetId="17" hidden="1">#REF!</definedName>
    <definedName name="__123Graph_B" localSheetId="18" hidden="1">#REF!</definedName>
    <definedName name="__123Graph_B" localSheetId="20" hidden="1">#REF!</definedName>
    <definedName name="__123Graph_B" localSheetId="25" hidden="1">#REF!</definedName>
    <definedName name="__123Graph_B" localSheetId="30" hidden="1">#REF!</definedName>
    <definedName name="__123Graph_B" localSheetId="34" hidden="1">#REF!</definedName>
    <definedName name="__123Graph_B" localSheetId="35" hidden="1">#REF!</definedName>
    <definedName name="__123Graph_B" localSheetId="46" hidden="1">#REF!</definedName>
    <definedName name="__123Graph_B" localSheetId="23" hidden="1">#REF!</definedName>
    <definedName name="__123Graph_B" localSheetId="24" hidden="1">#REF!</definedName>
    <definedName name="__123Graph_B" localSheetId="29" hidden="1">#REF!</definedName>
    <definedName name="__123Graph_B" localSheetId="32" hidden="1">#REF!</definedName>
    <definedName name="__123Graph_B" localSheetId="5" hidden="1">#REF!</definedName>
    <definedName name="__123Graph_B" localSheetId="37" hidden="1">#REF!</definedName>
    <definedName name="__123Graph_B" localSheetId="39" hidden="1">#REF!</definedName>
    <definedName name="__123Graph_B" hidden="1">#REF!</definedName>
    <definedName name="__123Graph_BBERLGRAP" localSheetId="17" hidden="1">'[5]Time series'!#REF!</definedName>
    <definedName name="__123Graph_BBERLGRAP" localSheetId="18" hidden="1">'[5]Time series'!#REF!</definedName>
    <definedName name="__123Graph_BBERLGRAP" localSheetId="20" hidden="1">'[5]Time series'!#REF!</definedName>
    <definedName name="__123Graph_BBERLGRAP" localSheetId="25" hidden="1">'[5]Time series'!#REF!</definedName>
    <definedName name="__123Graph_BBERLGRAP" localSheetId="34" hidden="1">'[5]Time series'!#REF!</definedName>
    <definedName name="__123Graph_BBERLGRAP" localSheetId="35" hidden="1">'[5]Time series'!#REF!</definedName>
    <definedName name="__123Graph_BBERLGRAP" localSheetId="46" hidden="1">'[5]Time series'!#REF!</definedName>
    <definedName name="__123Graph_BBERLGRAP" localSheetId="23" hidden="1">'[5]Time series'!#REF!</definedName>
    <definedName name="__123Graph_BBERLGRAP" localSheetId="24" hidden="1">'[5]Time series'!#REF!</definedName>
    <definedName name="__123Graph_BBERLGRAP" localSheetId="29" hidden="1">'[5]Time series'!#REF!</definedName>
    <definedName name="__123Graph_BBERLGRAP" localSheetId="32" hidden="1">'[5]Time series'!#REF!</definedName>
    <definedName name="__123Graph_BBERLGRAP" localSheetId="5" hidden="1">'[5]Time series'!#REF!</definedName>
    <definedName name="__123Graph_BBERLGRAP" hidden="1">'[5]Time series'!#REF!</definedName>
    <definedName name="__123Graph_BCATCH1" localSheetId="17" hidden="1">'[5]Time series'!#REF!</definedName>
    <definedName name="__123Graph_BCATCH1" localSheetId="18" hidden="1">'[5]Time series'!#REF!</definedName>
    <definedName name="__123Graph_BCATCH1" localSheetId="20" hidden="1">'[5]Time series'!#REF!</definedName>
    <definedName name="__123Graph_BCATCH1" localSheetId="25" hidden="1">'[5]Time series'!#REF!</definedName>
    <definedName name="__123Graph_BCATCH1" localSheetId="34" hidden="1">'[5]Time series'!#REF!</definedName>
    <definedName name="__123Graph_BCATCH1" localSheetId="35" hidden="1">'[5]Time series'!#REF!</definedName>
    <definedName name="__123Graph_BCATCH1" localSheetId="46" hidden="1">'[5]Time series'!#REF!</definedName>
    <definedName name="__123Graph_BCATCH1" localSheetId="23" hidden="1">'[5]Time series'!#REF!</definedName>
    <definedName name="__123Graph_BCATCH1" localSheetId="24" hidden="1">'[5]Time series'!#REF!</definedName>
    <definedName name="__123Graph_BCATCH1" localSheetId="29" hidden="1">'[5]Time series'!#REF!</definedName>
    <definedName name="__123Graph_BCATCH1" localSheetId="32" hidden="1">'[5]Time series'!#REF!</definedName>
    <definedName name="__123Graph_BCATCH1" localSheetId="5" hidden="1">'[5]Time series'!#REF!</definedName>
    <definedName name="__123Graph_BCATCH1" hidden="1">'[5]Time series'!#REF!</definedName>
    <definedName name="__123Graph_BCONVERG1" localSheetId="17" hidden="1">'[5]Time series'!#REF!</definedName>
    <definedName name="__123Graph_BCONVERG1" localSheetId="18" hidden="1">'[5]Time series'!#REF!</definedName>
    <definedName name="__123Graph_BCONVERG1" localSheetId="20" hidden="1">'[5]Time series'!#REF!</definedName>
    <definedName name="__123Graph_BCONVERG1" localSheetId="25" hidden="1">'[5]Time series'!#REF!</definedName>
    <definedName name="__123Graph_BCONVERG1" localSheetId="34" hidden="1">'[5]Time series'!#REF!</definedName>
    <definedName name="__123Graph_BCONVERG1" localSheetId="35" hidden="1">'[5]Time series'!#REF!</definedName>
    <definedName name="__123Graph_BCONVERG1" localSheetId="46" hidden="1">'[5]Time series'!#REF!</definedName>
    <definedName name="__123Graph_BCONVERG1" localSheetId="23" hidden="1">'[5]Time series'!#REF!</definedName>
    <definedName name="__123Graph_BCONVERG1" localSheetId="24" hidden="1">'[5]Time series'!#REF!</definedName>
    <definedName name="__123Graph_BCONVERG1" localSheetId="29" hidden="1">'[5]Time series'!#REF!</definedName>
    <definedName name="__123Graph_BCONVERG1" localSheetId="32" hidden="1">'[5]Time series'!#REF!</definedName>
    <definedName name="__123Graph_BCONVERG1" localSheetId="5" hidden="1">'[5]Time series'!#REF!</definedName>
    <definedName name="__123Graph_BCONVERG1" hidden="1">'[5]Time series'!#REF!</definedName>
    <definedName name="__123Graph_BCurrent" localSheetId="17" hidden="1">[8]G!#REF!</definedName>
    <definedName name="__123Graph_BCurrent" localSheetId="18" hidden="1">[8]G!#REF!</definedName>
    <definedName name="__123Graph_BCurrent" localSheetId="20" hidden="1">[8]G!#REF!</definedName>
    <definedName name="__123Graph_BCurrent" localSheetId="25" hidden="1">[8]G!#REF!</definedName>
    <definedName name="__123Graph_BCurrent" localSheetId="30" hidden="1">[8]G!#REF!</definedName>
    <definedName name="__123Graph_BCurrent" localSheetId="34" hidden="1">[8]G!#REF!</definedName>
    <definedName name="__123Graph_BCurrent" localSheetId="35" hidden="1">[8]G!#REF!</definedName>
    <definedName name="__123Graph_BCurrent" localSheetId="46" hidden="1">[8]G!#REF!</definedName>
    <definedName name="__123Graph_BCurrent" localSheetId="23" hidden="1">[8]G!#REF!</definedName>
    <definedName name="__123Graph_BCurrent" localSheetId="24" hidden="1">[8]G!#REF!</definedName>
    <definedName name="__123Graph_BCurrent" localSheetId="29" hidden="1">[8]G!#REF!</definedName>
    <definedName name="__123Graph_BCurrent" localSheetId="32" hidden="1">[8]G!#REF!</definedName>
    <definedName name="__123Graph_BCurrent" localSheetId="5" hidden="1">[8]G!#REF!</definedName>
    <definedName name="__123Graph_BCurrent" localSheetId="37" hidden="1">[8]G!#REF!</definedName>
    <definedName name="__123Graph_BCurrent" localSheetId="39" hidden="1">[8]G!#REF!</definedName>
    <definedName name="__123Graph_BCurrent" hidden="1">[8]G!#REF!</definedName>
    <definedName name="__123Graph_BECTOT" localSheetId="17" hidden="1">#REF!</definedName>
    <definedName name="__123Graph_BECTOT" localSheetId="18" hidden="1">#REF!</definedName>
    <definedName name="__123Graph_BECTOT" localSheetId="20" hidden="1">#REF!</definedName>
    <definedName name="__123Graph_BECTOT" localSheetId="25" hidden="1">#REF!</definedName>
    <definedName name="__123Graph_BECTOT" localSheetId="34" hidden="1">#REF!</definedName>
    <definedName name="__123Graph_BECTOT" localSheetId="35" hidden="1">#REF!</definedName>
    <definedName name="__123Graph_BECTOT" localSheetId="46" hidden="1">#REF!</definedName>
    <definedName name="__123Graph_BECTOT" localSheetId="23" hidden="1">#REF!</definedName>
    <definedName name="__123Graph_BECTOT" localSheetId="24" hidden="1">#REF!</definedName>
    <definedName name="__123Graph_BECTOT" localSheetId="29" hidden="1">#REF!</definedName>
    <definedName name="__123Graph_BECTOT" localSheetId="32" hidden="1">#REF!</definedName>
    <definedName name="__123Graph_BECTOT" localSheetId="5" hidden="1">#REF!</definedName>
    <definedName name="__123Graph_BECTOT" hidden="1">#REF!</definedName>
    <definedName name="__123Graph_BGDP" localSheetId="17" hidden="1">'[9]Quarterly Program'!#REF!</definedName>
    <definedName name="__123Graph_BGDP" localSheetId="18" hidden="1">'[9]Quarterly Program'!#REF!</definedName>
    <definedName name="__123Graph_BGDP" localSheetId="20" hidden="1">'[9]Quarterly Program'!#REF!</definedName>
    <definedName name="__123Graph_BGDP" localSheetId="25" hidden="1">'[9]Quarterly Program'!#REF!</definedName>
    <definedName name="__123Graph_BGDP" localSheetId="30" hidden="1">'[9]Quarterly Program'!#REF!</definedName>
    <definedName name="__123Graph_BGDP" localSheetId="34" hidden="1">'[9]Quarterly Program'!#REF!</definedName>
    <definedName name="__123Graph_BGDP" localSheetId="35" hidden="1">'[9]Quarterly Program'!#REF!</definedName>
    <definedName name="__123Graph_BGDP" localSheetId="46" hidden="1">'[9]Quarterly Program'!#REF!</definedName>
    <definedName name="__123Graph_BGDP" localSheetId="23" hidden="1">'[9]Quarterly Program'!#REF!</definedName>
    <definedName name="__123Graph_BGDP" localSheetId="24" hidden="1">'[9]Quarterly Program'!#REF!</definedName>
    <definedName name="__123Graph_BGDP" localSheetId="29" hidden="1">'[9]Quarterly Program'!#REF!</definedName>
    <definedName name="__123Graph_BGDP" localSheetId="32" hidden="1">'[9]Quarterly Program'!#REF!</definedName>
    <definedName name="__123Graph_BGDP" localSheetId="5" hidden="1">'[9]Quarterly Program'!#REF!</definedName>
    <definedName name="__123Graph_BGDP" localSheetId="37" hidden="1">'[9]Quarterly Program'!#REF!</definedName>
    <definedName name="__123Graph_BGDP" localSheetId="39" hidden="1">'[9]Quarterly Program'!#REF!</definedName>
    <definedName name="__123Graph_BGDP" hidden="1">'[9]Quarterly Program'!#REF!</definedName>
    <definedName name="__123Graph_BGRAPH2" localSheetId="17" hidden="1">'[5]Time series'!#REF!</definedName>
    <definedName name="__123Graph_BGRAPH2" localSheetId="18" hidden="1">'[5]Time series'!#REF!</definedName>
    <definedName name="__123Graph_BGRAPH2" localSheetId="20" hidden="1">'[5]Time series'!#REF!</definedName>
    <definedName name="__123Graph_BGRAPH2" localSheetId="25" hidden="1">'[5]Time series'!#REF!</definedName>
    <definedName name="__123Graph_BGRAPH2" localSheetId="34" hidden="1">'[5]Time series'!#REF!</definedName>
    <definedName name="__123Graph_BGRAPH2" localSheetId="35" hidden="1">'[5]Time series'!#REF!</definedName>
    <definedName name="__123Graph_BGRAPH2" localSheetId="46" hidden="1">'[5]Time series'!#REF!</definedName>
    <definedName name="__123Graph_BGRAPH2" localSheetId="23" hidden="1">'[5]Time series'!#REF!</definedName>
    <definedName name="__123Graph_BGRAPH2" localSheetId="24" hidden="1">'[5]Time series'!#REF!</definedName>
    <definedName name="__123Graph_BGRAPH2" localSheetId="29" hidden="1">'[5]Time series'!#REF!</definedName>
    <definedName name="__123Graph_BGRAPH2" localSheetId="32" hidden="1">'[5]Time series'!#REF!</definedName>
    <definedName name="__123Graph_BGRAPH2" localSheetId="5" hidden="1">'[5]Time series'!#REF!</definedName>
    <definedName name="__123Graph_BGRAPH2" hidden="1">'[5]Time series'!#REF!</definedName>
    <definedName name="__123Graph_BGRAPH41" localSheetId="17" hidden="1">'[5]Time series'!#REF!</definedName>
    <definedName name="__123Graph_BGRAPH41" localSheetId="18" hidden="1">'[5]Time series'!#REF!</definedName>
    <definedName name="__123Graph_BGRAPH41" localSheetId="20" hidden="1">'[5]Time series'!#REF!</definedName>
    <definedName name="__123Graph_BGRAPH41" localSheetId="25" hidden="1">'[5]Time series'!#REF!</definedName>
    <definedName name="__123Graph_BGRAPH41" localSheetId="34" hidden="1">'[5]Time series'!#REF!</definedName>
    <definedName name="__123Graph_BGRAPH41" localSheetId="35" hidden="1">'[5]Time series'!#REF!</definedName>
    <definedName name="__123Graph_BGRAPH41" localSheetId="46" hidden="1">'[5]Time series'!#REF!</definedName>
    <definedName name="__123Graph_BGRAPH41" localSheetId="23" hidden="1">'[5]Time series'!#REF!</definedName>
    <definedName name="__123Graph_BGRAPH41" localSheetId="24" hidden="1">'[5]Time series'!#REF!</definedName>
    <definedName name="__123Graph_BGRAPH41" localSheetId="29" hidden="1">'[5]Time series'!#REF!</definedName>
    <definedName name="__123Graph_BGRAPH41" localSheetId="32" hidden="1">'[5]Time series'!#REF!</definedName>
    <definedName name="__123Graph_BGRAPH41" localSheetId="5" hidden="1">'[5]Time series'!#REF!</definedName>
    <definedName name="__123Graph_BGRAPH41" hidden="1">'[5]Time series'!#REF!</definedName>
    <definedName name="__123Graph_BMONEY" localSheetId="17" hidden="1">'[9]Quarterly Program'!#REF!</definedName>
    <definedName name="__123Graph_BMONEY" localSheetId="18" hidden="1">'[9]Quarterly Program'!#REF!</definedName>
    <definedName name="__123Graph_BMONEY" localSheetId="20" hidden="1">'[9]Quarterly Program'!#REF!</definedName>
    <definedName name="__123Graph_BMONEY" localSheetId="25" hidden="1">'[9]Quarterly Program'!#REF!</definedName>
    <definedName name="__123Graph_BMONEY" localSheetId="34" hidden="1">'[9]Quarterly Program'!#REF!</definedName>
    <definedName name="__123Graph_BMONEY" localSheetId="35" hidden="1">'[9]Quarterly Program'!#REF!</definedName>
    <definedName name="__123Graph_BMONEY" localSheetId="46" hidden="1">'[9]Quarterly Program'!#REF!</definedName>
    <definedName name="__123Graph_BMONEY" localSheetId="23" hidden="1">'[9]Quarterly Program'!#REF!</definedName>
    <definedName name="__123Graph_BMONEY" localSheetId="24" hidden="1">'[9]Quarterly Program'!#REF!</definedName>
    <definedName name="__123Graph_BMONEY" localSheetId="29" hidden="1">'[9]Quarterly Program'!#REF!</definedName>
    <definedName name="__123Graph_BMONEY" localSheetId="32" hidden="1">'[9]Quarterly Program'!#REF!</definedName>
    <definedName name="__123Graph_BMONEY" localSheetId="5" hidden="1">'[9]Quarterly Program'!#REF!</definedName>
    <definedName name="__123Graph_BMONEY" localSheetId="39" hidden="1">'[9]Quarterly Program'!#REF!</definedName>
    <definedName name="__123Graph_BMONEY" hidden="1">'[9]Quarterly Program'!#REF!</definedName>
    <definedName name="__123Graph_BPERIB" localSheetId="17" hidden="1">'[5]Time series'!#REF!</definedName>
    <definedName name="__123Graph_BPERIB" localSheetId="18" hidden="1">'[5]Time series'!#REF!</definedName>
    <definedName name="__123Graph_BPERIB" localSheetId="20" hidden="1">'[5]Time series'!#REF!</definedName>
    <definedName name="__123Graph_BPERIB" localSheetId="25" hidden="1">'[5]Time series'!#REF!</definedName>
    <definedName name="__123Graph_BPERIB" localSheetId="34" hidden="1">'[5]Time series'!#REF!</definedName>
    <definedName name="__123Graph_BPERIB" localSheetId="35" hidden="1">'[5]Time series'!#REF!</definedName>
    <definedName name="__123Graph_BPERIB" localSheetId="46" hidden="1">'[5]Time series'!#REF!</definedName>
    <definedName name="__123Graph_BPERIB" localSheetId="23" hidden="1">'[5]Time series'!#REF!</definedName>
    <definedName name="__123Graph_BPERIB" localSheetId="24" hidden="1">'[5]Time series'!#REF!</definedName>
    <definedName name="__123Graph_BPERIB" localSheetId="29" hidden="1">'[5]Time series'!#REF!</definedName>
    <definedName name="__123Graph_BPERIB" localSheetId="32" hidden="1">'[5]Time series'!#REF!</definedName>
    <definedName name="__123Graph_BPERIB" localSheetId="5" hidden="1">'[5]Time series'!#REF!</definedName>
    <definedName name="__123Graph_BPERIB" hidden="1">'[5]Time series'!#REF!</definedName>
    <definedName name="__123Graph_BPRODABSC" localSheetId="17" hidden="1">'[5]Time series'!#REF!</definedName>
    <definedName name="__123Graph_BPRODABSC" localSheetId="18" hidden="1">'[5]Time series'!#REF!</definedName>
    <definedName name="__123Graph_BPRODABSC" localSheetId="20" hidden="1">'[5]Time series'!#REF!</definedName>
    <definedName name="__123Graph_BPRODABSC" localSheetId="25" hidden="1">'[5]Time series'!#REF!</definedName>
    <definedName name="__123Graph_BPRODABSC" localSheetId="34" hidden="1">'[5]Time series'!#REF!</definedName>
    <definedName name="__123Graph_BPRODABSC" localSheetId="35" hidden="1">'[5]Time series'!#REF!</definedName>
    <definedName name="__123Graph_BPRODABSC" localSheetId="46" hidden="1">'[5]Time series'!#REF!</definedName>
    <definedName name="__123Graph_BPRODABSC" localSheetId="23" hidden="1">'[5]Time series'!#REF!</definedName>
    <definedName name="__123Graph_BPRODABSC" localSheetId="24" hidden="1">'[5]Time series'!#REF!</definedName>
    <definedName name="__123Graph_BPRODABSC" localSheetId="29" hidden="1">'[5]Time series'!#REF!</definedName>
    <definedName name="__123Graph_BPRODABSC" localSheetId="32" hidden="1">'[5]Time series'!#REF!</definedName>
    <definedName name="__123Graph_BPRODABSC" localSheetId="5" hidden="1">'[5]Time series'!#REF!</definedName>
    <definedName name="__123Graph_BPRODABSC" hidden="1">'[5]Time series'!#REF!</definedName>
    <definedName name="__123Graph_BPRODABSD" localSheetId="17" hidden="1">'[5]Time series'!#REF!</definedName>
    <definedName name="__123Graph_BPRODABSD" localSheetId="18" hidden="1">'[5]Time series'!#REF!</definedName>
    <definedName name="__123Graph_BPRODABSD" localSheetId="20" hidden="1">'[5]Time series'!#REF!</definedName>
    <definedName name="__123Graph_BPRODABSD" localSheetId="25" hidden="1">'[5]Time series'!#REF!</definedName>
    <definedName name="__123Graph_BPRODABSD" localSheetId="34" hidden="1">'[5]Time series'!#REF!</definedName>
    <definedName name="__123Graph_BPRODABSD" localSheetId="35" hidden="1">'[5]Time series'!#REF!</definedName>
    <definedName name="__123Graph_BPRODABSD" localSheetId="46" hidden="1">'[5]Time series'!#REF!</definedName>
    <definedName name="__123Graph_BPRODABSD" localSheetId="23" hidden="1">'[5]Time series'!#REF!</definedName>
    <definedName name="__123Graph_BPRODABSD" localSheetId="24" hidden="1">'[5]Time series'!#REF!</definedName>
    <definedName name="__123Graph_BPRODABSD" localSheetId="29" hidden="1">'[5]Time series'!#REF!</definedName>
    <definedName name="__123Graph_BPRODABSD" localSheetId="32" hidden="1">'[5]Time series'!#REF!</definedName>
    <definedName name="__123Graph_BPRODABSD" localSheetId="5" hidden="1">'[5]Time series'!#REF!</definedName>
    <definedName name="__123Graph_BPRODABSD" hidden="1">'[5]Time series'!#REF!</definedName>
    <definedName name="__123Graph_BREER3" localSheetId="39" hidden="1">[6]REER!$BB$144:$BB$212</definedName>
    <definedName name="__123Graph_BREER3" hidden="1">[7]REER!$BB$144:$BB$212</definedName>
    <definedName name="__123Graph_BTEST1" localSheetId="39" hidden="1">[6]REER!$AY$144:$AY$210</definedName>
    <definedName name="__123Graph_BTEST1" hidden="1">[7]REER!$AY$144:$AY$210</definedName>
    <definedName name="__123Graph_C" localSheetId="17" hidden="1">#REF!</definedName>
    <definedName name="__123Graph_C" localSheetId="18" hidden="1">#REF!</definedName>
    <definedName name="__123Graph_C" localSheetId="20" hidden="1">#REF!</definedName>
    <definedName name="__123Graph_C" localSheetId="25" hidden="1">#REF!</definedName>
    <definedName name="__123Graph_C" localSheetId="34" hidden="1">#REF!</definedName>
    <definedName name="__123Graph_C" localSheetId="35" hidden="1">#REF!</definedName>
    <definedName name="__123Graph_C" localSheetId="46" hidden="1">#REF!</definedName>
    <definedName name="__123Graph_C" localSheetId="23" hidden="1">#REF!</definedName>
    <definedName name="__123Graph_C" localSheetId="24" hidden="1">#REF!</definedName>
    <definedName name="__123Graph_C" localSheetId="29" hidden="1">#REF!</definedName>
    <definedName name="__123Graph_C" localSheetId="32" hidden="1">#REF!</definedName>
    <definedName name="__123Graph_C" localSheetId="5" hidden="1">#REF!</definedName>
    <definedName name="__123Graph_C" hidden="1">#REF!</definedName>
    <definedName name="__123Graph_CBERLGRAP" localSheetId="17" hidden="1">'[5]Time series'!#REF!</definedName>
    <definedName name="__123Graph_CBERLGRAP" localSheetId="18" hidden="1">'[5]Time series'!#REF!</definedName>
    <definedName name="__123Graph_CBERLGRAP" localSheetId="20" hidden="1">'[5]Time series'!#REF!</definedName>
    <definedName name="__123Graph_CBERLGRAP" localSheetId="25" hidden="1">'[5]Time series'!#REF!</definedName>
    <definedName name="__123Graph_CBERLGRAP" localSheetId="34" hidden="1">'[5]Time series'!#REF!</definedName>
    <definedName name="__123Graph_CBERLGRAP" localSheetId="35" hidden="1">'[5]Time series'!#REF!</definedName>
    <definedName name="__123Graph_CBERLGRAP" localSheetId="46" hidden="1">'[5]Time series'!#REF!</definedName>
    <definedName name="__123Graph_CBERLGRAP" localSheetId="23" hidden="1">'[5]Time series'!#REF!</definedName>
    <definedName name="__123Graph_CBERLGRAP" localSheetId="24" hidden="1">'[5]Time series'!#REF!</definedName>
    <definedName name="__123Graph_CBERLGRAP" localSheetId="29" hidden="1">'[5]Time series'!#REF!</definedName>
    <definedName name="__123Graph_CBERLGRAP" localSheetId="32" hidden="1">'[5]Time series'!#REF!</definedName>
    <definedName name="__123Graph_CBERLGRAP" localSheetId="5" hidden="1">'[5]Time series'!#REF!</definedName>
    <definedName name="__123Graph_CBERLGRAP" hidden="1">'[5]Time series'!#REF!</definedName>
    <definedName name="__123Graph_CCATCH1" localSheetId="17" hidden="1">'[5]Time series'!#REF!</definedName>
    <definedName name="__123Graph_CCATCH1" localSheetId="18" hidden="1">'[5]Time series'!#REF!</definedName>
    <definedName name="__123Graph_CCATCH1" localSheetId="20" hidden="1">'[5]Time series'!#REF!</definedName>
    <definedName name="__123Graph_CCATCH1" localSheetId="25" hidden="1">'[5]Time series'!#REF!</definedName>
    <definedName name="__123Graph_CCATCH1" localSheetId="34" hidden="1">'[5]Time series'!#REF!</definedName>
    <definedName name="__123Graph_CCATCH1" localSheetId="35" hidden="1">'[5]Time series'!#REF!</definedName>
    <definedName name="__123Graph_CCATCH1" localSheetId="46" hidden="1">'[5]Time series'!#REF!</definedName>
    <definedName name="__123Graph_CCATCH1" localSheetId="23" hidden="1">'[5]Time series'!#REF!</definedName>
    <definedName name="__123Graph_CCATCH1" localSheetId="24" hidden="1">'[5]Time series'!#REF!</definedName>
    <definedName name="__123Graph_CCATCH1" localSheetId="29" hidden="1">'[5]Time series'!#REF!</definedName>
    <definedName name="__123Graph_CCATCH1" localSheetId="32" hidden="1">'[5]Time series'!#REF!</definedName>
    <definedName name="__123Graph_CCATCH1" localSheetId="5" hidden="1">'[5]Time series'!#REF!</definedName>
    <definedName name="__123Graph_CCATCH1" hidden="1">'[5]Time series'!#REF!</definedName>
    <definedName name="__123Graph_CECTOT" localSheetId="17" hidden="1">#REF!</definedName>
    <definedName name="__123Graph_CECTOT" localSheetId="18" hidden="1">#REF!</definedName>
    <definedName name="__123Graph_CECTOT" localSheetId="20" hidden="1">#REF!</definedName>
    <definedName name="__123Graph_CECTOT" localSheetId="25" hidden="1">#REF!</definedName>
    <definedName name="__123Graph_CECTOT" localSheetId="34" hidden="1">#REF!</definedName>
    <definedName name="__123Graph_CECTOT" localSheetId="35" hidden="1">#REF!</definedName>
    <definedName name="__123Graph_CECTOT" localSheetId="46" hidden="1">#REF!</definedName>
    <definedName name="__123Graph_CECTOT" localSheetId="23" hidden="1">#REF!</definedName>
    <definedName name="__123Graph_CECTOT" localSheetId="24" hidden="1">#REF!</definedName>
    <definedName name="__123Graph_CECTOT" localSheetId="29" hidden="1">#REF!</definedName>
    <definedName name="__123Graph_CECTOT" localSheetId="32" hidden="1">#REF!</definedName>
    <definedName name="__123Graph_CECTOT" localSheetId="5" hidden="1">#REF!</definedName>
    <definedName name="__123Graph_CECTOT" hidden="1">#REF!</definedName>
    <definedName name="__123Graph_CGRAPH41" localSheetId="17" hidden="1">'[5]Time series'!#REF!</definedName>
    <definedName name="__123Graph_CGRAPH41" localSheetId="18" hidden="1">'[5]Time series'!#REF!</definedName>
    <definedName name="__123Graph_CGRAPH41" localSheetId="20" hidden="1">'[5]Time series'!#REF!</definedName>
    <definedName name="__123Graph_CGRAPH41" localSheetId="25" hidden="1">'[5]Time series'!#REF!</definedName>
    <definedName name="__123Graph_CGRAPH41" localSheetId="34" hidden="1">'[5]Time series'!#REF!</definedName>
    <definedName name="__123Graph_CGRAPH41" localSheetId="35" hidden="1">'[5]Time series'!#REF!</definedName>
    <definedName name="__123Graph_CGRAPH41" localSheetId="46" hidden="1">'[5]Time series'!#REF!</definedName>
    <definedName name="__123Graph_CGRAPH41" localSheetId="23" hidden="1">'[5]Time series'!#REF!</definedName>
    <definedName name="__123Graph_CGRAPH41" localSheetId="24" hidden="1">'[5]Time series'!#REF!</definedName>
    <definedName name="__123Graph_CGRAPH41" localSheetId="29" hidden="1">'[5]Time series'!#REF!</definedName>
    <definedName name="__123Graph_CGRAPH41" localSheetId="32" hidden="1">'[5]Time series'!#REF!</definedName>
    <definedName name="__123Graph_CGRAPH41" localSheetId="5" hidden="1">'[5]Time series'!#REF!</definedName>
    <definedName name="__123Graph_CGRAPH41" hidden="1">'[5]Time series'!#REF!</definedName>
    <definedName name="__123Graph_CGRAPH44" localSheetId="17" hidden="1">'[5]Time series'!#REF!</definedName>
    <definedName name="__123Graph_CGRAPH44" localSheetId="18" hidden="1">'[5]Time series'!#REF!</definedName>
    <definedName name="__123Graph_CGRAPH44" localSheetId="20" hidden="1">'[5]Time series'!#REF!</definedName>
    <definedName name="__123Graph_CGRAPH44" localSheetId="25" hidden="1">'[5]Time series'!#REF!</definedName>
    <definedName name="__123Graph_CGRAPH44" localSheetId="34" hidden="1">'[5]Time series'!#REF!</definedName>
    <definedName name="__123Graph_CGRAPH44" localSheetId="35" hidden="1">'[5]Time series'!#REF!</definedName>
    <definedName name="__123Graph_CGRAPH44" localSheetId="46" hidden="1">'[5]Time series'!#REF!</definedName>
    <definedName name="__123Graph_CGRAPH44" localSheetId="23" hidden="1">'[5]Time series'!#REF!</definedName>
    <definedName name="__123Graph_CGRAPH44" localSheetId="24" hidden="1">'[5]Time series'!#REF!</definedName>
    <definedName name="__123Graph_CGRAPH44" localSheetId="29" hidden="1">'[5]Time series'!#REF!</definedName>
    <definedName name="__123Graph_CGRAPH44" localSheetId="32" hidden="1">'[5]Time series'!#REF!</definedName>
    <definedName name="__123Graph_CGRAPH44" localSheetId="5" hidden="1">'[5]Time series'!#REF!</definedName>
    <definedName name="__123Graph_CGRAPH44" hidden="1">'[5]Time series'!#REF!</definedName>
    <definedName name="__123Graph_CPERIA" localSheetId="17" hidden="1">'[5]Time series'!#REF!</definedName>
    <definedName name="__123Graph_CPERIA" localSheetId="18" hidden="1">'[5]Time series'!#REF!</definedName>
    <definedName name="__123Graph_CPERIA" localSheetId="20" hidden="1">'[5]Time series'!#REF!</definedName>
    <definedName name="__123Graph_CPERIA" localSheetId="25" hidden="1">'[5]Time series'!#REF!</definedName>
    <definedName name="__123Graph_CPERIA" localSheetId="34" hidden="1">'[5]Time series'!#REF!</definedName>
    <definedName name="__123Graph_CPERIA" localSheetId="35" hidden="1">'[5]Time series'!#REF!</definedName>
    <definedName name="__123Graph_CPERIA" localSheetId="46" hidden="1">'[5]Time series'!#REF!</definedName>
    <definedName name="__123Graph_CPERIA" localSheetId="23" hidden="1">'[5]Time series'!#REF!</definedName>
    <definedName name="__123Graph_CPERIA" localSheetId="24" hidden="1">'[5]Time series'!#REF!</definedName>
    <definedName name="__123Graph_CPERIA" localSheetId="29" hidden="1">'[5]Time series'!#REF!</definedName>
    <definedName name="__123Graph_CPERIA" localSheetId="32" hidden="1">'[5]Time series'!#REF!</definedName>
    <definedName name="__123Graph_CPERIA" localSheetId="5" hidden="1">'[5]Time series'!#REF!</definedName>
    <definedName name="__123Graph_CPERIA" hidden="1">'[5]Time series'!#REF!</definedName>
    <definedName name="__123Graph_CPERIB" localSheetId="17" hidden="1">'[5]Time series'!#REF!</definedName>
    <definedName name="__123Graph_CPERIB" localSheetId="18" hidden="1">'[5]Time series'!#REF!</definedName>
    <definedName name="__123Graph_CPERIB" localSheetId="20" hidden="1">'[5]Time series'!#REF!</definedName>
    <definedName name="__123Graph_CPERIB" localSheetId="25" hidden="1">'[5]Time series'!#REF!</definedName>
    <definedName name="__123Graph_CPERIB" localSheetId="34" hidden="1">'[5]Time series'!#REF!</definedName>
    <definedName name="__123Graph_CPERIB" localSheetId="35" hidden="1">'[5]Time series'!#REF!</definedName>
    <definedName name="__123Graph_CPERIB" localSheetId="46" hidden="1">'[5]Time series'!#REF!</definedName>
    <definedName name="__123Graph_CPERIB" localSheetId="23" hidden="1">'[5]Time series'!#REF!</definedName>
    <definedName name="__123Graph_CPERIB" localSheetId="24" hidden="1">'[5]Time series'!#REF!</definedName>
    <definedName name="__123Graph_CPERIB" localSheetId="29" hidden="1">'[5]Time series'!#REF!</definedName>
    <definedName name="__123Graph_CPERIB" localSheetId="32" hidden="1">'[5]Time series'!#REF!</definedName>
    <definedName name="__123Graph_CPERIB" localSheetId="5" hidden="1">'[5]Time series'!#REF!</definedName>
    <definedName name="__123Graph_CPERIB" hidden="1">'[5]Time series'!#REF!</definedName>
    <definedName name="__123Graph_CPRODABSC" localSheetId="17" hidden="1">'[5]Time series'!#REF!</definedName>
    <definedName name="__123Graph_CPRODABSC" localSheetId="18" hidden="1">'[5]Time series'!#REF!</definedName>
    <definedName name="__123Graph_CPRODABSC" localSheetId="20" hidden="1">'[5]Time series'!#REF!</definedName>
    <definedName name="__123Graph_CPRODABSC" localSheetId="25" hidden="1">'[5]Time series'!#REF!</definedName>
    <definedName name="__123Graph_CPRODABSC" localSheetId="34" hidden="1">'[5]Time series'!#REF!</definedName>
    <definedName name="__123Graph_CPRODABSC" localSheetId="35" hidden="1">'[5]Time series'!#REF!</definedName>
    <definedName name="__123Graph_CPRODABSC" localSheetId="46" hidden="1">'[5]Time series'!#REF!</definedName>
    <definedName name="__123Graph_CPRODABSC" localSheetId="23" hidden="1">'[5]Time series'!#REF!</definedName>
    <definedName name="__123Graph_CPRODABSC" localSheetId="24" hidden="1">'[5]Time series'!#REF!</definedName>
    <definedName name="__123Graph_CPRODABSC" localSheetId="29" hidden="1">'[5]Time series'!#REF!</definedName>
    <definedName name="__123Graph_CPRODABSC" localSheetId="32" hidden="1">'[5]Time series'!#REF!</definedName>
    <definedName name="__123Graph_CPRODABSC" localSheetId="5" hidden="1">'[5]Time series'!#REF!</definedName>
    <definedName name="__123Graph_CPRODABSC" hidden="1">'[5]Time series'!#REF!</definedName>
    <definedName name="__123Graph_CPRODTRE2" localSheetId="17" hidden="1">'[5]Time series'!#REF!</definedName>
    <definedName name="__123Graph_CPRODTRE2" localSheetId="18" hidden="1">'[5]Time series'!#REF!</definedName>
    <definedName name="__123Graph_CPRODTRE2" localSheetId="20" hidden="1">'[5]Time series'!#REF!</definedName>
    <definedName name="__123Graph_CPRODTRE2" localSheetId="25" hidden="1">'[5]Time series'!#REF!</definedName>
    <definedName name="__123Graph_CPRODTRE2" localSheetId="34" hidden="1">'[5]Time series'!#REF!</definedName>
    <definedName name="__123Graph_CPRODTRE2" localSheetId="35" hidden="1">'[5]Time series'!#REF!</definedName>
    <definedName name="__123Graph_CPRODTRE2" localSheetId="46" hidden="1">'[5]Time series'!#REF!</definedName>
    <definedName name="__123Graph_CPRODTRE2" localSheetId="23" hidden="1">'[5]Time series'!#REF!</definedName>
    <definedName name="__123Graph_CPRODTRE2" localSheetId="24" hidden="1">'[5]Time series'!#REF!</definedName>
    <definedName name="__123Graph_CPRODTRE2" localSheetId="29" hidden="1">'[5]Time series'!#REF!</definedName>
    <definedName name="__123Graph_CPRODTRE2" localSheetId="32" hidden="1">'[5]Time series'!#REF!</definedName>
    <definedName name="__123Graph_CPRODTRE2" localSheetId="5" hidden="1">'[5]Time series'!#REF!</definedName>
    <definedName name="__123Graph_CPRODTRE2" hidden="1">'[5]Time series'!#REF!</definedName>
    <definedName name="__123Graph_CPRODTREND" localSheetId="17" hidden="1">'[5]Time series'!#REF!</definedName>
    <definedName name="__123Graph_CPRODTREND" localSheetId="18" hidden="1">'[5]Time series'!#REF!</definedName>
    <definedName name="__123Graph_CPRODTREND" localSheetId="20" hidden="1">'[5]Time series'!#REF!</definedName>
    <definedName name="__123Graph_CPRODTREND" localSheetId="25" hidden="1">'[5]Time series'!#REF!</definedName>
    <definedName name="__123Graph_CPRODTREND" localSheetId="34" hidden="1">'[5]Time series'!#REF!</definedName>
    <definedName name="__123Graph_CPRODTREND" localSheetId="35" hidden="1">'[5]Time series'!#REF!</definedName>
    <definedName name="__123Graph_CPRODTREND" localSheetId="46" hidden="1">'[5]Time series'!#REF!</definedName>
    <definedName name="__123Graph_CPRODTREND" localSheetId="23" hidden="1">'[5]Time series'!#REF!</definedName>
    <definedName name="__123Graph_CPRODTREND" localSheetId="24" hidden="1">'[5]Time series'!#REF!</definedName>
    <definedName name="__123Graph_CPRODTREND" localSheetId="29" hidden="1">'[5]Time series'!#REF!</definedName>
    <definedName name="__123Graph_CPRODTREND" localSheetId="32" hidden="1">'[5]Time series'!#REF!</definedName>
    <definedName name="__123Graph_CPRODTREND" localSheetId="5" hidden="1">'[5]Time series'!#REF!</definedName>
    <definedName name="__123Graph_CPRODTREND" hidden="1">'[5]Time series'!#REF!</definedName>
    <definedName name="__123Graph_CREER3" localSheetId="39" hidden="1">[6]REER!$BB$144:$BB$212</definedName>
    <definedName name="__123Graph_CREER3" hidden="1">[7]REER!$BB$144:$BB$212</definedName>
    <definedName name="__123Graph_CTEST1" localSheetId="39" hidden="1">[6]REER!$BK$140:$BK$140</definedName>
    <definedName name="__123Graph_CTEST1" hidden="1">[7]REER!$BK$140:$BK$140</definedName>
    <definedName name="__123Graph_CUTRECHT" localSheetId="17" hidden="1">'[5]Time series'!#REF!</definedName>
    <definedName name="__123Graph_CUTRECHT" localSheetId="18" hidden="1">'[5]Time series'!#REF!</definedName>
    <definedName name="__123Graph_CUTRECHT" localSheetId="20" hidden="1">'[5]Time series'!#REF!</definedName>
    <definedName name="__123Graph_CUTRECHT" localSheetId="25" hidden="1">'[5]Time series'!#REF!</definedName>
    <definedName name="__123Graph_CUTRECHT" localSheetId="34" hidden="1">'[5]Time series'!#REF!</definedName>
    <definedName name="__123Graph_CUTRECHT" localSheetId="35" hidden="1">'[5]Time series'!#REF!</definedName>
    <definedName name="__123Graph_CUTRECHT" localSheetId="46" hidden="1">'[5]Time series'!#REF!</definedName>
    <definedName name="__123Graph_CUTRECHT" localSheetId="23" hidden="1">'[5]Time series'!#REF!</definedName>
    <definedName name="__123Graph_CUTRECHT" localSheetId="24" hidden="1">'[5]Time series'!#REF!</definedName>
    <definedName name="__123Graph_CUTRECHT" localSheetId="29" hidden="1">'[5]Time series'!#REF!</definedName>
    <definedName name="__123Graph_CUTRECHT" localSheetId="32" hidden="1">'[5]Time series'!#REF!</definedName>
    <definedName name="__123Graph_CUTRECHT" localSheetId="5" hidden="1">'[5]Time series'!#REF!</definedName>
    <definedName name="__123Graph_CUTRECHT" hidden="1">'[5]Time series'!#REF!</definedName>
    <definedName name="__123Graph_D" localSheetId="17" hidden="1">#REF!</definedName>
    <definedName name="__123Graph_D" localSheetId="18" hidden="1">#REF!</definedName>
    <definedName name="__123Graph_D" localSheetId="20" hidden="1">#REF!</definedName>
    <definedName name="__123Graph_D" localSheetId="25" hidden="1">#REF!</definedName>
    <definedName name="__123Graph_D" localSheetId="34" hidden="1">#REF!</definedName>
    <definedName name="__123Graph_D" localSheetId="35" hidden="1">#REF!</definedName>
    <definedName name="__123Graph_D" localSheetId="46" hidden="1">#REF!</definedName>
    <definedName name="__123Graph_D" localSheetId="23" hidden="1">#REF!</definedName>
    <definedName name="__123Graph_D" localSheetId="24" hidden="1">#REF!</definedName>
    <definedName name="__123Graph_D" localSheetId="29" hidden="1">#REF!</definedName>
    <definedName name="__123Graph_D" localSheetId="32" hidden="1">#REF!</definedName>
    <definedName name="__123Graph_D" localSheetId="5" hidden="1">#REF!</definedName>
    <definedName name="__123Graph_D" hidden="1">#REF!</definedName>
    <definedName name="__123Graph_DBERLGRAP" localSheetId="17" hidden="1">'[5]Time series'!#REF!</definedName>
    <definedName name="__123Graph_DBERLGRAP" localSheetId="18" hidden="1">'[5]Time series'!#REF!</definedName>
    <definedName name="__123Graph_DBERLGRAP" localSheetId="20" hidden="1">'[5]Time series'!#REF!</definedName>
    <definedName name="__123Graph_DBERLGRAP" localSheetId="25" hidden="1">'[5]Time series'!#REF!</definedName>
    <definedName name="__123Graph_DBERLGRAP" localSheetId="34" hidden="1">'[5]Time series'!#REF!</definedName>
    <definedName name="__123Graph_DBERLGRAP" localSheetId="35" hidden="1">'[5]Time series'!#REF!</definedName>
    <definedName name="__123Graph_DBERLGRAP" localSheetId="46" hidden="1">'[5]Time series'!#REF!</definedName>
    <definedName name="__123Graph_DBERLGRAP" localSheetId="23" hidden="1">'[5]Time series'!#REF!</definedName>
    <definedName name="__123Graph_DBERLGRAP" localSheetId="24" hidden="1">'[5]Time series'!#REF!</definedName>
    <definedName name="__123Graph_DBERLGRAP" localSheetId="29" hidden="1">'[5]Time series'!#REF!</definedName>
    <definedName name="__123Graph_DBERLGRAP" localSheetId="32" hidden="1">'[5]Time series'!#REF!</definedName>
    <definedName name="__123Graph_DBERLGRAP" localSheetId="5" hidden="1">'[5]Time series'!#REF!</definedName>
    <definedName name="__123Graph_DBERLGRAP" hidden="1">'[5]Time series'!#REF!</definedName>
    <definedName name="__123Graph_DCATCH1" localSheetId="17" hidden="1">'[5]Time series'!#REF!</definedName>
    <definedName name="__123Graph_DCATCH1" localSheetId="18" hidden="1">'[5]Time series'!#REF!</definedName>
    <definedName name="__123Graph_DCATCH1" localSheetId="20" hidden="1">'[5]Time series'!#REF!</definedName>
    <definedName name="__123Graph_DCATCH1" localSheetId="25" hidden="1">'[5]Time series'!#REF!</definedName>
    <definedName name="__123Graph_DCATCH1" localSheetId="34" hidden="1">'[5]Time series'!#REF!</definedName>
    <definedName name="__123Graph_DCATCH1" localSheetId="35" hidden="1">'[5]Time series'!#REF!</definedName>
    <definedName name="__123Graph_DCATCH1" localSheetId="46" hidden="1">'[5]Time series'!#REF!</definedName>
    <definedName name="__123Graph_DCATCH1" localSheetId="23" hidden="1">'[5]Time series'!#REF!</definedName>
    <definedName name="__123Graph_DCATCH1" localSheetId="24" hidden="1">'[5]Time series'!#REF!</definedName>
    <definedName name="__123Graph_DCATCH1" localSheetId="29" hidden="1">'[5]Time series'!#REF!</definedName>
    <definedName name="__123Graph_DCATCH1" localSheetId="32" hidden="1">'[5]Time series'!#REF!</definedName>
    <definedName name="__123Graph_DCATCH1" localSheetId="5" hidden="1">'[5]Time series'!#REF!</definedName>
    <definedName name="__123Graph_DCATCH1" hidden="1">'[5]Time series'!#REF!</definedName>
    <definedName name="__123Graph_DCONVERG1" localSheetId="17" hidden="1">'[5]Time series'!#REF!</definedName>
    <definedName name="__123Graph_DCONVERG1" localSheetId="18" hidden="1">'[5]Time series'!#REF!</definedName>
    <definedName name="__123Graph_DCONVERG1" localSheetId="20" hidden="1">'[5]Time series'!#REF!</definedName>
    <definedName name="__123Graph_DCONVERG1" localSheetId="25" hidden="1">'[5]Time series'!#REF!</definedName>
    <definedName name="__123Graph_DCONVERG1" localSheetId="34" hidden="1">'[5]Time series'!#REF!</definedName>
    <definedName name="__123Graph_DCONVERG1" localSheetId="35" hidden="1">'[5]Time series'!#REF!</definedName>
    <definedName name="__123Graph_DCONVERG1" localSheetId="46" hidden="1">'[5]Time series'!#REF!</definedName>
    <definedName name="__123Graph_DCONVERG1" localSheetId="23" hidden="1">'[5]Time series'!#REF!</definedName>
    <definedName name="__123Graph_DCONVERG1" localSheetId="24" hidden="1">'[5]Time series'!#REF!</definedName>
    <definedName name="__123Graph_DCONVERG1" localSheetId="29" hidden="1">'[5]Time series'!#REF!</definedName>
    <definedName name="__123Graph_DCONVERG1" localSheetId="32" hidden="1">'[5]Time series'!#REF!</definedName>
    <definedName name="__123Graph_DCONVERG1" localSheetId="5" hidden="1">'[5]Time series'!#REF!</definedName>
    <definedName name="__123Graph_DCONVERG1" hidden="1">'[5]Time series'!#REF!</definedName>
    <definedName name="__123Graph_DECTOT" localSheetId="17" hidden="1">#REF!</definedName>
    <definedName name="__123Graph_DECTOT" localSheetId="18" hidden="1">#REF!</definedName>
    <definedName name="__123Graph_DECTOT" localSheetId="20" hidden="1">#REF!</definedName>
    <definedName name="__123Graph_DECTOT" localSheetId="25" hidden="1">#REF!</definedName>
    <definedName name="__123Graph_DECTOT" localSheetId="34" hidden="1">#REF!</definedName>
    <definedName name="__123Graph_DECTOT" localSheetId="35" hidden="1">#REF!</definedName>
    <definedName name="__123Graph_DECTOT" localSheetId="46" hidden="1">#REF!</definedName>
    <definedName name="__123Graph_DECTOT" localSheetId="23" hidden="1">#REF!</definedName>
    <definedName name="__123Graph_DECTOT" localSheetId="24" hidden="1">#REF!</definedName>
    <definedName name="__123Graph_DECTOT" localSheetId="29" hidden="1">#REF!</definedName>
    <definedName name="__123Graph_DECTOT" localSheetId="32" hidden="1">#REF!</definedName>
    <definedName name="__123Graph_DECTOT" localSheetId="5" hidden="1">#REF!</definedName>
    <definedName name="__123Graph_DECTOT" hidden="1">#REF!</definedName>
    <definedName name="__123Graph_DGRAPH41" localSheetId="17" hidden="1">'[5]Time series'!#REF!</definedName>
    <definedName name="__123Graph_DGRAPH41" localSheetId="18" hidden="1">'[5]Time series'!#REF!</definedName>
    <definedName name="__123Graph_DGRAPH41" localSheetId="20" hidden="1">'[5]Time series'!#REF!</definedName>
    <definedName name="__123Graph_DGRAPH41" localSheetId="25" hidden="1">'[5]Time series'!#REF!</definedName>
    <definedName name="__123Graph_DGRAPH41" localSheetId="34" hidden="1">'[5]Time series'!#REF!</definedName>
    <definedName name="__123Graph_DGRAPH41" localSheetId="35" hidden="1">'[5]Time series'!#REF!</definedName>
    <definedName name="__123Graph_DGRAPH41" localSheetId="46" hidden="1">'[5]Time series'!#REF!</definedName>
    <definedName name="__123Graph_DGRAPH41" localSheetId="23" hidden="1">'[5]Time series'!#REF!</definedName>
    <definedName name="__123Graph_DGRAPH41" localSheetId="24" hidden="1">'[5]Time series'!#REF!</definedName>
    <definedName name="__123Graph_DGRAPH41" localSheetId="29" hidden="1">'[5]Time series'!#REF!</definedName>
    <definedName name="__123Graph_DGRAPH41" localSheetId="32" hidden="1">'[5]Time series'!#REF!</definedName>
    <definedName name="__123Graph_DGRAPH41" localSheetId="5" hidden="1">'[5]Time series'!#REF!</definedName>
    <definedName name="__123Graph_DGRAPH41" hidden="1">'[5]Time series'!#REF!</definedName>
    <definedName name="__123Graph_DPERIA" localSheetId="17" hidden="1">'[5]Time series'!#REF!</definedName>
    <definedName name="__123Graph_DPERIA" localSheetId="18" hidden="1">'[5]Time series'!#REF!</definedName>
    <definedName name="__123Graph_DPERIA" localSheetId="20" hidden="1">'[5]Time series'!#REF!</definedName>
    <definedName name="__123Graph_DPERIA" localSheetId="25" hidden="1">'[5]Time series'!#REF!</definedName>
    <definedName name="__123Graph_DPERIA" localSheetId="34" hidden="1">'[5]Time series'!#REF!</definedName>
    <definedName name="__123Graph_DPERIA" localSheetId="35" hidden="1">'[5]Time series'!#REF!</definedName>
    <definedName name="__123Graph_DPERIA" localSheetId="46" hidden="1">'[5]Time series'!#REF!</definedName>
    <definedName name="__123Graph_DPERIA" localSheetId="23" hidden="1">'[5]Time series'!#REF!</definedName>
    <definedName name="__123Graph_DPERIA" localSheetId="24" hidden="1">'[5]Time series'!#REF!</definedName>
    <definedName name="__123Graph_DPERIA" localSheetId="29" hidden="1">'[5]Time series'!#REF!</definedName>
    <definedName name="__123Graph_DPERIA" localSheetId="32" hidden="1">'[5]Time series'!#REF!</definedName>
    <definedName name="__123Graph_DPERIA" localSheetId="5" hidden="1">'[5]Time series'!#REF!</definedName>
    <definedName name="__123Graph_DPERIA" hidden="1">'[5]Time series'!#REF!</definedName>
    <definedName name="__123Graph_DPERIB" localSheetId="17" hidden="1">'[5]Time series'!#REF!</definedName>
    <definedName name="__123Graph_DPERIB" localSheetId="18" hidden="1">'[5]Time series'!#REF!</definedName>
    <definedName name="__123Graph_DPERIB" localSheetId="20" hidden="1">'[5]Time series'!#REF!</definedName>
    <definedName name="__123Graph_DPERIB" localSheetId="25" hidden="1">'[5]Time series'!#REF!</definedName>
    <definedName name="__123Graph_DPERIB" localSheetId="34" hidden="1">'[5]Time series'!#REF!</definedName>
    <definedName name="__123Graph_DPERIB" localSheetId="35" hidden="1">'[5]Time series'!#REF!</definedName>
    <definedName name="__123Graph_DPERIB" localSheetId="46" hidden="1">'[5]Time series'!#REF!</definedName>
    <definedName name="__123Graph_DPERIB" localSheetId="23" hidden="1">'[5]Time series'!#REF!</definedName>
    <definedName name="__123Graph_DPERIB" localSheetId="24" hidden="1">'[5]Time series'!#REF!</definedName>
    <definedName name="__123Graph_DPERIB" localSheetId="29" hidden="1">'[5]Time series'!#REF!</definedName>
    <definedName name="__123Graph_DPERIB" localSheetId="32" hidden="1">'[5]Time series'!#REF!</definedName>
    <definedName name="__123Graph_DPERIB" localSheetId="5" hidden="1">'[5]Time series'!#REF!</definedName>
    <definedName name="__123Graph_DPERIB" hidden="1">'[5]Time series'!#REF!</definedName>
    <definedName name="__123Graph_DPRODABSC" localSheetId="17" hidden="1">'[5]Time series'!#REF!</definedName>
    <definedName name="__123Graph_DPRODABSC" localSheetId="18" hidden="1">'[5]Time series'!#REF!</definedName>
    <definedName name="__123Graph_DPRODABSC" localSheetId="20" hidden="1">'[5]Time series'!#REF!</definedName>
    <definedName name="__123Graph_DPRODABSC" localSheetId="25" hidden="1">'[5]Time series'!#REF!</definedName>
    <definedName name="__123Graph_DPRODABSC" localSheetId="34" hidden="1">'[5]Time series'!#REF!</definedName>
    <definedName name="__123Graph_DPRODABSC" localSheetId="35" hidden="1">'[5]Time series'!#REF!</definedName>
    <definedName name="__123Graph_DPRODABSC" localSheetId="46" hidden="1">'[5]Time series'!#REF!</definedName>
    <definedName name="__123Graph_DPRODABSC" localSheetId="23" hidden="1">'[5]Time series'!#REF!</definedName>
    <definedName name="__123Graph_DPRODABSC" localSheetId="24" hidden="1">'[5]Time series'!#REF!</definedName>
    <definedName name="__123Graph_DPRODABSC" localSheetId="29" hidden="1">'[5]Time series'!#REF!</definedName>
    <definedName name="__123Graph_DPRODABSC" localSheetId="32" hidden="1">'[5]Time series'!#REF!</definedName>
    <definedName name="__123Graph_DPRODABSC" localSheetId="5" hidden="1">'[5]Time series'!#REF!</definedName>
    <definedName name="__123Graph_DPRODABSC" hidden="1">'[5]Time series'!#REF!</definedName>
    <definedName name="__123Graph_DREER3" localSheetId="39" hidden="1">[6]REER!$BB$144:$BB$210</definedName>
    <definedName name="__123Graph_DREER3" hidden="1">[7]REER!$BB$144:$BB$210</definedName>
    <definedName name="__123Graph_DTEST1" localSheetId="39" hidden="1">[6]REER!$BB$144:$BB$210</definedName>
    <definedName name="__123Graph_DTEST1" hidden="1">[7]REER!$BB$144:$BB$210</definedName>
    <definedName name="__123Graph_DUTRECHT" localSheetId="17" hidden="1">'[5]Time series'!#REF!</definedName>
    <definedName name="__123Graph_DUTRECHT" localSheetId="18" hidden="1">'[5]Time series'!#REF!</definedName>
    <definedName name="__123Graph_DUTRECHT" localSheetId="20" hidden="1">'[5]Time series'!#REF!</definedName>
    <definedName name="__123Graph_DUTRECHT" localSheetId="25" hidden="1">'[5]Time series'!#REF!</definedName>
    <definedName name="__123Graph_DUTRECHT" localSheetId="34" hidden="1">'[5]Time series'!#REF!</definedName>
    <definedName name="__123Graph_DUTRECHT" localSheetId="35" hidden="1">'[5]Time series'!#REF!</definedName>
    <definedName name="__123Graph_DUTRECHT" localSheetId="46" hidden="1">'[5]Time series'!#REF!</definedName>
    <definedName name="__123Graph_DUTRECHT" localSheetId="23" hidden="1">'[5]Time series'!#REF!</definedName>
    <definedName name="__123Graph_DUTRECHT" localSheetId="24" hidden="1">'[5]Time series'!#REF!</definedName>
    <definedName name="__123Graph_DUTRECHT" localSheetId="29" hidden="1">'[5]Time series'!#REF!</definedName>
    <definedName name="__123Graph_DUTRECHT" localSheetId="32" hidden="1">'[5]Time series'!#REF!</definedName>
    <definedName name="__123Graph_DUTRECHT" localSheetId="5" hidden="1">'[5]Time series'!#REF!</definedName>
    <definedName name="__123Graph_DUTRECHT" hidden="1">'[5]Time series'!#REF!</definedName>
    <definedName name="__123Graph_E" localSheetId="17" hidden="1">#REF!</definedName>
    <definedName name="__123Graph_E" localSheetId="18" hidden="1">#REF!</definedName>
    <definedName name="__123Graph_E" localSheetId="20" hidden="1">#REF!</definedName>
    <definedName name="__123Graph_E" localSheetId="25" hidden="1">#REF!</definedName>
    <definedName name="__123Graph_E" localSheetId="34" hidden="1">#REF!</definedName>
    <definedName name="__123Graph_E" localSheetId="35" hidden="1">#REF!</definedName>
    <definedName name="__123Graph_E" localSheetId="46" hidden="1">#REF!</definedName>
    <definedName name="__123Graph_E" localSheetId="23" hidden="1">#REF!</definedName>
    <definedName name="__123Graph_E" localSheetId="24" hidden="1">#REF!</definedName>
    <definedName name="__123Graph_E" localSheetId="29" hidden="1">#REF!</definedName>
    <definedName name="__123Graph_E" localSheetId="32" hidden="1">#REF!</definedName>
    <definedName name="__123Graph_E" localSheetId="5" hidden="1">#REF!</definedName>
    <definedName name="__123Graph_E" hidden="1">#REF!</definedName>
    <definedName name="__123Graph_EBERLGRAP" localSheetId="17" hidden="1">'[5]Time series'!#REF!</definedName>
    <definedName name="__123Graph_EBERLGRAP" localSheetId="18" hidden="1">'[5]Time series'!#REF!</definedName>
    <definedName name="__123Graph_EBERLGRAP" localSheetId="20" hidden="1">'[5]Time series'!#REF!</definedName>
    <definedName name="__123Graph_EBERLGRAP" localSheetId="25" hidden="1">'[5]Time series'!#REF!</definedName>
    <definedName name="__123Graph_EBERLGRAP" localSheetId="34" hidden="1">'[5]Time series'!#REF!</definedName>
    <definedName name="__123Graph_EBERLGRAP" localSheetId="35" hidden="1">'[5]Time series'!#REF!</definedName>
    <definedName name="__123Graph_EBERLGRAP" localSheetId="46" hidden="1">'[5]Time series'!#REF!</definedName>
    <definedName name="__123Graph_EBERLGRAP" localSheetId="23" hidden="1">'[5]Time series'!#REF!</definedName>
    <definedName name="__123Graph_EBERLGRAP" localSheetId="24" hidden="1">'[5]Time series'!#REF!</definedName>
    <definedName name="__123Graph_EBERLGRAP" localSheetId="29" hidden="1">'[5]Time series'!#REF!</definedName>
    <definedName name="__123Graph_EBERLGRAP" localSheetId="32" hidden="1">'[5]Time series'!#REF!</definedName>
    <definedName name="__123Graph_EBERLGRAP" localSheetId="5" hidden="1">'[5]Time series'!#REF!</definedName>
    <definedName name="__123Graph_EBERLGRAP" hidden="1">'[5]Time series'!#REF!</definedName>
    <definedName name="__123Graph_ECONVERG1" localSheetId="17" hidden="1">'[5]Time series'!#REF!</definedName>
    <definedName name="__123Graph_ECONVERG1" localSheetId="18" hidden="1">'[5]Time series'!#REF!</definedName>
    <definedName name="__123Graph_ECONVERG1" localSheetId="20" hidden="1">'[5]Time series'!#REF!</definedName>
    <definedName name="__123Graph_ECONVERG1" localSheetId="25" hidden="1">'[5]Time series'!#REF!</definedName>
    <definedName name="__123Graph_ECONVERG1" localSheetId="34" hidden="1">'[5]Time series'!#REF!</definedName>
    <definedName name="__123Graph_ECONVERG1" localSheetId="35" hidden="1">'[5]Time series'!#REF!</definedName>
    <definedName name="__123Graph_ECONVERG1" localSheetId="46" hidden="1">'[5]Time series'!#REF!</definedName>
    <definedName name="__123Graph_ECONVERG1" localSheetId="23" hidden="1">'[5]Time series'!#REF!</definedName>
    <definedName name="__123Graph_ECONVERG1" localSheetId="24" hidden="1">'[5]Time series'!#REF!</definedName>
    <definedName name="__123Graph_ECONVERG1" localSheetId="29" hidden="1">'[5]Time series'!#REF!</definedName>
    <definedName name="__123Graph_ECONVERG1" localSheetId="32" hidden="1">'[5]Time series'!#REF!</definedName>
    <definedName name="__123Graph_ECONVERG1" localSheetId="5" hidden="1">'[5]Time series'!#REF!</definedName>
    <definedName name="__123Graph_ECONVERG1" hidden="1">'[5]Time series'!#REF!</definedName>
    <definedName name="__123Graph_EECTOT" localSheetId="17" hidden="1">#REF!</definedName>
    <definedName name="__123Graph_EECTOT" localSheetId="18" hidden="1">#REF!</definedName>
    <definedName name="__123Graph_EECTOT" localSheetId="20" hidden="1">#REF!</definedName>
    <definedName name="__123Graph_EECTOT" localSheetId="25" hidden="1">#REF!</definedName>
    <definedName name="__123Graph_EECTOT" localSheetId="34" hidden="1">#REF!</definedName>
    <definedName name="__123Graph_EECTOT" localSheetId="35" hidden="1">#REF!</definedName>
    <definedName name="__123Graph_EECTOT" localSheetId="46" hidden="1">#REF!</definedName>
    <definedName name="__123Graph_EECTOT" localSheetId="23" hidden="1">#REF!</definedName>
    <definedName name="__123Graph_EECTOT" localSheetId="24" hidden="1">#REF!</definedName>
    <definedName name="__123Graph_EECTOT" localSheetId="29" hidden="1">#REF!</definedName>
    <definedName name="__123Graph_EECTOT" localSheetId="32" hidden="1">#REF!</definedName>
    <definedName name="__123Graph_EECTOT" localSheetId="5" hidden="1">#REF!</definedName>
    <definedName name="__123Graph_EECTOT" hidden="1">#REF!</definedName>
    <definedName name="__123Graph_EGRAPH41" localSheetId="17" hidden="1">'[5]Time series'!#REF!</definedName>
    <definedName name="__123Graph_EGRAPH41" localSheetId="18" hidden="1">'[5]Time series'!#REF!</definedName>
    <definedName name="__123Graph_EGRAPH41" localSheetId="20" hidden="1">'[5]Time series'!#REF!</definedName>
    <definedName name="__123Graph_EGRAPH41" localSheetId="25" hidden="1">'[5]Time series'!#REF!</definedName>
    <definedName name="__123Graph_EGRAPH41" localSheetId="34" hidden="1">'[5]Time series'!#REF!</definedName>
    <definedName name="__123Graph_EGRAPH41" localSheetId="35" hidden="1">'[5]Time series'!#REF!</definedName>
    <definedName name="__123Graph_EGRAPH41" localSheetId="46" hidden="1">'[5]Time series'!#REF!</definedName>
    <definedName name="__123Graph_EGRAPH41" localSheetId="23" hidden="1">'[5]Time series'!#REF!</definedName>
    <definedName name="__123Graph_EGRAPH41" localSheetId="24" hidden="1">'[5]Time series'!#REF!</definedName>
    <definedName name="__123Graph_EGRAPH41" localSheetId="29" hidden="1">'[5]Time series'!#REF!</definedName>
    <definedName name="__123Graph_EGRAPH41" localSheetId="32" hidden="1">'[5]Time series'!#REF!</definedName>
    <definedName name="__123Graph_EGRAPH41" localSheetId="5" hidden="1">'[5]Time series'!#REF!</definedName>
    <definedName name="__123Graph_EGRAPH41" hidden="1">'[5]Time series'!#REF!</definedName>
    <definedName name="__123Graph_EPERIA" localSheetId="17" hidden="1">'[5]Time series'!#REF!</definedName>
    <definedName name="__123Graph_EPERIA" localSheetId="18" hidden="1">'[5]Time series'!#REF!</definedName>
    <definedName name="__123Graph_EPERIA" localSheetId="20" hidden="1">'[5]Time series'!#REF!</definedName>
    <definedName name="__123Graph_EPERIA" localSheetId="25" hidden="1">'[5]Time series'!#REF!</definedName>
    <definedName name="__123Graph_EPERIA" localSheetId="34" hidden="1">'[5]Time series'!#REF!</definedName>
    <definedName name="__123Graph_EPERIA" localSheetId="35" hidden="1">'[5]Time series'!#REF!</definedName>
    <definedName name="__123Graph_EPERIA" localSheetId="46" hidden="1">'[5]Time series'!#REF!</definedName>
    <definedName name="__123Graph_EPERIA" localSheetId="23" hidden="1">'[5]Time series'!#REF!</definedName>
    <definedName name="__123Graph_EPERIA" localSheetId="24" hidden="1">'[5]Time series'!#REF!</definedName>
    <definedName name="__123Graph_EPERIA" localSheetId="29" hidden="1">'[5]Time series'!#REF!</definedName>
    <definedName name="__123Graph_EPERIA" localSheetId="32" hidden="1">'[5]Time series'!#REF!</definedName>
    <definedName name="__123Graph_EPERIA" localSheetId="5" hidden="1">'[5]Time series'!#REF!</definedName>
    <definedName name="__123Graph_EPERIA" hidden="1">'[5]Time series'!#REF!</definedName>
    <definedName name="__123Graph_EPRODABSC" localSheetId="17" hidden="1">'[5]Time series'!#REF!</definedName>
    <definedName name="__123Graph_EPRODABSC" localSheetId="18" hidden="1">'[5]Time series'!#REF!</definedName>
    <definedName name="__123Graph_EPRODABSC" localSheetId="20" hidden="1">'[5]Time series'!#REF!</definedName>
    <definedName name="__123Graph_EPRODABSC" localSheetId="25" hidden="1">'[5]Time series'!#REF!</definedName>
    <definedName name="__123Graph_EPRODABSC" localSheetId="34" hidden="1">'[5]Time series'!#REF!</definedName>
    <definedName name="__123Graph_EPRODABSC" localSheetId="35" hidden="1">'[5]Time series'!#REF!</definedName>
    <definedName name="__123Graph_EPRODABSC" localSheetId="46" hidden="1">'[5]Time series'!#REF!</definedName>
    <definedName name="__123Graph_EPRODABSC" localSheetId="23" hidden="1">'[5]Time series'!#REF!</definedName>
    <definedName name="__123Graph_EPRODABSC" localSheetId="24" hidden="1">'[5]Time series'!#REF!</definedName>
    <definedName name="__123Graph_EPRODABSC" localSheetId="29" hidden="1">'[5]Time series'!#REF!</definedName>
    <definedName name="__123Graph_EPRODABSC" localSheetId="32" hidden="1">'[5]Time series'!#REF!</definedName>
    <definedName name="__123Graph_EPRODABSC" localSheetId="5" hidden="1">'[5]Time series'!#REF!</definedName>
    <definedName name="__123Graph_EPRODABSC" hidden="1">'[5]Time series'!#REF!</definedName>
    <definedName name="__123Graph_EREER3" localSheetId="39" hidden="1">[6]REER!$BR$144:$BR$211</definedName>
    <definedName name="__123Graph_EREER3" hidden="1">[7]REER!$BR$144:$BR$211</definedName>
    <definedName name="__123Graph_ETEST1" localSheetId="39" hidden="1">[6]REER!$BR$144:$BR$211</definedName>
    <definedName name="__123Graph_ETEST1" hidden="1">[7]REER!$BR$144:$BR$211</definedName>
    <definedName name="__123Graph_FBERLGRAP" localSheetId="17" hidden="1">'[5]Time series'!#REF!</definedName>
    <definedName name="__123Graph_FBERLGRAP" localSheetId="18" hidden="1">'[5]Time series'!#REF!</definedName>
    <definedName name="__123Graph_FBERLGRAP" localSheetId="20" hidden="1">'[5]Time series'!#REF!</definedName>
    <definedName name="__123Graph_FBERLGRAP" localSheetId="25" hidden="1">'[5]Time series'!#REF!</definedName>
    <definedName name="__123Graph_FBERLGRAP" localSheetId="34" hidden="1">'[5]Time series'!#REF!</definedName>
    <definedName name="__123Graph_FBERLGRAP" localSheetId="35" hidden="1">'[5]Time series'!#REF!</definedName>
    <definedName name="__123Graph_FBERLGRAP" localSheetId="46" hidden="1">'[5]Time series'!#REF!</definedName>
    <definedName name="__123Graph_FBERLGRAP" localSheetId="23" hidden="1">'[5]Time series'!#REF!</definedName>
    <definedName name="__123Graph_FBERLGRAP" localSheetId="24" hidden="1">'[5]Time series'!#REF!</definedName>
    <definedName name="__123Graph_FBERLGRAP" localSheetId="29" hidden="1">'[5]Time series'!#REF!</definedName>
    <definedName name="__123Graph_FBERLGRAP" localSheetId="32" hidden="1">'[5]Time series'!#REF!</definedName>
    <definedName name="__123Graph_FBERLGRAP" localSheetId="5" hidden="1">'[5]Time series'!#REF!</definedName>
    <definedName name="__123Graph_FBERLGRAP" hidden="1">'[5]Time series'!#REF!</definedName>
    <definedName name="__123Graph_FGRAPH41" localSheetId="17" hidden="1">'[5]Time series'!#REF!</definedName>
    <definedName name="__123Graph_FGRAPH41" localSheetId="18" hidden="1">'[5]Time series'!#REF!</definedName>
    <definedName name="__123Graph_FGRAPH41" localSheetId="20" hidden="1">'[5]Time series'!#REF!</definedName>
    <definedName name="__123Graph_FGRAPH41" localSheetId="25" hidden="1">'[5]Time series'!#REF!</definedName>
    <definedName name="__123Graph_FGRAPH41" localSheetId="34" hidden="1">'[5]Time series'!#REF!</definedName>
    <definedName name="__123Graph_FGRAPH41" localSheetId="35" hidden="1">'[5]Time series'!#REF!</definedName>
    <definedName name="__123Graph_FGRAPH41" localSheetId="46" hidden="1">'[5]Time series'!#REF!</definedName>
    <definedName name="__123Graph_FGRAPH41" localSheetId="23" hidden="1">'[5]Time series'!#REF!</definedName>
    <definedName name="__123Graph_FGRAPH41" localSheetId="24" hidden="1">'[5]Time series'!#REF!</definedName>
    <definedName name="__123Graph_FGRAPH41" localSheetId="29" hidden="1">'[5]Time series'!#REF!</definedName>
    <definedName name="__123Graph_FGRAPH41" localSheetId="32" hidden="1">'[5]Time series'!#REF!</definedName>
    <definedName name="__123Graph_FGRAPH41" localSheetId="5" hidden="1">'[5]Time series'!#REF!</definedName>
    <definedName name="__123Graph_FGRAPH41" hidden="1">'[5]Time series'!#REF!</definedName>
    <definedName name="__123Graph_FPRODABSC" localSheetId="17" hidden="1">'[5]Time series'!#REF!</definedName>
    <definedName name="__123Graph_FPRODABSC" localSheetId="18" hidden="1">'[5]Time series'!#REF!</definedName>
    <definedName name="__123Graph_FPRODABSC" localSheetId="20" hidden="1">'[5]Time series'!#REF!</definedName>
    <definedName name="__123Graph_FPRODABSC" localSheetId="25" hidden="1">'[5]Time series'!#REF!</definedName>
    <definedName name="__123Graph_FPRODABSC" localSheetId="34" hidden="1">'[5]Time series'!#REF!</definedName>
    <definedName name="__123Graph_FPRODABSC" localSheetId="35" hidden="1">'[5]Time series'!#REF!</definedName>
    <definedName name="__123Graph_FPRODABSC" localSheetId="46" hidden="1">'[5]Time series'!#REF!</definedName>
    <definedName name="__123Graph_FPRODABSC" localSheetId="23" hidden="1">'[5]Time series'!#REF!</definedName>
    <definedName name="__123Graph_FPRODABSC" localSheetId="24" hidden="1">'[5]Time series'!#REF!</definedName>
    <definedName name="__123Graph_FPRODABSC" localSheetId="29" hidden="1">'[5]Time series'!#REF!</definedName>
    <definedName name="__123Graph_FPRODABSC" localSheetId="32" hidden="1">'[5]Time series'!#REF!</definedName>
    <definedName name="__123Graph_FPRODABSC" localSheetId="5" hidden="1">'[5]Time series'!#REF!</definedName>
    <definedName name="__123Graph_FPRODABSC" hidden="1">'[5]Time series'!#REF!</definedName>
    <definedName name="__123Graph_FREER3" localSheetId="39" hidden="1">[6]REER!$BN$140:$BN$140</definedName>
    <definedName name="__123Graph_FREER3" hidden="1">[7]REER!$BN$140:$BN$140</definedName>
    <definedName name="__123Graph_FTEST1" localSheetId="39" hidden="1">[6]REER!$BN$140:$BN$140</definedName>
    <definedName name="__123Graph_FTEST1" hidden="1">[7]REER!$BN$140:$BN$140</definedName>
    <definedName name="__123Graph_X" localSheetId="17" hidden="1">'[10]i2-KA'!#REF!</definedName>
    <definedName name="__123Graph_X" localSheetId="18" hidden="1">'[10]i2-KA'!#REF!</definedName>
    <definedName name="__123Graph_X" localSheetId="20" hidden="1">'[10]i2-KA'!#REF!</definedName>
    <definedName name="__123Graph_X" localSheetId="25" hidden="1">'[10]i2-KA'!#REF!</definedName>
    <definedName name="__123Graph_X" localSheetId="34" hidden="1">'[10]i2-KA'!#REF!</definedName>
    <definedName name="__123Graph_X" localSheetId="35" hidden="1">'[10]i2-KA'!#REF!</definedName>
    <definedName name="__123Graph_X" localSheetId="46" hidden="1">'[10]i2-KA'!#REF!</definedName>
    <definedName name="__123Graph_X" localSheetId="23" hidden="1">'[10]i2-KA'!#REF!</definedName>
    <definedName name="__123Graph_X" localSheetId="24" hidden="1">'[10]i2-KA'!#REF!</definedName>
    <definedName name="__123Graph_X" localSheetId="29" hidden="1">'[10]i2-KA'!#REF!</definedName>
    <definedName name="__123Graph_X" localSheetId="32" hidden="1">'[10]i2-KA'!#REF!</definedName>
    <definedName name="__123Graph_X" localSheetId="5" hidden="1">'[10]i2-KA'!#REF!</definedName>
    <definedName name="__123Graph_X" localSheetId="37" hidden="1">'[10]i2-KA'!#REF!</definedName>
    <definedName name="__123Graph_X" localSheetId="39" hidden="1">'[10]i2-KA'!#REF!</definedName>
    <definedName name="__123Graph_X" hidden="1">'[10]i2-KA'!#REF!</definedName>
    <definedName name="__123Graph_XCurrent" localSheetId="17" hidden="1">'[10]i2-KA'!#REF!</definedName>
    <definedName name="__123Graph_XCurrent" localSheetId="18" hidden="1">'[10]i2-KA'!#REF!</definedName>
    <definedName name="__123Graph_XCurrent" localSheetId="20" hidden="1">'[10]i2-KA'!#REF!</definedName>
    <definedName name="__123Graph_XCurrent" localSheetId="25" hidden="1">'[10]i2-KA'!#REF!</definedName>
    <definedName name="__123Graph_XCurrent" localSheetId="34" hidden="1">'[10]i2-KA'!#REF!</definedName>
    <definedName name="__123Graph_XCurrent" localSheetId="35" hidden="1">'[10]i2-KA'!#REF!</definedName>
    <definedName name="__123Graph_XCurrent" localSheetId="46" hidden="1">'[10]i2-KA'!#REF!</definedName>
    <definedName name="__123Graph_XCurrent" localSheetId="23" hidden="1">'[10]i2-KA'!#REF!</definedName>
    <definedName name="__123Graph_XCurrent" localSheetId="24" hidden="1">'[10]i2-KA'!#REF!</definedName>
    <definedName name="__123Graph_XCurrent" localSheetId="29" hidden="1">'[10]i2-KA'!#REF!</definedName>
    <definedName name="__123Graph_XCurrent" localSheetId="32" hidden="1">'[10]i2-KA'!#REF!</definedName>
    <definedName name="__123Graph_XCurrent" localSheetId="5" hidden="1">'[10]i2-KA'!#REF!</definedName>
    <definedName name="__123Graph_XCurrent" localSheetId="37" hidden="1">'[10]i2-KA'!#REF!</definedName>
    <definedName name="__123Graph_XCurrent" localSheetId="39" hidden="1">'[10]i2-KA'!#REF!</definedName>
    <definedName name="__123Graph_XCurrent" hidden="1">'[10]i2-KA'!#REF!</definedName>
    <definedName name="__123Graph_XECTOT" localSheetId="17" hidden="1">#REF!</definedName>
    <definedName name="__123Graph_XECTOT" localSheetId="18" hidden="1">#REF!</definedName>
    <definedName name="__123Graph_XECTOT" localSheetId="20" hidden="1">#REF!</definedName>
    <definedName name="__123Graph_XECTOT" localSheetId="25" hidden="1">#REF!</definedName>
    <definedName name="__123Graph_XECTOT" localSheetId="34" hidden="1">#REF!</definedName>
    <definedName name="__123Graph_XECTOT" localSheetId="35" hidden="1">#REF!</definedName>
    <definedName name="__123Graph_XECTOT" localSheetId="46" hidden="1">#REF!</definedName>
    <definedName name="__123Graph_XECTOT" localSheetId="23" hidden="1">#REF!</definedName>
    <definedName name="__123Graph_XECTOT" localSheetId="24" hidden="1">#REF!</definedName>
    <definedName name="__123Graph_XECTOT" localSheetId="29" hidden="1">#REF!</definedName>
    <definedName name="__123Graph_XECTOT" localSheetId="32" hidden="1">#REF!</definedName>
    <definedName name="__123Graph_XECTOT" localSheetId="5" hidden="1">#REF!</definedName>
    <definedName name="__123Graph_XECTOT" hidden="1">#REF!</definedName>
    <definedName name="__123Graph_XEXP" localSheetId="17" hidden="1">[11]EdssGeeGAS!#REF!</definedName>
    <definedName name="__123Graph_XEXP" localSheetId="18" hidden="1">[11]EdssGeeGAS!#REF!</definedName>
    <definedName name="__123Graph_XEXP" localSheetId="20" hidden="1">[11]EdssGeeGAS!#REF!</definedName>
    <definedName name="__123Graph_XEXP" localSheetId="25" hidden="1">[11]EdssGeeGAS!#REF!</definedName>
    <definedName name="__123Graph_XEXP" localSheetId="34" hidden="1">[11]EdssGeeGAS!#REF!</definedName>
    <definedName name="__123Graph_XEXP" localSheetId="35" hidden="1">[11]EdssGeeGAS!#REF!</definedName>
    <definedName name="__123Graph_XEXP" localSheetId="46" hidden="1">[11]EdssGeeGAS!#REF!</definedName>
    <definedName name="__123Graph_XEXP" localSheetId="23" hidden="1">[11]EdssGeeGAS!#REF!</definedName>
    <definedName name="__123Graph_XEXP" localSheetId="24" hidden="1">[11]EdssGeeGAS!#REF!</definedName>
    <definedName name="__123Graph_XEXP" localSheetId="29" hidden="1">[11]EdssGeeGAS!#REF!</definedName>
    <definedName name="__123Graph_XEXP" localSheetId="32" hidden="1">[11]EdssGeeGAS!#REF!</definedName>
    <definedName name="__123Graph_XEXP" localSheetId="5" hidden="1">[11]EdssGeeGAS!#REF!</definedName>
    <definedName name="__123Graph_XEXP" localSheetId="39" hidden="1">[11]EdssGeeGAS!#REF!</definedName>
    <definedName name="__123Graph_XEXP" hidden="1">[11]EdssGeeGAS!#REF!</definedName>
    <definedName name="__123Graph_XChart1" localSheetId="17" hidden="1">'[10]i2-KA'!#REF!</definedName>
    <definedName name="__123Graph_XChart1" localSheetId="18" hidden="1">'[10]i2-KA'!#REF!</definedName>
    <definedName name="__123Graph_XChart1" localSheetId="20" hidden="1">'[10]i2-KA'!#REF!</definedName>
    <definedName name="__123Graph_XChart1" localSheetId="25" hidden="1">'[10]i2-KA'!#REF!</definedName>
    <definedName name="__123Graph_XChart1" localSheetId="34" hidden="1">'[10]i2-KA'!#REF!</definedName>
    <definedName name="__123Graph_XChart1" localSheetId="35" hidden="1">'[10]i2-KA'!#REF!</definedName>
    <definedName name="__123Graph_XChart1" localSheetId="46" hidden="1">'[10]i2-KA'!#REF!</definedName>
    <definedName name="__123Graph_XChart1" localSheetId="23" hidden="1">'[10]i2-KA'!#REF!</definedName>
    <definedName name="__123Graph_XChart1" localSheetId="24" hidden="1">'[10]i2-KA'!#REF!</definedName>
    <definedName name="__123Graph_XChart1" localSheetId="29" hidden="1">'[10]i2-KA'!#REF!</definedName>
    <definedName name="__123Graph_XChart1" localSheetId="32" hidden="1">'[10]i2-KA'!#REF!</definedName>
    <definedName name="__123Graph_XChart1" localSheetId="5" hidden="1">'[10]i2-KA'!#REF!</definedName>
    <definedName name="__123Graph_XChart1" localSheetId="39" hidden="1">'[10]i2-KA'!#REF!</definedName>
    <definedName name="__123Graph_XChart1" hidden="1">'[10]i2-KA'!#REF!</definedName>
    <definedName name="__123Graph_XChart2" localSheetId="17" hidden="1">'[10]i2-KA'!#REF!</definedName>
    <definedName name="__123Graph_XChart2" localSheetId="18" hidden="1">'[10]i2-KA'!#REF!</definedName>
    <definedName name="__123Graph_XChart2" localSheetId="20" hidden="1">'[10]i2-KA'!#REF!</definedName>
    <definedName name="__123Graph_XChart2" localSheetId="25" hidden="1">'[10]i2-KA'!#REF!</definedName>
    <definedName name="__123Graph_XChart2" localSheetId="34" hidden="1">'[10]i2-KA'!#REF!</definedName>
    <definedName name="__123Graph_XChart2" localSheetId="35" hidden="1">'[10]i2-KA'!#REF!</definedName>
    <definedName name="__123Graph_XChart2" localSheetId="46" hidden="1">'[10]i2-KA'!#REF!</definedName>
    <definedName name="__123Graph_XChart2" localSheetId="23" hidden="1">'[10]i2-KA'!#REF!</definedName>
    <definedName name="__123Graph_XChart2" localSheetId="24" hidden="1">'[10]i2-KA'!#REF!</definedName>
    <definedName name="__123Graph_XChart2" localSheetId="29" hidden="1">'[10]i2-KA'!#REF!</definedName>
    <definedName name="__123Graph_XChart2" localSheetId="32" hidden="1">'[10]i2-KA'!#REF!</definedName>
    <definedName name="__123Graph_XChart2" localSheetId="5" hidden="1">'[10]i2-KA'!#REF!</definedName>
    <definedName name="__123Graph_XChart2" localSheetId="39" hidden="1">'[10]i2-KA'!#REF!</definedName>
    <definedName name="__123Graph_XChart2" hidden="1">'[10]i2-KA'!#REF!</definedName>
    <definedName name="__123Graph_XTEST1" localSheetId="39" hidden="1">[6]REER!$C$9:$C$75</definedName>
    <definedName name="__123Graph_XTEST1" hidden="1">[7]REER!$C$9:$C$75</definedName>
    <definedName name="__BOP1" localSheetId="17">#REF!</definedName>
    <definedName name="__BOP1" localSheetId="18">#REF!</definedName>
    <definedName name="__BOP1" localSheetId="20">#REF!</definedName>
    <definedName name="__BOP1" localSheetId="25">#REF!</definedName>
    <definedName name="__BOP1" localSheetId="30">#REF!</definedName>
    <definedName name="__BOP1" localSheetId="34">#REF!</definedName>
    <definedName name="__BOP1" localSheetId="35">#REF!</definedName>
    <definedName name="__BOP1" localSheetId="23">#REF!</definedName>
    <definedName name="__BOP1" localSheetId="24">#REF!</definedName>
    <definedName name="__BOP1" localSheetId="29">#REF!</definedName>
    <definedName name="__BOP1" localSheetId="32">#REF!</definedName>
    <definedName name="__BOP1" localSheetId="5">#REF!</definedName>
    <definedName name="__BOP1" localSheetId="37">#REF!</definedName>
    <definedName name="__BOP1" localSheetId="39">#REF!</definedName>
    <definedName name="__BOP1">#REF!</definedName>
    <definedName name="__BOP2" localSheetId="15">[1]BoP!#REF!</definedName>
    <definedName name="__BOP2" localSheetId="17">[1]BoP!#REF!</definedName>
    <definedName name="__BOP2" localSheetId="18">[1]BoP!#REF!</definedName>
    <definedName name="__BOP2" localSheetId="20">[1]BoP!#REF!</definedName>
    <definedName name="__BOP2" localSheetId="25">[1]BoP!#REF!</definedName>
    <definedName name="__BOP2" localSheetId="30">[1]BoP!#REF!</definedName>
    <definedName name="__BOP2" localSheetId="34">[1]BoP!#REF!</definedName>
    <definedName name="__BOP2" localSheetId="35">[1]BoP!#REF!</definedName>
    <definedName name="__BOP2" localSheetId="23">[1]BoP!#REF!</definedName>
    <definedName name="__BOP2" localSheetId="24">[1]BoP!#REF!</definedName>
    <definedName name="__BOP2" localSheetId="29">[1]BoP!#REF!</definedName>
    <definedName name="__BOP2" localSheetId="32">[1]BoP!#REF!</definedName>
    <definedName name="__BOP2" localSheetId="5">[1]BoP!#REF!</definedName>
    <definedName name="__BOP2" localSheetId="37">[1]BoP!#REF!</definedName>
    <definedName name="__BOP2" localSheetId="39">[1]BoP!#REF!</definedName>
    <definedName name="__BOP2">[1]BoP!#REF!</definedName>
    <definedName name="__dat1" localSheetId="17">'[2]work Q real'!#REF!</definedName>
    <definedName name="__dat1" localSheetId="18">'[2]work Q real'!#REF!</definedName>
    <definedName name="__dat1" localSheetId="20">'[2]work Q real'!#REF!</definedName>
    <definedName name="__dat1" localSheetId="25">'[2]work Q real'!#REF!</definedName>
    <definedName name="__dat1" localSheetId="34">'[2]work Q real'!#REF!</definedName>
    <definedName name="__dat1" localSheetId="35">'[2]work Q real'!#REF!</definedName>
    <definedName name="__dat1" localSheetId="23">'[2]work Q real'!#REF!</definedName>
    <definedName name="__dat1" localSheetId="24">'[2]work Q real'!#REF!</definedName>
    <definedName name="__dat1" localSheetId="29">'[2]work Q real'!#REF!</definedName>
    <definedName name="__dat1" localSheetId="32">'[2]work Q real'!#REF!</definedName>
    <definedName name="__dat1" localSheetId="5">'[2]work Q real'!#REF!</definedName>
    <definedName name="__dat1" localSheetId="37">'[2]work Q real'!#REF!</definedName>
    <definedName name="__dat1" localSheetId="39">'[2]work Q real'!#REF!</definedName>
    <definedName name="__dat1">'[2]work Q real'!#REF!</definedName>
    <definedName name="__dat2" localSheetId="17">#REF!</definedName>
    <definedName name="__dat2" localSheetId="18">#REF!</definedName>
    <definedName name="__dat2" localSheetId="20">#REF!</definedName>
    <definedName name="__dat2" localSheetId="25">#REF!</definedName>
    <definedName name="__dat2" localSheetId="30">#REF!</definedName>
    <definedName name="__dat2" localSheetId="34">#REF!</definedName>
    <definedName name="__dat2" localSheetId="35">#REF!</definedName>
    <definedName name="__dat2" localSheetId="23">#REF!</definedName>
    <definedName name="__dat2" localSheetId="24">#REF!</definedName>
    <definedName name="__dat2" localSheetId="29">#REF!</definedName>
    <definedName name="__dat2" localSheetId="32">#REF!</definedName>
    <definedName name="__dat2" localSheetId="5">#REF!</definedName>
    <definedName name="__dat2" localSheetId="37">#REF!</definedName>
    <definedName name="__dat2" localSheetId="39">#REF!</definedName>
    <definedName name="__dat2">#REF!</definedName>
    <definedName name="__EXP5" localSheetId="17">#REF!</definedName>
    <definedName name="__EXP5" localSheetId="18">#REF!</definedName>
    <definedName name="__EXP5" localSheetId="20">#REF!</definedName>
    <definedName name="__EXP5" localSheetId="25">#REF!</definedName>
    <definedName name="__EXP5" localSheetId="30">#REF!</definedName>
    <definedName name="__EXP5" localSheetId="34">#REF!</definedName>
    <definedName name="__EXP5" localSheetId="35">#REF!</definedName>
    <definedName name="__EXP5" localSheetId="23">#REF!</definedName>
    <definedName name="__EXP5" localSheetId="24">#REF!</definedName>
    <definedName name="__EXP5" localSheetId="29">#REF!</definedName>
    <definedName name="__EXP5" localSheetId="32">#REF!</definedName>
    <definedName name="__EXP5" localSheetId="5">#REF!</definedName>
    <definedName name="__EXP5" localSheetId="39">#REF!</definedName>
    <definedName name="__EXP5">#REF!</definedName>
    <definedName name="__EXP6" localSheetId="17">#REF!</definedName>
    <definedName name="__EXP6" localSheetId="18">#REF!</definedName>
    <definedName name="__EXP6" localSheetId="20">#REF!</definedName>
    <definedName name="__EXP6" localSheetId="25">#REF!</definedName>
    <definedName name="__EXP6" localSheetId="30">#REF!</definedName>
    <definedName name="__EXP6" localSheetId="34">#REF!</definedName>
    <definedName name="__EXP6" localSheetId="35">#REF!</definedName>
    <definedName name="__EXP6" localSheetId="23">#REF!</definedName>
    <definedName name="__EXP6" localSheetId="24">#REF!</definedName>
    <definedName name="__EXP6" localSheetId="29">#REF!</definedName>
    <definedName name="__EXP6" localSheetId="32">#REF!</definedName>
    <definedName name="__EXP6" localSheetId="5">#REF!</definedName>
    <definedName name="__EXP6" localSheetId="39">#REF!</definedName>
    <definedName name="__EXP6">#REF!</definedName>
    <definedName name="__EXP7" localSheetId="17">#REF!</definedName>
    <definedName name="__EXP7" localSheetId="18">#REF!</definedName>
    <definedName name="__EXP7" localSheetId="20">#REF!</definedName>
    <definedName name="__EXP7" localSheetId="25">#REF!</definedName>
    <definedName name="__EXP7" localSheetId="30">#REF!</definedName>
    <definedName name="__EXP7" localSheetId="34">#REF!</definedName>
    <definedName name="__EXP7" localSheetId="35">#REF!</definedName>
    <definedName name="__EXP7" localSheetId="23">#REF!</definedName>
    <definedName name="__EXP7" localSheetId="24">#REF!</definedName>
    <definedName name="__EXP7" localSheetId="29">#REF!</definedName>
    <definedName name="__EXP7" localSheetId="32">#REF!</definedName>
    <definedName name="__EXP7" localSheetId="5">#REF!</definedName>
    <definedName name="__EXP7" localSheetId="39">#REF!</definedName>
    <definedName name="__EXP7">#REF!</definedName>
    <definedName name="__EXP9" localSheetId="17">#REF!</definedName>
    <definedName name="__EXP9" localSheetId="18">#REF!</definedName>
    <definedName name="__EXP9" localSheetId="20">#REF!</definedName>
    <definedName name="__EXP9" localSheetId="25">#REF!</definedName>
    <definedName name="__EXP9" localSheetId="30">#REF!</definedName>
    <definedName name="__EXP9" localSheetId="34">#REF!</definedName>
    <definedName name="__EXP9" localSheetId="35">#REF!</definedName>
    <definedName name="__EXP9" localSheetId="23">#REF!</definedName>
    <definedName name="__EXP9" localSheetId="24">#REF!</definedName>
    <definedName name="__EXP9" localSheetId="29">#REF!</definedName>
    <definedName name="__EXP9" localSheetId="32">#REF!</definedName>
    <definedName name="__EXP9" localSheetId="5">#REF!</definedName>
    <definedName name="__EXP9" localSheetId="39">#REF!</definedName>
    <definedName name="__EXP9">#REF!</definedName>
    <definedName name="__IMP10" localSheetId="17">#REF!</definedName>
    <definedName name="__IMP10" localSheetId="18">#REF!</definedName>
    <definedName name="__IMP10" localSheetId="20">#REF!</definedName>
    <definedName name="__IMP10" localSheetId="25">#REF!</definedName>
    <definedName name="__IMP10" localSheetId="30">#REF!</definedName>
    <definedName name="__IMP10" localSheetId="34">#REF!</definedName>
    <definedName name="__IMP10" localSheetId="35">#REF!</definedName>
    <definedName name="__IMP10" localSheetId="23">#REF!</definedName>
    <definedName name="__IMP10" localSheetId="24">#REF!</definedName>
    <definedName name="__IMP10" localSheetId="29">#REF!</definedName>
    <definedName name="__IMP10" localSheetId="32">#REF!</definedName>
    <definedName name="__IMP10" localSheetId="5">#REF!</definedName>
    <definedName name="__IMP10" localSheetId="39">#REF!</definedName>
    <definedName name="__IMP10">#REF!</definedName>
    <definedName name="__IMP2" localSheetId="17">#REF!</definedName>
    <definedName name="__IMP2" localSheetId="18">#REF!</definedName>
    <definedName name="__IMP2" localSheetId="20">#REF!</definedName>
    <definedName name="__IMP2" localSheetId="25">#REF!</definedName>
    <definedName name="__IMP2" localSheetId="30">#REF!</definedName>
    <definedName name="__IMP2" localSheetId="34">#REF!</definedName>
    <definedName name="__IMP2" localSheetId="35">#REF!</definedName>
    <definedName name="__IMP2" localSheetId="23">#REF!</definedName>
    <definedName name="__IMP2" localSheetId="24">#REF!</definedName>
    <definedName name="__IMP2" localSheetId="29">#REF!</definedName>
    <definedName name="__IMP2" localSheetId="32">#REF!</definedName>
    <definedName name="__IMP2" localSheetId="5">#REF!</definedName>
    <definedName name="__IMP2" localSheetId="39">#REF!</definedName>
    <definedName name="__IMP2">#REF!</definedName>
    <definedName name="__IMP4" localSheetId="17">#REF!</definedName>
    <definedName name="__IMP4" localSheetId="18">#REF!</definedName>
    <definedName name="__IMP4" localSheetId="20">#REF!</definedName>
    <definedName name="__IMP4" localSheetId="25">#REF!</definedName>
    <definedName name="__IMP4" localSheetId="30">#REF!</definedName>
    <definedName name="__IMP4" localSheetId="34">#REF!</definedName>
    <definedName name="__IMP4" localSheetId="35">#REF!</definedName>
    <definedName name="__IMP4" localSheetId="23">#REF!</definedName>
    <definedName name="__IMP4" localSheetId="24">#REF!</definedName>
    <definedName name="__IMP4" localSheetId="29">#REF!</definedName>
    <definedName name="__IMP4" localSheetId="32">#REF!</definedName>
    <definedName name="__IMP4" localSheetId="5">#REF!</definedName>
    <definedName name="__IMP4" localSheetId="39">#REF!</definedName>
    <definedName name="__IMP4">#REF!</definedName>
    <definedName name="__IMP6" localSheetId="17">#REF!</definedName>
    <definedName name="__IMP6" localSheetId="18">#REF!</definedName>
    <definedName name="__IMP6" localSheetId="20">#REF!</definedName>
    <definedName name="__IMP6" localSheetId="25">#REF!</definedName>
    <definedName name="__IMP6" localSheetId="30">#REF!</definedName>
    <definedName name="__IMP6" localSheetId="34">#REF!</definedName>
    <definedName name="__IMP6" localSheetId="35">#REF!</definedName>
    <definedName name="__IMP6" localSheetId="23">#REF!</definedName>
    <definedName name="__IMP6" localSheetId="24">#REF!</definedName>
    <definedName name="__IMP6" localSheetId="29">#REF!</definedName>
    <definedName name="__IMP6" localSheetId="32">#REF!</definedName>
    <definedName name="__IMP6" localSheetId="5">#REF!</definedName>
    <definedName name="__IMP6" localSheetId="39">#REF!</definedName>
    <definedName name="__IMP6">#REF!</definedName>
    <definedName name="__IMP7" localSheetId="17">#REF!</definedName>
    <definedName name="__IMP7" localSheetId="18">#REF!</definedName>
    <definedName name="__IMP7" localSheetId="20">#REF!</definedName>
    <definedName name="__IMP7" localSheetId="25">#REF!</definedName>
    <definedName name="__IMP7" localSheetId="30">#REF!</definedName>
    <definedName name="__IMP7" localSheetId="34">#REF!</definedName>
    <definedName name="__IMP7" localSheetId="35">#REF!</definedName>
    <definedName name="__IMP7" localSheetId="23">#REF!</definedName>
    <definedName name="__IMP7" localSheetId="24">#REF!</definedName>
    <definedName name="__IMP7" localSheetId="29">#REF!</definedName>
    <definedName name="__IMP7" localSheetId="32">#REF!</definedName>
    <definedName name="__IMP7" localSheetId="5">#REF!</definedName>
    <definedName name="__IMP7" localSheetId="39">#REF!</definedName>
    <definedName name="__IMP7">#REF!</definedName>
    <definedName name="__IMP8" localSheetId="17">#REF!</definedName>
    <definedName name="__IMP8" localSheetId="18">#REF!</definedName>
    <definedName name="__IMP8" localSheetId="20">#REF!</definedName>
    <definedName name="__IMP8" localSheetId="25">#REF!</definedName>
    <definedName name="__IMP8" localSheetId="30">#REF!</definedName>
    <definedName name="__IMP8" localSheetId="34">#REF!</definedName>
    <definedName name="__IMP8" localSheetId="35">#REF!</definedName>
    <definedName name="__IMP8" localSheetId="23">#REF!</definedName>
    <definedName name="__IMP8" localSheetId="24">#REF!</definedName>
    <definedName name="__IMP8" localSheetId="29">#REF!</definedName>
    <definedName name="__IMP8" localSheetId="32">#REF!</definedName>
    <definedName name="__IMP8" localSheetId="5">#REF!</definedName>
    <definedName name="__IMP8" localSheetId="39">#REF!</definedName>
    <definedName name="__IMP8">#REF!</definedName>
    <definedName name="__MTS2" localSheetId="17">'[3]Annual Tables'!#REF!</definedName>
    <definedName name="__MTS2" localSheetId="18">'[3]Annual Tables'!#REF!</definedName>
    <definedName name="__MTS2" localSheetId="20">'[3]Annual Tables'!#REF!</definedName>
    <definedName name="__MTS2" localSheetId="25">'[3]Annual Tables'!#REF!</definedName>
    <definedName name="__MTS2" localSheetId="30">'[3]Annual Tables'!#REF!</definedName>
    <definedName name="__MTS2" localSheetId="34">'[3]Annual Tables'!#REF!</definedName>
    <definedName name="__MTS2" localSheetId="35">'[3]Annual Tables'!#REF!</definedName>
    <definedName name="__MTS2" localSheetId="23">'[3]Annual Tables'!#REF!</definedName>
    <definedName name="__MTS2" localSheetId="24">'[3]Annual Tables'!#REF!</definedName>
    <definedName name="__MTS2" localSheetId="29">'[3]Annual Tables'!#REF!</definedName>
    <definedName name="__MTS2" localSheetId="32">'[3]Annual Tables'!#REF!</definedName>
    <definedName name="__MTS2" localSheetId="5">'[3]Annual Tables'!#REF!</definedName>
    <definedName name="__MTS2" localSheetId="39">'[3]Annual Tables'!#REF!</definedName>
    <definedName name="__MTS2">'[3]Annual Tables'!#REF!</definedName>
    <definedName name="__OUT1" localSheetId="17">#REF!</definedName>
    <definedName name="__OUT1" localSheetId="18">#REF!</definedName>
    <definedName name="__OUT1" localSheetId="20">#REF!</definedName>
    <definedName name="__OUT1" localSheetId="25">#REF!</definedName>
    <definedName name="__OUT1" localSheetId="30">#REF!</definedName>
    <definedName name="__OUT1" localSheetId="34">#REF!</definedName>
    <definedName name="__OUT1" localSheetId="35">#REF!</definedName>
    <definedName name="__OUT1" localSheetId="23">#REF!</definedName>
    <definedName name="__OUT1" localSheetId="24">#REF!</definedName>
    <definedName name="__OUT1" localSheetId="29">#REF!</definedName>
    <definedName name="__OUT1" localSheetId="32">#REF!</definedName>
    <definedName name="__OUT1" localSheetId="5">#REF!</definedName>
    <definedName name="__OUT1" localSheetId="37">#REF!</definedName>
    <definedName name="__OUT1" localSheetId="39">#REF!</definedName>
    <definedName name="__OUT1">#REF!</definedName>
    <definedName name="__OUT2" localSheetId="17">#REF!</definedName>
    <definedName name="__OUT2" localSheetId="18">#REF!</definedName>
    <definedName name="__OUT2" localSheetId="20">#REF!</definedName>
    <definedName name="__OUT2" localSheetId="25">#REF!</definedName>
    <definedName name="__OUT2" localSheetId="30">#REF!</definedName>
    <definedName name="__OUT2" localSheetId="34">#REF!</definedName>
    <definedName name="__OUT2" localSheetId="35">#REF!</definedName>
    <definedName name="__OUT2" localSheetId="23">#REF!</definedName>
    <definedName name="__OUT2" localSheetId="24">#REF!</definedName>
    <definedName name="__OUT2" localSheetId="29">#REF!</definedName>
    <definedName name="__OUT2" localSheetId="32">#REF!</definedName>
    <definedName name="__OUT2" localSheetId="5">#REF!</definedName>
    <definedName name="__OUT2" localSheetId="39">#REF!</definedName>
    <definedName name="__OUT2">#REF!</definedName>
    <definedName name="__PAG2" localSheetId="17">[3]Index!#REF!</definedName>
    <definedName name="__PAG2" localSheetId="18">[3]Index!#REF!</definedName>
    <definedName name="__PAG2" localSheetId="20">[3]Index!#REF!</definedName>
    <definedName name="__PAG2" localSheetId="25">[3]Index!#REF!</definedName>
    <definedName name="__PAG2" localSheetId="30">[3]Index!#REF!</definedName>
    <definedName name="__PAG2" localSheetId="34">[3]Index!#REF!</definedName>
    <definedName name="__PAG2" localSheetId="35">[3]Index!#REF!</definedName>
    <definedName name="__PAG2" localSheetId="23">[3]Index!#REF!</definedName>
    <definedName name="__PAG2" localSheetId="24">[3]Index!#REF!</definedName>
    <definedName name="__PAG2" localSheetId="29">[3]Index!#REF!</definedName>
    <definedName name="__PAG2" localSheetId="32">[3]Index!#REF!</definedName>
    <definedName name="__PAG2" localSheetId="5">[3]Index!#REF!</definedName>
    <definedName name="__PAG2" localSheetId="39">[3]Index!#REF!</definedName>
    <definedName name="__PAG2">[3]Index!#REF!</definedName>
    <definedName name="__PAG3" localSheetId="17">[3]Index!#REF!</definedName>
    <definedName name="__PAG3" localSheetId="18">[3]Index!#REF!</definedName>
    <definedName name="__PAG3" localSheetId="20">[3]Index!#REF!</definedName>
    <definedName name="__PAG3" localSheetId="25">[3]Index!#REF!</definedName>
    <definedName name="__PAG3" localSheetId="34">[3]Index!#REF!</definedName>
    <definedName name="__PAG3" localSheetId="35">[3]Index!#REF!</definedName>
    <definedName name="__PAG3" localSheetId="23">[3]Index!#REF!</definedName>
    <definedName name="__PAG3" localSheetId="24">[3]Index!#REF!</definedName>
    <definedName name="__PAG3" localSheetId="29">[3]Index!#REF!</definedName>
    <definedName name="__PAG3" localSheetId="32">[3]Index!#REF!</definedName>
    <definedName name="__PAG3" localSheetId="5">[3]Index!#REF!</definedName>
    <definedName name="__PAG3" localSheetId="39">[3]Index!#REF!</definedName>
    <definedName name="__PAG3">[3]Index!#REF!</definedName>
    <definedName name="__PAG4" localSheetId="17">[3]Index!#REF!</definedName>
    <definedName name="__PAG4" localSheetId="18">[3]Index!#REF!</definedName>
    <definedName name="__PAG4" localSheetId="20">[3]Index!#REF!</definedName>
    <definedName name="__PAG4" localSheetId="25">[3]Index!#REF!</definedName>
    <definedName name="__PAG4" localSheetId="34">[3]Index!#REF!</definedName>
    <definedName name="__PAG4" localSheetId="35">[3]Index!#REF!</definedName>
    <definedName name="__PAG4" localSheetId="23">[3]Index!#REF!</definedName>
    <definedName name="__PAG4" localSheetId="24">[3]Index!#REF!</definedName>
    <definedName name="__PAG4" localSheetId="29">[3]Index!#REF!</definedName>
    <definedName name="__PAG4" localSheetId="32">[3]Index!#REF!</definedName>
    <definedName name="__PAG4" localSheetId="5">[3]Index!#REF!</definedName>
    <definedName name="__PAG4" localSheetId="39">[3]Index!#REF!</definedName>
    <definedName name="__PAG4">[3]Index!#REF!</definedName>
    <definedName name="__PAG5" localSheetId="17">[3]Index!#REF!</definedName>
    <definedName name="__PAG5" localSheetId="18">[3]Index!#REF!</definedName>
    <definedName name="__PAG5" localSheetId="20">[3]Index!#REF!</definedName>
    <definedName name="__PAG5" localSheetId="25">[3]Index!#REF!</definedName>
    <definedName name="__PAG5" localSheetId="34">[3]Index!#REF!</definedName>
    <definedName name="__PAG5" localSheetId="35">[3]Index!#REF!</definedName>
    <definedName name="__PAG5" localSheetId="23">[3]Index!#REF!</definedName>
    <definedName name="__PAG5" localSheetId="24">[3]Index!#REF!</definedName>
    <definedName name="__PAG5" localSheetId="29">[3]Index!#REF!</definedName>
    <definedName name="__PAG5" localSheetId="32">[3]Index!#REF!</definedName>
    <definedName name="__PAG5" localSheetId="5">[3]Index!#REF!</definedName>
    <definedName name="__PAG5" localSheetId="39">[3]Index!#REF!</definedName>
    <definedName name="__PAG5">[3]Index!#REF!</definedName>
    <definedName name="__PAG6" localSheetId="17">[3]Index!#REF!</definedName>
    <definedName name="__PAG6" localSheetId="18">[3]Index!#REF!</definedName>
    <definedName name="__PAG6" localSheetId="20">[3]Index!#REF!</definedName>
    <definedName name="__PAG6" localSheetId="25">[3]Index!#REF!</definedName>
    <definedName name="__PAG6" localSheetId="34">[3]Index!#REF!</definedName>
    <definedName name="__PAG6" localSheetId="35">[3]Index!#REF!</definedName>
    <definedName name="__PAG6" localSheetId="23">[3]Index!#REF!</definedName>
    <definedName name="__PAG6" localSheetId="24">[3]Index!#REF!</definedName>
    <definedName name="__PAG6" localSheetId="29">[3]Index!#REF!</definedName>
    <definedName name="__PAG6" localSheetId="32">[3]Index!#REF!</definedName>
    <definedName name="__PAG6" localSheetId="5">[3]Index!#REF!</definedName>
    <definedName name="__PAG6" localSheetId="39">[3]Index!#REF!</definedName>
    <definedName name="__PAG6">[3]Index!#REF!</definedName>
    <definedName name="__PAG7" localSheetId="17">#REF!</definedName>
    <definedName name="__PAG7" localSheetId="18">#REF!</definedName>
    <definedName name="__PAG7" localSheetId="20">#REF!</definedName>
    <definedName name="__PAG7" localSheetId="25">#REF!</definedName>
    <definedName name="__PAG7" localSheetId="30">#REF!</definedName>
    <definedName name="__PAG7" localSheetId="34">#REF!</definedName>
    <definedName name="__PAG7" localSheetId="35">#REF!</definedName>
    <definedName name="__PAG7" localSheetId="23">#REF!</definedName>
    <definedName name="__PAG7" localSheetId="24">#REF!</definedName>
    <definedName name="__PAG7" localSheetId="29">#REF!</definedName>
    <definedName name="__PAG7" localSheetId="32">#REF!</definedName>
    <definedName name="__PAG7" localSheetId="5">#REF!</definedName>
    <definedName name="__PAG7" localSheetId="37">#REF!</definedName>
    <definedName name="__PAG7" localSheetId="39">#REF!</definedName>
    <definedName name="__PAG7">#REF!</definedName>
    <definedName name="__pro2001" localSheetId="39">[4]pro2001!$A$1:$B$72</definedName>
    <definedName name="__pro2001">[12]pro2001!$A$1:$B$72</definedName>
    <definedName name="__RES2" localSheetId="17">[1]RES!#REF!</definedName>
    <definedName name="__RES2" localSheetId="18">[1]RES!#REF!</definedName>
    <definedName name="__RES2" localSheetId="20">[1]RES!#REF!</definedName>
    <definedName name="__RES2" localSheetId="25">[1]RES!#REF!</definedName>
    <definedName name="__RES2" localSheetId="34">[1]RES!#REF!</definedName>
    <definedName name="__RES2" localSheetId="35">[1]RES!#REF!</definedName>
    <definedName name="__RES2" localSheetId="23">[1]RES!#REF!</definedName>
    <definedName name="__RES2" localSheetId="24">[1]RES!#REF!</definedName>
    <definedName name="__RES2" localSheetId="29">[1]RES!#REF!</definedName>
    <definedName name="__RES2" localSheetId="32">[1]RES!#REF!</definedName>
    <definedName name="__RES2" localSheetId="5">[1]RES!#REF!</definedName>
    <definedName name="__RES2" localSheetId="37">[1]RES!#REF!</definedName>
    <definedName name="__RES2" localSheetId="39">[1]RES!#REF!</definedName>
    <definedName name="__RES2">[1]RES!#REF!</definedName>
    <definedName name="__TAB1" localSheetId="17">#REF!</definedName>
    <definedName name="__TAB1" localSheetId="18">#REF!</definedName>
    <definedName name="__TAB1" localSheetId="20">#REF!</definedName>
    <definedName name="__TAB1" localSheetId="25">#REF!</definedName>
    <definedName name="__TAB1" localSheetId="30">#REF!</definedName>
    <definedName name="__TAB1" localSheetId="34">#REF!</definedName>
    <definedName name="__TAB1" localSheetId="35">#REF!</definedName>
    <definedName name="__TAB1" localSheetId="23">#REF!</definedName>
    <definedName name="__TAB1" localSheetId="24">#REF!</definedName>
    <definedName name="__TAB1" localSheetId="29">#REF!</definedName>
    <definedName name="__TAB1" localSheetId="32">#REF!</definedName>
    <definedName name="__TAB1" localSheetId="5">#REF!</definedName>
    <definedName name="__TAB1" localSheetId="37">#REF!</definedName>
    <definedName name="__TAB1" localSheetId="39">#REF!</definedName>
    <definedName name="__TAB1">#REF!</definedName>
    <definedName name="__TAB10" localSheetId="17">#REF!</definedName>
    <definedName name="__TAB10" localSheetId="18">#REF!</definedName>
    <definedName name="__TAB10" localSheetId="20">#REF!</definedName>
    <definedName name="__TAB10" localSheetId="25">#REF!</definedName>
    <definedName name="__TAB10" localSheetId="30">#REF!</definedName>
    <definedName name="__TAB10" localSheetId="34">#REF!</definedName>
    <definedName name="__TAB10" localSheetId="35">#REF!</definedName>
    <definedName name="__TAB10" localSheetId="23">#REF!</definedName>
    <definedName name="__TAB10" localSheetId="24">#REF!</definedName>
    <definedName name="__TAB10" localSheetId="29">#REF!</definedName>
    <definedName name="__TAB10" localSheetId="32">#REF!</definedName>
    <definedName name="__TAB10" localSheetId="5">#REF!</definedName>
    <definedName name="__TAB10" localSheetId="39">#REF!</definedName>
    <definedName name="__TAB10">#REF!</definedName>
    <definedName name="__TAB12" localSheetId="17">#REF!</definedName>
    <definedName name="__TAB12" localSheetId="18">#REF!</definedName>
    <definedName name="__TAB12" localSheetId="20">#REF!</definedName>
    <definedName name="__TAB12" localSheetId="25">#REF!</definedName>
    <definedName name="__TAB12" localSheetId="30">#REF!</definedName>
    <definedName name="__TAB12" localSheetId="34">#REF!</definedName>
    <definedName name="__TAB12" localSheetId="35">#REF!</definedName>
    <definedName name="__TAB12" localSheetId="23">#REF!</definedName>
    <definedName name="__TAB12" localSheetId="24">#REF!</definedName>
    <definedName name="__TAB12" localSheetId="29">#REF!</definedName>
    <definedName name="__TAB12" localSheetId="32">#REF!</definedName>
    <definedName name="__TAB12" localSheetId="5">#REF!</definedName>
    <definedName name="__TAB12" localSheetId="39">#REF!</definedName>
    <definedName name="__TAB12">#REF!</definedName>
    <definedName name="__Tab19" localSheetId="17">#REF!</definedName>
    <definedName name="__Tab19" localSheetId="18">#REF!</definedName>
    <definedName name="__Tab19" localSheetId="20">#REF!</definedName>
    <definedName name="__Tab19" localSheetId="25">#REF!</definedName>
    <definedName name="__Tab19" localSheetId="30">#REF!</definedName>
    <definedName name="__Tab19" localSheetId="34">#REF!</definedName>
    <definedName name="__Tab19" localSheetId="35">#REF!</definedName>
    <definedName name="__Tab19" localSheetId="23">#REF!</definedName>
    <definedName name="__Tab19" localSheetId="24">#REF!</definedName>
    <definedName name="__Tab19" localSheetId="29">#REF!</definedName>
    <definedName name="__Tab19" localSheetId="32">#REF!</definedName>
    <definedName name="__Tab19" localSheetId="5">#REF!</definedName>
    <definedName name="__Tab19" localSheetId="39">#REF!</definedName>
    <definedName name="__Tab19">#REF!</definedName>
    <definedName name="__TAB2" localSheetId="17">#REF!</definedName>
    <definedName name="__TAB2" localSheetId="18">#REF!</definedName>
    <definedName name="__TAB2" localSheetId="20">#REF!</definedName>
    <definedName name="__TAB2" localSheetId="25">#REF!</definedName>
    <definedName name="__TAB2" localSheetId="30">#REF!</definedName>
    <definedName name="__TAB2" localSheetId="34">#REF!</definedName>
    <definedName name="__TAB2" localSheetId="35">#REF!</definedName>
    <definedName name="__TAB2" localSheetId="23">#REF!</definedName>
    <definedName name="__TAB2" localSheetId="24">#REF!</definedName>
    <definedName name="__TAB2" localSheetId="29">#REF!</definedName>
    <definedName name="__TAB2" localSheetId="32">#REF!</definedName>
    <definedName name="__TAB2" localSheetId="5">#REF!</definedName>
    <definedName name="__TAB2" localSheetId="39">#REF!</definedName>
    <definedName name="__TAB2">#REF!</definedName>
    <definedName name="__Tab20" localSheetId="17">#REF!</definedName>
    <definedName name="__Tab20" localSheetId="18">#REF!</definedName>
    <definedName name="__Tab20" localSheetId="20">#REF!</definedName>
    <definedName name="__Tab20" localSheetId="25">#REF!</definedName>
    <definedName name="__Tab20" localSheetId="30">#REF!</definedName>
    <definedName name="__Tab20" localSheetId="34">#REF!</definedName>
    <definedName name="__Tab20" localSheetId="35">#REF!</definedName>
    <definedName name="__Tab20" localSheetId="23">#REF!</definedName>
    <definedName name="__Tab20" localSheetId="24">#REF!</definedName>
    <definedName name="__Tab20" localSheetId="29">#REF!</definedName>
    <definedName name="__Tab20" localSheetId="32">#REF!</definedName>
    <definedName name="__Tab20" localSheetId="5">#REF!</definedName>
    <definedName name="__Tab20" localSheetId="39">#REF!</definedName>
    <definedName name="__Tab20">#REF!</definedName>
    <definedName name="__Tab21" localSheetId="17">#REF!</definedName>
    <definedName name="__Tab21" localSheetId="18">#REF!</definedName>
    <definedName name="__Tab21" localSheetId="20">#REF!</definedName>
    <definedName name="__Tab21" localSheetId="25">#REF!</definedName>
    <definedName name="__Tab21" localSheetId="30">#REF!</definedName>
    <definedName name="__Tab21" localSheetId="34">#REF!</definedName>
    <definedName name="__Tab21" localSheetId="35">#REF!</definedName>
    <definedName name="__Tab21" localSheetId="23">#REF!</definedName>
    <definedName name="__Tab21" localSheetId="24">#REF!</definedName>
    <definedName name="__Tab21" localSheetId="29">#REF!</definedName>
    <definedName name="__Tab21" localSheetId="32">#REF!</definedName>
    <definedName name="__Tab21" localSheetId="5">#REF!</definedName>
    <definedName name="__Tab21" localSheetId="39">#REF!</definedName>
    <definedName name="__Tab21">#REF!</definedName>
    <definedName name="__Tab22" localSheetId="17">#REF!</definedName>
    <definedName name="__Tab22" localSheetId="18">#REF!</definedName>
    <definedName name="__Tab22" localSheetId="20">#REF!</definedName>
    <definedName name="__Tab22" localSheetId="25">#REF!</definedName>
    <definedName name="__Tab22" localSheetId="30">#REF!</definedName>
    <definedName name="__Tab22" localSheetId="34">#REF!</definedName>
    <definedName name="__Tab22" localSheetId="35">#REF!</definedName>
    <definedName name="__Tab22" localSheetId="23">#REF!</definedName>
    <definedName name="__Tab22" localSheetId="24">#REF!</definedName>
    <definedName name="__Tab22" localSheetId="29">#REF!</definedName>
    <definedName name="__Tab22" localSheetId="32">#REF!</definedName>
    <definedName name="__Tab22" localSheetId="5">#REF!</definedName>
    <definedName name="__Tab22" localSheetId="39">#REF!</definedName>
    <definedName name="__Tab22">#REF!</definedName>
    <definedName name="__Tab23" localSheetId="17">#REF!</definedName>
    <definedName name="__Tab23" localSheetId="18">#REF!</definedName>
    <definedName name="__Tab23" localSheetId="20">#REF!</definedName>
    <definedName name="__Tab23" localSheetId="25">#REF!</definedName>
    <definedName name="__Tab23" localSheetId="30">#REF!</definedName>
    <definedName name="__Tab23" localSheetId="34">#REF!</definedName>
    <definedName name="__Tab23" localSheetId="35">#REF!</definedName>
    <definedName name="__Tab23" localSheetId="23">#REF!</definedName>
    <definedName name="__Tab23" localSheetId="24">#REF!</definedName>
    <definedName name="__Tab23" localSheetId="29">#REF!</definedName>
    <definedName name="__Tab23" localSheetId="32">#REF!</definedName>
    <definedName name="__Tab23" localSheetId="5">#REF!</definedName>
    <definedName name="__Tab23" localSheetId="39">#REF!</definedName>
    <definedName name="__Tab23">#REF!</definedName>
    <definedName name="__Tab24" localSheetId="17">#REF!</definedName>
    <definedName name="__Tab24" localSheetId="18">#REF!</definedName>
    <definedName name="__Tab24" localSheetId="20">#REF!</definedName>
    <definedName name="__Tab24" localSheetId="25">#REF!</definedName>
    <definedName name="__Tab24" localSheetId="30">#REF!</definedName>
    <definedName name="__Tab24" localSheetId="34">#REF!</definedName>
    <definedName name="__Tab24" localSheetId="35">#REF!</definedName>
    <definedName name="__Tab24" localSheetId="23">#REF!</definedName>
    <definedName name="__Tab24" localSheetId="24">#REF!</definedName>
    <definedName name="__Tab24" localSheetId="29">#REF!</definedName>
    <definedName name="__Tab24" localSheetId="32">#REF!</definedName>
    <definedName name="__Tab24" localSheetId="5">#REF!</definedName>
    <definedName name="__Tab24" localSheetId="39">#REF!</definedName>
    <definedName name="__Tab24">#REF!</definedName>
    <definedName name="__Tab26" localSheetId="17">#REF!</definedName>
    <definedName name="__Tab26" localSheetId="18">#REF!</definedName>
    <definedName name="__Tab26" localSheetId="20">#REF!</definedName>
    <definedName name="__Tab26" localSheetId="25">#REF!</definedName>
    <definedName name="__Tab26" localSheetId="30">#REF!</definedName>
    <definedName name="__Tab26" localSheetId="34">#REF!</definedName>
    <definedName name="__Tab26" localSheetId="35">#REF!</definedName>
    <definedName name="__Tab26" localSheetId="23">#REF!</definedName>
    <definedName name="__Tab26" localSheetId="24">#REF!</definedName>
    <definedName name="__Tab26" localSheetId="29">#REF!</definedName>
    <definedName name="__Tab26" localSheetId="32">#REF!</definedName>
    <definedName name="__Tab26" localSheetId="5">#REF!</definedName>
    <definedName name="__Tab26" localSheetId="39">#REF!</definedName>
    <definedName name="__Tab26">#REF!</definedName>
    <definedName name="__Tab27" localSheetId="17">#REF!</definedName>
    <definedName name="__Tab27" localSheetId="18">#REF!</definedName>
    <definedName name="__Tab27" localSheetId="20">#REF!</definedName>
    <definedName name="__Tab27" localSheetId="25">#REF!</definedName>
    <definedName name="__Tab27" localSheetId="30">#REF!</definedName>
    <definedName name="__Tab27" localSheetId="34">#REF!</definedName>
    <definedName name="__Tab27" localSheetId="35">#REF!</definedName>
    <definedName name="__Tab27" localSheetId="23">#REF!</definedName>
    <definedName name="__Tab27" localSheetId="24">#REF!</definedName>
    <definedName name="__Tab27" localSheetId="29">#REF!</definedName>
    <definedName name="__Tab27" localSheetId="32">#REF!</definedName>
    <definedName name="__Tab27" localSheetId="5">#REF!</definedName>
    <definedName name="__Tab27" localSheetId="39">#REF!</definedName>
    <definedName name="__Tab27">#REF!</definedName>
    <definedName name="__Tab28" localSheetId="17">#REF!</definedName>
    <definedName name="__Tab28" localSheetId="18">#REF!</definedName>
    <definedName name="__Tab28" localSheetId="20">#REF!</definedName>
    <definedName name="__Tab28" localSheetId="25">#REF!</definedName>
    <definedName name="__Tab28" localSheetId="30">#REF!</definedName>
    <definedName name="__Tab28" localSheetId="34">#REF!</definedName>
    <definedName name="__Tab28" localSheetId="35">#REF!</definedName>
    <definedName name="__Tab28" localSheetId="23">#REF!</definedName>
    <definedName name="__Tab28" localSheetId="24">#REF!</definedName>
    <definedName name="__Tab28" localSheetId="29">#REF!</definedName>
    <definedName name="__Tab28" localSheetId="32">#REF!</definedName>
    <definedName name="__Tab28" localSheetId="5">#REF!</definedName>
    <definedName name="__Tab28" localSheetId="39">#REF!</definedName>
    <definedName name="__Tab28">#REF!</definedName>
    <definedName name="__Tab29" localSheetId="17">#REF!</definedName>
    <definedName name="__Tab29" localSheetId="18">#REF!</definedName>
    <definedName name="__Tab29" localSheetId="20">#REF!</definedName>
    <definedName name="__Tab29" localSheetId="25">#REF!</definedName>
    <definedName name="__Tab29" localSheetId="30">#REF!</definedName>
    <definedName name="__Tab29" localSheetId="34">#REF!</definedName>
    <definedName name="__Tab29" localSheetId="35">#REF!</definedName>
    <definedName name="__Tab29" localSheetId="23">#REF!</definedName>
    <definedName name="__Tab29" localSheetId="24">#REF!</definedName>
    <definedName name="__Tab29" localSheetId="29">#REF!</definedName>
    <definedName name="__Tab29" localSheetId="32">#REF!</definedName>
    <definedName name="__Tab29" localSheetId="5">#REF!</definedName>
    <definedName name="__Tab29" localSheetId="39">#REF!</definedName>
    <definedName name="__Tab29">#REF!</definedName>
    <definedName name="__TAB3" localSheetId="17">#REF!</definedName>
    <definedName name="__TAB3" localSheetId="18">#REF!</definedName>
    <definedName name="__TAB3" localSheetId="20">#REF!</definedName>
    <definedName name="__TAB3" localSheetId="25">#REF!</definedName>
    <definedName name="__TAB3" localSheetId="30">#REF!</definedName>
    <definedName name="__TAB3" localSheetId="34">#REF!</definedName>
    <definedName name="__TAB3" localSheetId="35">#REF!</definedName>
    <definedName name="__TAB3" localSheetId="23">#REF!</definedName>
    <definedName name="__TAB3" localSheetId="24">#REF!</definedName>
    <definedName name="__TAB3" localSheetId="29">#REF!</definedName>
    <definedName name="__TAB3" localSheetId="32">#REF!</definedName>
    <definedName name="__TAB3" localSheetId="5">#REF!</definedName>
    <definedName name="__TAB3" localSheetId="39">#REF!</definedName>
    <definedName name="__TAB3">#REF!</definedName>
    <definedName name="__Tab30" localSheetId="17">#REF!</definedName>
    <definedName name="__Tab30" localSheetId="18">#REF!</definedName>
    <definedName name="__Tab30" localSheetId="20">#REF!</definedName>
    <definedName name="__Tab30" localSheetId="25">#REF!</definedName>
    <definedName name="__Tab30" localSheetId="30">#REF!</definedName>
    <definedName name="__Tab30" localSheetId="34">#REF!</definedName>
    <definedName name="__Tab30" localSheetId="35">#REF!</definedName>
    <definedName name="__Tab30" localSheetId="23">#REF!</definedName>
    <definedName name="__Tab30" localSheetId="24">#REF!</definedName>
    <definedName name="__Tab30" localSheetId="29">#REF!</definedName>
    <definedName name="__Tab30" localSheetId="32">#REF!</definedName>
    <definedName name="__Tab30" localSheetId="5">#REF!</definedName>
    <definedName name="__Tab30" localSheetId="39">#REF!</definedName>
    <definedName name="__Tab30">#REF!</definedName>
    <definedName name="__Tab31" localSheetId="17">#REF!</definedName>
    <definedName name="__Tab31" localSheetId="18">#REF!</definedName>
    <definedName name="__Tab31" localSheetId="20">#REF!</definedName>
    <definedName name="__Tab31" localSheetId="25">#REF!</definedName>
    <definedName name="__Tab31" localSheetId="30">#REF!</definedName>
    <definedName name="__Tab31" localSheetId="34">#REF!</definedName>
    <definedName name="__Tab31" localSheetId="35">#REF!</definedName>
    <definedName name="__Tab31" localSheetId="23">#REF!</definedName>
    <definedName name="__Tab31" localSheetId="24">#REF!</definedName>
    <definedName name="__Tab31" localSheetId="29">#REF!</definedName>
    <definedName name="__Tab31" localSheetId="32">#REF!</definedName>
    <definedName name="__Tab31" localSheetId="5">#REF!</definedName>
    <definedName name="__Tab31" localSheetId="39">#REF!</definedName>
    <definedName name="__Tab31">#REF!</definedName>
    <definedName name="__Tab32" localSheetId="17">#REF!</definedName>
    <definedName name="__Tab32" localSheetId="18">#REF!</definedName>
    <definedName name="__Tab32" localSheetId="20">#REF!</definedName>
    <definedName name="__Tab32" localSheetId="25">#REF!</definedName>
    <definedName name="__Tab32" localSheetId="30">#REF!</definedName>
    <definedName name="__Tab32" localSheetId="34">#REF!</definedName>
    <definedName name="__Tab32" localSheetId="35">#REF!</definedName>
    <definedName name="__Tab32" localSheetId="23">#REF!</definedName>
    <definedName name="__Tab32" localSheetId="24">#REF!</definedName>
    <definedName name="__Tab32" localSheetId="29">#REF!</definedName>
    <definedName name="__Tab32" localSheetId="32">#REF!</definedName>
    <definedName name="__Tab32" localSheetId="5">#REF!</definedName>
    <definedName name="__Tab32" localSheetId="39">#REF!</definedName>
    <definedName name="__Tab32">#REF!</definedName>
    <definedName name="__Tab33" localSheetId="17">#REF!</definedName>
    <definedName name="__Tab33" localSheetId="18">#REF!</definedName>
    <definedName name="__Tab33" localSheetId="20">#REF!</definedName>
    <definedName name="__Tab33" localSheetId="25">#REF!</definedName>
    <definedName name="__Tab33" localSheetId="30">#REF!</definedName>
    <definedName name="__Tab33" localSheetId="34">#REF!</definedName>
    <definedName name="__Tab33" localSheetId="35">#REF!</definedName>
    <definedName name="__Tab33" localSheetId="23">#REF!</definedName>
    <definedName name="__Tab33" localSheetId="24">#REF!</definedName>
    <definedName name="__Tab33" localSheetId="29">#REF!</definedName>
    <definedName name="__Tab33" localSheetId="32">#REF!</definedName>
    <definedName name="__Tab33" localSheetId="5">#REF!</definedName>
    <definedName name="__Tab33" localSheetId="39">#REF!</definedName>
    <definedName name="__Tab33">#REF!</definedName>
    <definedName name="__Tab34" localSheetId="17">#REF!</definedName>
    <definedName name="__Tab34" localSheetId="18">#REF!</definedName>
    <definedName name="__Tab34" localSheetId="20">#REF!</definedName>
    <definedName name="__Tab34" localSheetId="25">#REF!</definedName>
    <definedName name="__Tab34" localSheetId="30">#REF!</definedName>
    <definedName name="__Tab34" localSheetId="34">#REF!</definedName>
    <definedName name="__Tab34" localSheetId="35">#REF!</definedName>
    <definedName name="__Tab34" localSheetId="23">#REF!</definedName>
    <definedName name="__Tab34" localSheetId="24">#REF!</definedName>
    <definedName name="__Tab34" localSheetId="29">#REF!</definedName>
    <definedName name="__Tab34" localSheetId="32">#REF!</definedName>
    <definedName name="__Tab34" localSheetId="5">#REF!</definedName>
    <definedName name="__Tab34" localSheetId="39">#REF!</definedName>
    <definedName name="__Tab34">#REF!</definedName>
    <definedName name="__Tab35" localSheetId="17">#REF!</definedName>
    <definedName name="__Tab35" localSheetId="18">#REF!</definedName>
    <definedName name="__Tab35" localSheetId="20">#REF!</definedName>
    <definedName name="__Tab35" localSheetId="25">#REF!</definedName>
    <definedName name="__Tab35" localSheetId="30">#REF!</definedName>
    <definedName name="__Tab35" localSheetId="34">#REF!</definedName>
    <definedName name="__Tab35" localSheetId="35">#REF!</definedName>
    <definedName name="__Tab35" localSheetId="23">#REF!</definedName>
    <definedName name="__Tab35" localSheetId="24">#REF!</definedName>
    <definedName name="__Tab35" localSheetId="29">#REF!</definedName>
    <definedName name="__Tab35" localSheetId="32">#REF!</definedName>
    <definedName name="__Tab35" localSheetId="5">#REF!</definedName>
    <definedName name="__Tab35" localSheetId="39">#REF!</definedName>
    <definedName name="__Tab35">#REF!</definedName>
    <definedName name="__TAB4" localSheetId="17">#REF!</definedName>
    <definedName name="__TAB4" localSheetId="18">#REF!</definedName>
    <definedName name="__TAB4" localSheetId="20">#REF!</definedName>
    <definedName name="__TAB4" localSheetId="25">#REF!</definedName>
    <definedName name="__TAB4" localSheetId="30">#REF!</definedName>
    <definedName name="__TAB4" localSheetId="34">#REF!</definedName>
    <definedName name="__TAB4" localSheetId="35">#REF!</definedName>
    <definedName name="__TAB4" localSheetId="23">#REF!</definedName>
    <definedName name="__TAB4" localSheetId="24">#REF!</definedName>
    <definedName name="__TAB4" localSheetId="29">#REF!</definedName>
    <definedName name="__TAB4" localSheetId="32">#REF!</definedName>
    <definedName name="__TAB4" localSheetId="5">#REF!</definedName>
    <definedName name="__TAB4" localSheetId="39">#REF!</definedName>
    <definedName name="__TAB4">#REF!</definedName>
    <definedName name="__TAB5" localSheetId="17">#REF!</definedName>
    <definedName name="__TAB5" localSheetId="18">#REF!</definedName>
    <definedName name="__TAB5" localSheetId="20">#REF!</definedName>
    <definedName name="__TAB5" localSheetId="25">#REF!</definedName>
    <definedName name="__TAB5" localSheetId="30">#REF!</definedName>
    <definedName name="__TAB5" localSheetId="34">#REF!</definedName>
    <definedName name="__TAB5" localSheetId="35">#REF!</definedName>
    <definedName name="__TAB5" localSheetId="23">#REF!</definedName>
    <definedName name="__TAB5" localSheetId="24">#REF!</definedName>
    <definedName name="__TAB5" localSheetId="29">#REF!</definedName>
    <definedName name="__TAB5" localSheetId="32">#REF!</definedName>
    <definedName name="__TAB5" localSheetId="5">#REF!</definedName>
    <definedName name="__TAB5" localSheetId="39">#REF!</definedName>
    <definedName name="__TAB5">#REF!</definedName>
    <definedName name="__tab6" localSheetId="17">#REF!</definedName>
    <definedName name="__tab6" localSheetId="18">#REF!</definedName>
    <definedName name="__tab6" localSheetId="20">#REF!</definedName>
    <definedName name="__tab6" localSheetId="25">#REF!</definedName>
    <definedName name="__tab6" localSheetId="30">#REF!</definedName>
    <definedName name="__tab6" localSheetId="34">#REF!</definedName>
    <definedName name="__tab6" localSheetId="35">#REF!</definedName>
    <definedName name="__tab6" localSheetId="23">#REF!</definedName>
    <definedName name="__tab6" localSheetId="24">#REF!</definedName>
    <definedName name="__tab6" localSheetId="29">#REF!</definedName>
    <definedName name="__tab6" localSheetId="32">#REF!</definedName>
    <definedName name="__tab6" localSheetId="5">#REF!</definedName>
    <definedName name="__tab6" localSheetId="39">#REF!</definedName>
    <definedName name="__tab6">#REF!</definedName>
    <definedName name="__TAB7" localSheetId="17">#REF!</definedName>
    <definedName name="__TAB7" localSheetId="18">#REF!</definedName>
    <definedName name="__TAB7" localSheetId="20">#REF!</definedName>
    <definedName name="__TAB7" localSheetId="25">#REF!</definedName>
    <definedName name="__TAB7" localSheetId="30">#REF!</definedName>
    <definedName name="__TAB7" localSheetId="34">#REF!</definedName>
    <definedName name="__TAB7" localSheetId="35">#REF!</definedName>
    <definedName name="__TAB7" localSheetId="23">#REF!</definedName>
    <definedName name="__TAB7" localSheetId="24">#REF!</definedName>
    <definedName name="__TAB7" localSheetId="29">#REF!</definedName>
    <definedName name="__TAB7" localSheetId="32">#REF!</definedName>
    <definedName name="__TAB7" localSheetId="5">#REF!</definedName>
    <definedName name="__TAB7" localSheetId="39">#REF!</definedName>
    <definedName name="__TAB7">#REF!</definedName>
    <definedName name="__TAB8" localSheetId="17">#REF!</definedName>
    <definedName name="__TAB8" localSheetId="18">#REF!</definedName>
    <definedName name="__TAB8" localSheetId="20">#REF!</definedName>
    <definedName name="__TAB8" localSheetId="25">#REF!</definedName>
    <definedName name="__TAB8" localSheetId="30">#REF!</definedName>
    <definedName name="__TAB8" localSheetId="34">#REF!</definedName>
    <definedName name="__TAB8" localSheetId="35">#REF!</definedName>
    <definedName name="__TAB8" localSheetId="23">#REF!</definedName>
    <definedName name="__TAB8" localSheetId="24">#REF!</definedName>
    <definedName name="__TAB8" localSheetId="29">#REF!</definedName>
    <definedName name="__TAB8" localSheetId="32">#REF!</definedName>
    <definedName name="__TAB8" localSheetId="5">#REF!</definedName>
    <definedName name="__TAB8" localSheetId="39">#REF!</definedName>
    <definedName name="__TAB8">#REF!</definedName>
    <definedName name="__tab9" localSheetId="17">#REF!</definedName>
    <definedName name="__tab9" localSheetId="18">#REF!</definedName>
    <definedName name="__tab9" localSheetId="20">#REF!</definedName>
    <definedName name="__tab9" localSheetId="25">#REF!</definedName>
    <definedName name="__tab9" localSheetId="30">#REF!</definedName>
    <definedName name="__tab9" localSheetId="34">#REF!</definedName>
    <definedName name="__tab9" localSheetId="35">#REF!</definedName>
    <definedName name="__tab9" localSheetId="23">#REF!</definedName>
    <definedName name="__tab9" localSheetId="24">#REF!</definedName>
    <definedName name="__tab9" localSheetId="29">#REF!</definedName>
    <definedName name="__tab9" localSheetId="32">#REF!</definedName>
    <definedName name="__tab9" localSheetId="5">#REF!</definedName>
    <definedName name="__tab9" localSheetId="39">#REF!</definedName>
    <definedName name="__tab9">#REF!</definedName>
    <definedName name="__TB41" localSheetId="17">#REF!</definedName>
    <definedName name="__TB41" localSheetId="18">#REF!</definedName>
    <definedName name="__TB41" localSheetId="20">#REF!</definedName>
    <definedName name="__TB41" localSheetId="25">#REF!</definedName>
    <definedName name="__TB41" localSheetId="30">#REF!</definedName>
    <definedName name="__TB41" localSheetId="34">#REF!</definedName>
    <definedName name="__TB41" localSheetId="35">#REF!</definedName>
    <definedName name="__TB41" localSheetId="23">#REF!</definedName>
    <definedName name="__TB41" localSheetId="24">#REF!</definedName>
    <definedName name="__TB41" localSheetId="29">#REF!</definedName>
    <definedName name="__TB41" localSheetId="32">#REF!</definedName>
    <definedName name="__TB41" localSheetId="5">#REF!</definedName>
    <definedName name="__TB41" localSheetId="39">#REF!</definedName>
    <definedName name="__TB41">#REF!</definedName>
    <definedName name="__WEO1" localSheetId="17">#REF!</definedName>
    <definedName name="__WEO1" localSheetId="18">#REF!</definedName>
    <definedName name="__WEO1" localSheetId="20">#REF!</definedName>
    <definedName name="__WEO1" localSheetId="25">#REF!</definedName>
    <definedName name="__WEO1" localSheetId="30">#REF!</definedName>
    <definedName name="__WEO1" localSheetId="34">#REF!</definedName>
    <definedName name="__WEO1" localSheetId="35">#REF!</definedName>
    <definedName name="__WEO1" localSheetId="23">#REF!</definedName>
    <definedName name="__WEO1" localSheetId="24">#REF!</definedName>
    <definedName name="__WEO1" localSheetId="29">#REF!</definedName>
    <definedName name="__WEO1" localSheetId="32">#REF!</definedName>
    <definedName name="__WEO1" localSheetId="5">#REF!</definedName>
    <definedName name="__WEO1" localSheetId="39">#REF!</definedName>
    <definedName name="__WEO1">#REF!</definedName>
    <definedName name="__WEO2" localSheetId="17">#REF!</definedName>
    <definedName name="__WEO2" localSheetId="18">#REF!</definedName>
    <definedName name="__WEO2" localSheetId="20">#REF!</definedName>
    <definedName name="__WEO2" localSheetId="25">#REF!</definedName>
    <definedName name="__WEO2" localSheetId="30">#REF!</definedName>
    <definedName name="__WEO2" localSheetId="34">#REF!</definedName>
    <definedName name="__WEO2" localSheetId="35">#REF!</definedName>
    <definedName name="__WEO2" localSheetId="23">#REF!</definedName>
    <definedName name="__WEO2" localSheetId="24">#REF!</definedName>
    <definedName name="__WEO2" localSheetId="29">#REF!</definedName>
    <definedName name="__WEO2" localSheetId="32">#REF!</definedName>
    <definedName name="__WEO2" localSheetId="5">#REF!</definedName>
    <definedName name="__WEO2" localSheetId="39">#REF!</definedName>
    <definedName name="__WEO2">#REF!</definedName>
    <definedName name="_1__123Graph_AChart_1" localSheetId="17" hidden="1">'[13]Table 1'!#REF!</definedName>
    <definedName name="_1__123Graph_AChart_1" localSheetId="18" hidden="1">'[13]Table 1'!#REF!</definedName>
    <definedName name="_1__123Graph_AChart_1" localSheetId="20" hidden="1">'[13]Table 1'!#REF!</definedName>
    <definedName name="_1__123Graph_AChart_1" localSheetId="25" hidden="1">'[13]Table 1'!#REF!</definedName>
    <definedName name="_1__123Graph_AChart_1" localSheetId="34" hidden="1">'[13]Table 1'!#REF!</definedName>
    <definedName name="_1__123Graph_AChart_1" localSheetId="35" hidden="1">'[13]Table 1'!#REF!</definedName>
    <definedName name="_1__123Graph_AChart_1" localSheetId="46" hidden="1">'[13]Table 1'!#REF!</definedName>
    <definedName name="_1__123Graph_AChart_1" localSheetId="23" hidden="1">'[13]Table 1'!#REF!</definedName>
    <definedName name="_1__123Graph_AChart_1" localSheetId="24" hidden="1">'[13]Table 1'!#REF!</definedName>
    <definedName name="_1__123Graph_AChart_1" localSheetId="29" hidden="1">'[13]Table 1'!#REF!</definedName>
    <definedName name="_1__123Graph_AChart_1" localSheetId="32" hidden="1">'[13]Table 1'!#REF!</definedName>
    <definedName name="_1__123Graph_AChart_1" localSheetId="5" hidden="1">'[13]Table 1'!#REF!</definedName>
    <definedName name="_1__123Graph_AChart_1" hidden="1">'[13]Table 1'!#REF!</definedName>
    <definedName name="_1_123Graph_A" localSheetId="17" hidden="1">#REF!</definedName>
    <definedName name="_1_123Graph_A" localSheetId="18" hidden="1">#REF!</definedName>
    <definedName name="_1_123Graph_A" localSheetId="20" hidden="1">#REF!</definedName>
    <definedName name="_1_123Graph_A" localSheetId="25" hidden="1">#REF!</definedName>
    <definedName name="_1_123Graph_A" localSheetId="30" hidden="1">#REF!</definedName>
    <definedName name="_1_123Graph_A" localSheetId="34" hidden="1">#REF!</definedName>
    <definedName name="_1_123Graph_A" localSheetId="35" hidden="1">#REF!</definedName>
    <definedName name="_1_123Graph_A" localSheetId="46" hidden="1">#REF!</definedName>
    <definedName name="_1_123Graph_A" localSheetId="23" hidden="1">#REF!</definedName>
    <definedName name="_1_123Graph_A" localSheetId="24" hidden="1">#REF!</definedName>
    <definedName name="_1_123Graph_A" localSheetId="29" hidden="1">#REF!</definedName>
    <definedName name="_1_123Graph_A" localSheetId="32" hidden="1">#REF!</definedName>
    <definedName name="_1_123Graph_A" localSheetId="5" hidden="1">#REF!</definedName>
    <definedName name="_1_123Graph_A" localSheetId="39" hidden="1">#REF!</definedName>
    <definedName name="_1_123Graph_A" hidden="1">#REF!</definedName>
    <definedName name="_10__123Graph_ACHART_2" localSheetId="13" hidden="1">'[14]Employment Data Sectors (wages)'!$A$8173:$A$8184</definedName>
    <definedName name="_10__123Graph_ACHART_2" localSheetId="17" hidden="1">'[14]Employment Data Sectors (wages)'!$A$8173:$A$8184</definedName>
    <definedName name="_10__123Graph_ACHART_2" localSheetId="20" hidden="1">'[14]Employment Data Sectors (wages)'!$A$8173:$A$8184</definedName>
    <definedName name="_10__123Graph_ACHART_2" localSheetId="46" hidden="1">'[14]Employment Data Sectors (wages)'!$A$8173:$A$8184</definedName>
    <definedName name="_10__123Graph_ACHART_2" localSheetId="37" hidden="1">'[14]Employment Data Sectors (wages)'!$A$8173:$A$8184</definedName>
    <definedName name="_10__123Graph_ACHART_2" localSheetId="39" hidden="1">'[14]Employment Data Sectors (wages)'!$A$8173:$A$8184</definedName>
    <definedName name="_10__123Graph_ACHART_2" hidden="1">'[14]Employment Data Sectors (wages)'!$A$8173:$A$8184</definedName>
    <definedName name="_10__123Graph_ACHART_8" hidden="1">'[15]Employment Data Sectors (wages)'!$W$8175:$W$8186</definedName>
    <definedName name="_10__123Graph_BCHART_1" hidden="1">'[16]Employment Data Sectors (wages)'!$B$8173:$B$8184</definedName>
    <definedName name="_100__123Graph_BCHART_8" hidden="1">'[14]Employment Data Sectors (wages)'!$W$13:$W$8187</definedName>
    <definedName name="_105__123Graph_CCHART_1" hidden="1">'[14]Employment Data Sectors (wages)'!$C$8173:$C$8184</definedName>
    <definedName name="_11__123Graph_BCHART_1" hidden="1">'[15]Employment Data Sectors (wages)'!$B$8173:$B$8184</definedName>
    <definedName name="_11__123Graph_BCHART_2" hidden="1">'[16]Employment Data Sectors (wages)'!$B$8173:$B$8184</definedName>
    <definedName name="_110__123Graph_CCHART_2" hidden="1">'[14]Employment Data Sectors (wages)'!$C$8173:$C$8184</definedName>
    <definedName name="_115__123Graph_CCHART_3" hidden="1">'[14]Employment Data Sectors (wages)'!$C$11:$C$8185</definedName>
    <definedName name="_12__123Graph_ACHART_3" localSheetId="13" hidden="1">'[14]Employment Data Sectors (wages)'!$A$11:$A$8185</definedName>
    <definedName name="_12__123Graph_ACHART_3" localSheetId="17" hidden="1">'[14]Employment Data Sectors (wages)'!$A$11:$A$8185</definedName>
    <definedName name="_12__123Graph_ACHART_3" localSheetId="20" hidden="1">'[14]Employment Data Sectors (wages)'!$A$11:$A$8185</definedName>
    <definedName name="_12__123Graph_ACHART_3" localSheetId="46" hidden="1">'[14]Employment Data Sectors (wages)'!$A$11:$A$8185</definedName>
    <definedName name="_12__123Graph_ACHART_3" localSheetId="37" hidden="1">'[14]Employment Data Sectors (wages)'!$A$11:$A$8185</definedName>
    <definedName name="_12__123Graph_ACHART_3" localSheetId="39" hidden="1">'[14]Employment Data Sectors (wages)'!$A$11:$A$8185</definedName>
    <definedName name="_12__123Graph_ACHART_3" hidden="1">'[14]Employment Data Sectors (wages)'!$A$11:$A$8185</definedName>
    <definedName name="_12__123Graph_BCHART_2" hidden="1">'[15]Employment Data Sectors (wages)'!$B$8173:$B$8184</definedName>
    <definedName name="_12__123Graph_BCHART_3" hidden="1">'[16]Employment Data Sectors (wages)'!$B$11:$B$8185</definedName>
    <definedName name="_120__123Graph_CCHART_4" hidden="1">'[14]Employment Data Sectors (wages)'!$C$12:$C$23</definedName>
    <definedName name="_123Graph_AB" localSheetId="17" hidden="1">#REF!</definedName>
    <definedName name="_123Graph_AB" localSheetId="18" hidden="1">#REF!</definedName>
    <definedName name="_123Graph_AB" localSheetId="20" hidden="1">#REF!</definedName>
    <definedName name="_123Graph_AB" localSheetId="25" hidden="1">#REF!</definedName>
    <definedName name="_123Graph_AB" localSheetId="30" hidden="1">#REF!</definedName>
    <definedName name="_123Graph_AB" localSheetId="34" hidden="1">#REF!</definedName>
    <definedName name="_123Graph_AB" localSheetId="35" hidden="1">#REF!</definedName>
    <definedName name="_123Graph_AB" localSheetId="46" hidden="1">#REF!</definedName>
    <definedName name="_123Graph_AB" localSheetId="23" hidden="1">#REF!</definedName>
    <definedName name="_123Graph_AB" localSheetId="24" hidden="1">#REF!</definedName>
    <definedName name="_123Graph_AB" localSheetId="29" hidden="1">#REF!</definedName>
    <definedName name="_123Graph_AB" localSheetId="32" hidden="1">#REF!</definedName>
    <definedName name="_123Graph_AB" localSheetId="5" hidden="1">#REF!</definedName>
    <definedName name="_123Graph_AB" localSheetId="37" hidden="1">#REF!</definedName>
    <definedName name="_123Graph_AB" localSheetId="39" hidden="1">#REF!</definedName>
    <definedName name="_123Graph_AB" hidden="1">#REF!</definedName>
    <definedName name="_123Graph_B" localSheetId="17" hidden="1">#REF!</definedName>
    <definedName name="_123Graph_B" localSheetId="18" hidden="1">#REF!</definedName>
    <definedName name="_123Graph_B" localSheetId="20" hidden="1">#REF!</definedName>
    <definedName name="_123Graph_B" localSheetId="25" hidden="1">#REF!</definedName>
    <definedName name="_123Graph_B" localSheetId="30" hidden="1">#REF!</definedName>
    <definedName name="_123Graph_B" localSheetId="34" hidden="1">#REF!</definedName>
    <definedName name="_123Graph_B" localSheetId="35" hidden="1">#REF!</definedName>
    <definedName name="_123Graph_B" localSheetId="46" hidden="1">#REF!</definedName>
    <definedName name="_123Graph_B" localSheetId="23" hidden="1">#REF!</definedName>
    <definedName name="_123Graph_B" localSheetId="24" hidden="1">#REF!</definedName>
    <definedName name="_123Graph_B" localSheetId="29" hidden="1">#REF!</definedName>
    <definedName name="_123Graph_B" localSheetId="32" hidden="1">#REF!</definedName>
    <definedName name="_123Graph_B" localSheetId="5" hidden="1">#REF!</definedName>
    <definedName name="_123Graph_B" localSheetId="39" hidden="1">#REF!</definedName>
    <definedName name="_123Graph_B" hidden="1">#REF!</definedName>
    <definedName name="_123Graph_DB" localSheetId="17" hidden="1">#REF!</definedName>
    <definedName name="_123Graph_DB" localSheetId="18" hidden="1">#REF!</definedName>
    <definedName name="_123Graph_DB" localSheetId="20" hidden="1">#REF!</definedName>
    <definedName name="_123Graph_DB" localSheetId="25" hidden="1">#REF!</definedName>
    <definedName name="_123Graph_DB" localSheetId="30" hidden="1">#REF!</definedName>
    <definedName name="_123Graph_DB" localSheetId="34" hidden="1">#REF!</definedName>
    <definedName name="_123Graph_DB" localSheetId="35" hidden="1">#REF!</definedName>
    <definedName name="_123Graph_DB" localSheetId="46" hidden="1">#REF!</definedName>
    <definedName name="_123Graph_DB" localSheetId="23" hidden="1">#REF!</definedName>
    <definedName name="_123Graph_DB" localSheetId="24" hidden="1">#REF!</definedName>
    <definedName name="_123Graph_DB" localSheetId="29" hidden="1">#REF!</definedName>
    <definedName name="_123Graph_DB" localSheetId="32" hidden="1">#REF!</definedName>
    <definedName name="_123Graph_DB" localSheetId="5" hidden="1">#REF!</definedName>
    <definedName name="_123Graph_DB" localSheetId="39" hidden="1">#REF!</definedName>
    <definedName name="_123Graph_DB" hidden="1">#REF!</definedName>
    <definedName name="_123Graph_EB" localSheetId="17" hidden="1">#REF!</definedName>
    <definedName name="_123Graph_EB" localSheetId="18" hidden="1">#REF!</definedName>
    <definedName name="_123Graph_EB" localSheetId="20" hidden="1">#REF!</definedName>
    <definedName name="_123Graph_EB" localSheetId="25" hidden="1">#REF!</definedName>
    <definedName name="_123Graph_EB" localSheetId="30" hidden="1">#REF!</definedName>
    <definedName name="_123Graph_EB" localSheetId="34" hidden="1">#REF!</definedName>
    <definedName name="_123Graph_EB" localSheetId="35" hidden="1">#REF!</definedName>
    <definedName name="_123Graph_EB" localSheetId="46" hidden="1">#REF!</definedName>
    <definedName name="_123Graph_EB" localSheetId="23" hidden="1">#REF!</definedName>
    <definedName name="_123Graph_EB" localSheetId="24" hidden="1">#REF!</definedName>
    <definedName name="_123Graph_EB" localSheetId="29" hidden="1">#REF!</definedName>
    <definedName name="_123Graph_EB" localSheetId="32" hidden="1">#REF!</definedName>
    <definedName name="_123Graph_EB" localSheetId="5" hidden="1">#REF!</definedName>
    <definedName name="_123Graph_EB" localSheetId="39" hidden="1">#REF!</definedName>
    <definedName name="_123Graph_EB" hidden="1">#REF!</definedName>
    <definedName name="_123Graph_FB" localSheetId="17" hidden="1">#REF!</definedName>
    <definedName name="_123Graph_FB" localSheetId="18" hidden="1">#REF!</definedName>
    <definedName name="_123Graph_FB" localSheetId="20" hidden="1">#REF!</definedName>
    <definedName name="_123Graph_FB" localSheetId="25" hidden="1">#REF!</definedName>
    <definedName name="_123Graph_FB" localSheetId="30" hidden="1">#REF!</definedName>
    <definedName name="_123Graph_FB" localSheetId="34" hidden="1">#REF!</definedName>
    <definedName name="_123Graph_FB" localSheetId="35" hidden="1">#REF!</definedName>
    <definedName name="_123Graph_FB" localSheetId="46" hidden="1">#REF!</definedName>
    <definedName name="_123Graph_FB" localSheetId="23" hidden="1">#REF!</definedName>
    <definedName name="_123Graph_FB" localSheetId="24" hidden="1">#REF!</definedName>
    <definedName name="_123Graph_FB" localSheetId="29" hidden="1">#REF!</definedName>
    <definedName name="_123Graph_FB" localSheetId="32" hidden="1">#REF!</definedName>
    <definedName name="_123Graph_FB" localSheetId="5" hidden="1">#REF!</definedName>
    <definedName name="_123Graph_FB" localSheetId="39" hidden="1">#REF!</definedName>
    <definedName name="_123Graph_FB" hidden="1">#REF!</definedName>
    <definedName name="_125__123Graph_CCHART_5" hidden="1">'[14]Employment Data Sectors (wages)'!$C$24:$C$35</definedName>
    <definedName name="_13__123Graph_BCHART_3" hidden="1">'[15]Employment Data Sectors (wages)'!$B$11:$B$8185</definedName>
    <definedName name="_13__123Graph_BCHART_4" hidden="1">'[16]Employment Data Sectors (wages)'!$B$12:$B$23</definedName>
    <definedName name="_130__123Graph_CCHART_6" hidden="1">'[14]Employment Data Sectors (wages)'!$U$49:$U$8103</definedName>
    <definedName name="_132Graph_CB" localSheetId="17" hidden="1">#REF!</definedName>
    <definedName name="_132Graph_CB" localSheetId="18" hidden="1">#REF!</definedName>
    <definedName name="_132Graph_CB" localSheetId="20" hidden="1">#REF!</definedName>
    <definedName name="_132Graph_CB" localSheetId="25" hidden="1">#REF!</definedName>
    <definedName name="_132Graph_CB" localSheetId="30" hidden="1">#REF!</definedName>
    <definedName name="_132Graph_CB" localSheetId="34" hidden="1">#REF!</definedName>
    <definedName name="_132Graph_CB" localSheetId="35" hidden="1">#REF!</definedName>
    <definedName name="_132Graph_CB" localSheetId="46" hidden="1">#REF!</definedName>
    <definedName name="_132Graph_CB" localSheetId="23" hidden="1">#REF!</definedName>
    <definedName name="_132Graph_CB" localSheetId="24" hidden="1">#REF!</definedName>
    <definedName name="_132Graph_CB" localSheetId="29" hidden="1">#REF!</definedName>
    <definedName name="_132Graph_CB" localSheetId="32" hidden="1">#REF!</definedName>
    <definedName name="_132Graph_CB" localSheetId="5" hidden="1">#REF!</definedName>
    <definedName name="_132Graph_CB" localSheetId="37" hidden="1">#REF!</definedName>
    <definedName name="_132Graph_CB" localSheetId="39" hidden="1">#REF!</definedName>
    <definedName name="_132Graph_CB" hidden="1">#REF!</definedName>
    <definedName name="_135__123Graph_CCHART_7" hidden="1">'[14]Employment Data Sectors (wages)'!$Y$14:$Y$25</definedName>
    <definedName name="_14__123Graph_ACHART_4" localSheetId="13" hidden="1">'[14]Employment Data Sectors (wages)'!$A$12:$A$23</definedName>
    <definedName name="_14__123Graph_ACHART_4" localSheetId="17" hidden="1">'[14]Employment Data Sectors (wages)'!$A$12:$A$23</definedName>
    <definedName name="_14__123Graph_ACHART_4" localSheetId="20" hidden="1">'[14]Employment Data Sectors (wages)'!$A$12:$A$23</definedName>
    <definedName name="_14__123Graph_ACHART_4" localSheetId="46" hidden="1">'[14]Employment Data Sectors (wages)'!$A$12:$A$23</definedName>
    <definedName name="_14__123Graph_ACHART_4" localSheetId="37" hidden="1">'[14]Employment Data Sectors (wages)'!$A$12:$A$23</definedName>
    <definedName name="_14__123Graph_ACHART_4" localSheetId="39" hidden="1">'[14]Employment Data Sectors (wages)'!$A$12:$A$23</definedName>
    <definedName name="_14__123Graph_ACHART_4" hidden="1">'[14]Employment Data Sectors (wages)'!$A$12:$A$23</definedName>
    <definedName name="_14__123Graph_BCHART_4" hidden="1">'[15]Employment Data Sectors (wages)'!$B$12:$B$23</definedName>
    <definedName name="_14__123Graph_BCHART_5" hidden="1">'[16]Employment Data Sectors (wages)'!$B$24:$B$35</definedName>
    <definedName name="_140__123Graph_CCHART_8" hidden="1">'[14]Employment Data Sectors (wages)'!$W$14:$W$25</definedName>
    <definedName name="_145__123Graph_DCHART_7" hidden="1">'[14]Employment Data Sectors (wages)'!$Y$26:$Y$37</definedName>
    <definedName name="_15__123Graph_BCHART_5" hidden="1">'[15]Employment Data Sectors (wages)'!$B$24:$B$35</definedName>
    <definedName name="_15__123Graph_BCHART_6" hidden="1">'[16]Employment Data Sectors (wages)'!$AS$49:$AS$8103</definedName>
    <definedName name="_150__123Graph_DCHART_8" hidden="1">'[14]Employment Data Sectors (wages)'!$W$26:$W$37</definedName>
    <definedName name="_155__123Graph_ECHART_7" hidden="1">'[14]Employment Data Sectors (wages)'!$Y$38:$Y$49</definedName>
    <definedName name="_16__123Graph_ACHART_5" localSheetId="13" hidden="1">'[14]Employment Data Sectors (wages)'!$A$24:$A$35</definedName>
    <definedName name="_16__123Graph_ACHART_5" localSheetId="17" hidden="1">'[14]Employment Data Sectors (wages)'!$A$24:$A$35</definedName>
    <definedName name="_16__123Graph_ACHART_5" localSheetId="20" hidden="1">'[14]Employment Data Sectors (wages)'!$A$24:$A$35</definedName>
    <definedName name="_16__123Graph_ACHART_5" localSheetId="46" hidden="1">'[14]Employment Data Sectors (wages)'!$A$24:$A$35</definedName>
    <definedName name="_16__123Graph_ACHART_5" localSheetId="37" hidden="1">'[14]Employment Data Sectors (wages)'!$A$24:$A$35</definedName>
    <definedName name="_16__123Graph_ACHART_5" localSheetId="39" hidden="1">'[14]Employment Data Sectors (wages)'!$A$24:$A$35</definedName>
    <definedName name="_16__123Graph_ACHART_5" hidden="1">'[14]Employment Data Sectors (wages)'!$A$24:$A$35</definedName>
    <definedName name="_16__123Graph_BCHART_6" hidden="1">'[15]Employment Data Sectors (wages)'!$AS$49:$AS$8103</definedName>
    <definedName name="_16__123Graph_BCHART_7" hidden="1">'[16]Employment Data Sectors (wages)'!$Y$13:$Y$8187</definedName>
    <definedName name="_160__123Graph_ECHART_8" hidden="1">'[14]Employment Data Sectors (wages)'!$H$86:$H$99</definedName>
    <definedName name="_165__123Graph_FCHART_8" hidden="1">'[14]Employment Data Sectors (wages)'!$H$6:$H$17</definedName>
    <definedName name="_17__123Graph_BCHART_7" hidden="1">'[15]Employment Data Sectors (wages)'!$Y$13:$Y$8187</definedName>
    <definedName name="_17__123Graph_BCHART_8" hidden="1">'[16]Employment Data Sectors (wages)'!$W$13:$W$8187</definedName>
    <definedName name="_18__123Graph_ACHART_6" localSheetId="13" hidden="1">'[14]Employment Data Sectors (wages)'!$Y$49:$Y$8103</definedName>
    <definedName name="_18__123Graph_ACHART_6" localSheetId="17" hidden="1">'[14]Employment Data Sectors (wages)'!$Y$49:$Y$8103</definedName>
    <definedName name="_18__123Graph_ACHART_6" localSheetId="20" hidden="1">'[14]Employment Data Sectors (wages)'!$Y$49:$Y$8103</definedName>
    <definedName name="_18__123Graph_ACHART_6" localSheetId="46" hidden="1">'[14]Employment Data Sectors (wages)'!$Y$49:$Y$8103</definedName>
    <definedName name="_18__123Graph_ACHART_6" localSheetId="37" hidden="1">'[14]Employment Data Sectors (wages)'!$Y$49:$Y$8103</definedName>
    <definedName name="_18__123Graph_ACHART_6" localSheetId="39" hidden="1">'[14]Employment Data Sectors (wages)'!$Y$49:$Y$8103</definedName>
    <definedName name="_18__123Graph_ACHART_6" hidden="1">'[14]Employment Data Sectors (wages)'!$Y$49:$Y$8103</definedName>
    <definedName name="_18__123Graph_BCHART_8" hidden="1">'[15]Employment Data Sectors (wages)'!$W$13:$W$8187</definedName>
    <definedName name="_18__123Graph_CCHART_1" hidden="1">'[16]Employment Data Sectors (wages)'!$C$8173:$C$8184</definedName>
    <definedName name="_19__123Graph_CCHART_1" hidden="1">'[15]Employment Data Sectors (wages)'!$C$8173:$C$8184</definedName>
    <definedName name="_19__123Graph_CCHART_2" hidden="1">'[16]Employment Data Sectors (wages)'!$C$8173:$C$8184</definedName>
    <definedName name="_1992BOPB" localSheetId="17">#REF!</definedName>
    <definedName name="_1992BOPB" localSheetId="18">#REF!</definedName>
    <definedName name="_1992BOPB" localSheetId="20">#REF!</definedName>
    <definedName name="_1992BOPB" localSheetId="25">#REF!</definedName>
    <definedName name="_1992BOPB" localSheetId="30">#REF!</definedName>
    <definedName name="_1992BOPB" localSheetId="34">#REF!</definedName>
    <definedName name="_1992BOPB" localSheetId="35">#REF!</definedName>
    <definedName name="_1992BOPB" localSheetId="23">#REF!</definedName>
    <definedName name="_1992BOPB" localSheetId="24">#REF!</definedName>
    <definedName name="_1992BOPB" localSheetId="29">#REF!</definedName>
    <definedName name="_1992BOPB" localSheetId="32">#REF!</definedName>
    <definedName name="_1992BOPB" localSheetId="5">#REF!</definedName>
    <definedName name="_1992BOPB" localSheetId="37">#REF!</definedName>
    <definedName name="_1992BOPB" localSheetId="39">#REF!</definedName>
    <definedName name="_1992BOPB">#REF!</definedName>
    <definedName name="_1Macros_Import_.qbop" localSheetId="17">[17]!'[Macros Import].qbop'</definedName>
    <definedName name="_1Macros_Import_.qbop" localSheetId="18">[17]!'[Macros Import].qbop'</definedName>
    <definedName name="_1Macros_Import_.qbop" localSheetId="20">[17]!'[Macros Import].qbop'</definedName>
    <definedName name="_1Macros_Import_.qbop" localSheetId="25">[17]!'[Macros Import].qbop'</definedName>
    <definedName name="_1Macros_Import_.qbop" localSheetId="34">[17]!'[Macros Import].qbop'</definedName>
    <definedName name="_1Macros_Import_.qbop" localSheetId="35">[17]!'[Macros Import].qbop'</definedName>
    <definedName name="_1Macros_Import_.qbop" localSheetId="23">[17]!'[Macros Import].qbop'</definedName>
    <definedName name="_1Macros_Import_.qbop" localSheetId="24">[17]!'[Macros Import].qbop'</definedName>
    <definedName name="_1Macros_Import_.qbop" localSheetId="29">[17]!'[Macros Import].qbop'</definedName>
    <definedName name="_1Macros_Import_.qbop" localSheetId="32">[17]!'[Macros Import].qbop'</definedName>
    <definedName name="_1Macros_Import_.qbop" localSheetId="5">[17]!'[Macros Import].qbop'</definedName>
    <definedName name="_1Macros_Import_.qbop" localSheetId="39">[17]!'[Macros Import].qbop'</definedName>
    <definedName name="_1Macros_Import_.qbop">[17]!'[Macros Import].qbop'</definedName>
    <definedName name="_2__123Graph_ADEV_EMPL" localSheetId="17" hidden="1">'[5]Time series'!#REF!</definedName>
    <definedName name="_2__123Graph_ADEV_EMPL" localSheetId="18" hidden="1">'[5]Time series'!#REF!</definedName>
    <definedName name="_2__123Graph_ADEV_EMPL" localSheetId="20" hidden="1">'[5]Time series'!#REF!</definedName>
    <definedName name="_2__123Graph_ADEV_EMPL" localSheetId="25" hidden="1">'[5]Time series'!#REF!</definedName>
    <definedName name="_2__123Graph_ADEV_EMPL" localSheetId="34" hidden="1">'[5]Time series'!#REF!</definedName>
    <definedName name="_2__123Graph_ADEV_EMPL" localSheetId="35" hidden="1">'[5]Time series'!#REF!</definedName>
    <definedName name="_2__123Graph_ADEV_EMPL" localSheetId="46" hidden="1">'[5]Time series'!#REF!</definedName>
    <definedName name="_2__123Graph_ADEV_EMPL" localSheetId="23" hidden="1">'[5]Time series'!#REF!</definedName>
    <definedName name="_2__123Graph_ADEV_EMPL" localSheetId="24" hidden="1">'[5]Time series'!#REF!</definedName>
    <definedName name="_2__123Graph_ADEV_EMPL" localSheetId="29" hidden="1">'[5]Time series'!#REF!</definedName>
    <definedName name="_2__123Graph_ADEV_EMPL" localSheetId="32" hidden="1">'[5]Time series'!#REF!</definedName>
    <definedName name="_2__123Graph_ADEV_EMPL" localSheetId="5" hidden="1">'[5]Time series'!#REF!</definedName>
    <definedName name="_2__123Graph_ADEV_EMPL" hidden="1">'[5]Time series'!#REF!</definedName>
    <definedName name="_2__123Graph_ACHART_1" hidden="1">'[16]Employment Data Sectors (wages)'!$A$8173:$A$8184</definedName>
    <definedName name="_20__123Graph_ACHART_7" localSheetId="13" hidden="1">'[14]Employment Data Sectors (wages)'!$Y$8175:$Y$8186</definedName>
    <definedName name="_20__123Graph_ACHART_7" localSheetId="17" hidden="1">'[14]Employment Data Sectors (wages)'!$Y$8175:$Y$8186</definedName>
    <definedName name="_20__123Graph_ACHART_7" localSheetId="20" hidden="1">'[14]Employment Data Sectors (wages)'!$Y$8175:$Y$8186</definedName>
    <definedName name="_20__123Graph_ACHART_7" localSheetId="46" hidden="1">'[14]Employment Data Sectors (wages)'!$Y$8175:$Y$8186</definedName>
    <definedName name="_20__123Graph_ACHART_7" localSheetId="37" hidden="1">'[14]Employment Data Sectors (wages)'!$Y$8175:$Y$8186</definedName>
    <definedName name="_20__123Graph_ACHART_7" localSheetId="39" hidden="1">'[14]Employment Data Sectors (wages)'!$Y$8175:$Y$8186</definedName>
    <definedName name="_20__123Graph_ACHART_7" hidden="1">'[14]Employment Data Sectors (wages)'!$Y$8175:$Y$8186</definedName>
    <definedName name="_20__123Graph_CCHART_2" hidden="1">'[15]Employment Data Sectors (wages)'!$C$8173:$C$8184</definedName>
    <definedName name="_20__123Graph_CCHART_3" hidden="1">'[16]Employment Data Sectors (wages)'!$C$11:$C$8185</definedName>
    <definedName name="_20Macros_Import_.qbop" localSheetId="17">[17]!'[Macros Import].qbop'</definedName>
    <definedName name="_20Macros_Import_.qbop" localSheetId="18">[17]!'[Macros Import].qbop'</definedName>
    <definedName name="_20Macros_Import_.qbop" localSheetId="20">[17]!'[Macros Import].qbop'</definedName>
    <definedName name="_20Macros_Import_.qbop" localSheetId="25">[17]!'[Macros Import].qbop'</definedName>
    <definedName name="_20Macros_Import_.qbop" localSheetId="34">[17]!'[Macros Import].qbop'</definedName>
    <definedName name="_20Macros_Import_.qbop" localSheetId="35">[17]!'[Macros Import].qbop'</definedName>
    <definedName name="_20Macros_Import_.qbop" localSheetId="23">[17]!'[Macros Import].qbop'</definedName>
    <definedName name="_20Macros_Import_.qbop" localSheetId="24">[17]!'[Macros Import].qbop'</definedName>
    <definedName name="_20Macros_Import_.qbop" localSheetId="29">[17]!'[Macros Import].qbop'</definedName>
    <definedName name="_20Macros_Import_.qbop" localSheetId="32">[17]!'[Macros Import].qbop'</definedName>
    <definedName name="_20Macros_Import_.qbop" localSheetId="5">[17]!'[Macros Import].qbop'</definedName>
    <definedName name="_20Macros_Import_.qbop">[17]!'[Macros Import].qbop'</definedName>
    <definedName name="_21__123Graph_CCHART_3" hidden="1">'[15]Employment Data Sectors (wages)'!$C$11:$C$8185</definedName>
    <definedName name="_21__123Graph_CCHART_4" hidden="1">'[16]Employment Data Sectors (wages)'!$C$12:$C$23</definedName>
    <definedName name="_22__123Graph_ACHART_8" localSheetId="13" hidden="1">'[14]Employment Data Sectors (wages)'!$W$8175:$W$8186</definedName>
    <definedName name="_22__123Graph_ACHART_8" localSheetId="17" hidden="1">'[14]Employment Data Sectors (wages)'!$W$8175:$W$8186</definedName>
    <definedName name="_22__123Graph_ACHART_8" localSheetId="20" hidden="1">'[14]Employment Data Sectors (wages)'!$W$8175:$W$8186</definedName>
    <definedName name="_22__123Graph_ACHART_8" localSheetId="46" hidden="1">'[14]Employment Data Sectors (wages)'!$W$8175:$W$8186</definedName>
    <definedName name="_22__123Graph_ACHART_8" localSheetId="37" hidden="1">'[14]Employment Data Sectors (wages)'!$W$8175:$W$8186</definedName>
    <definedName name="_22__123Graph_ACHART_8" localSheetId="39" hidden="1">'[14]Employment Data Sectors (wages)'!$W$8175:$W$8186</definedName>
    <definedName name="_22__123Graph_ACHART_8" hidden="1">'[14]Employment Data Sectors (wages)'!$W$8175:$W$8186</definedName>
    <definedName name="_22__123Graph_CCHART_4" hidden="1">'[15]Employment Data Sectors (wages)'!$C$12:$C$23</definedName>
    <definedName name="_22__123Graph_CCHART_5" hidden="1">'[16]Employment Data Sectors (wages)'!$C$24:$C$35</definedName>
    <definedName name="_23__123Graph_CCHART_5" hidden="1">'[15]Employment Data Sectors (wages)'!$C$24:$C$35</definedName>
    <definedName name="_23__123Graph_CCHART_6" hidden="1">'[16]Employment Data Sectors (wages)'!$U$49:$U$8103</definedName>
    <definedName name="_24__123Graph_BCHART_1" localSheetId="13" hidden="1">'[14]Employment Data Sectors (wages)'!$B$8173:$B$8184</definedName>
    <definedName name="_24__123Graph_BCHART_1" localSheetId="17" hidden="1">'[14]Employment Data Sectors (wages)'!$B$8173:$B$8184</definedName>
    <definedName name="_24__123Graph_BCHART_1" localSheetId="20" hidden="1">'[14]Employment Data Sectors (wages)'!$B$8173:$B$8184</definedName>
    <definedName name="_24__123Graph_BCHART_1" localSheetId="46" hidden="1">'[14]Employment Data Sectors (wages)'!$B$8173:$B$8184</definedName>
    <definedName name="_24__123Graph_BCHART_1" localSheetId="37" hidden="1">'[14]Employment Data Sectors (wages)'!$B$8173:$B$8184</definedName>
    <definedName name="_24__123Graph_BCHART_1" localSheetId="39" hidden="1">'[14]Employment Data Sectors (wages)'!$B$8173:$B$8184</definedName>
    <definedName name="_24__123Graph_BCHART_1" hidden="1">'[14]Employment Data Sectors (wages)'!$B$8173:$B$8184</definedName>
    <definedName name="_24__123Graph_CCHART_6" hidden="1">'[15]Employment Data Sectors (wages)'!$U$49:$U$8103</definedName>
    <definedName name="_24__123Graph_CCHART_7" hidden="1">'[16]Employment Data Sectors (wages)'!$Y$14:$Y$25</definedName>
    <definedName name="_25__123Graph_ACHART_1" hidden="1">'[14]Employment Data Sectors (wages)'!$A$8173:$A$8184</definedName>
    <definedName name="_25__123Graph_CCHART_7" hidden="1">'[15]Employment Data Sectors (wages)'!$Y$14:$Y$25</definedName>
    <definedName name="_25__123Graph_CCHART_8" hidden="1">'[16]Employment Data Sectors (wages)'!$W$14:$W$25</definedName>
    <definedName name="_26__123Graph_BCHART_2" localSheetId="13" hidden="1">'[14]Employment Data Sectors (wages)'!$B$8173:$B$8184</definedName>
    <definedName name="_26__123Graph_BCHART_2" localSheetId="17" hidden="1">'[14]Employment Data Sectors (wages)'!$B$8173:$B$8184</definedName>
    <definedName name="_26__123Graph_BCHART_2" localSheetId="20" hidden="1">'[14]Employment Data Sectors (wages)'!$B$8173:$B$8184</definedName>
    <definedName name="_26__123Graph_BCHART_2" localSheetId="46" hidden="1">'[14]Employment Data Sectors (wages)'!$B$8173:$B$8184</definedName>
    <definedName name="_26__123Graph_BCHART_2" localSheetId="37" hidden="1">'[14]Employment Data Sectors (wages)'!$B$8173:$B$8184</definedName>
    <definedName name="_26__123Graph_BCHART_2" localSheetId="39" hidden="1">'[14]Employment Data Sectors (wages)'!$B$8173:$B$8184</definedName>
    <definedName name="_26__123Graph_BCHART_2" hidden="1">'[14]Employment Data Sectors (wages)'!$B$8173:$B$8184</definedName>
    <definedName name="_26__123Graph_CCHART_8" hidden="1">'[15]Employment Data Sectors (wages)'!$W$14:$W$25</definedName>
    <definedName name="_26__123Graph_DCHART_7" hidden="1">'[16]Employment Data Sectors (wages)'!$Y$26:$Y$37</definedName>
    <definedName name="_27__123Graph_DCHART_7" hidden="1">'[15]Employment Data Sectors (wages)'!$Y$26:$Y$37</definedName>
    <definedName name="_27__123Graph_DCHART_8" hidden="1">'[16]Employment Data Sectors (wages)'!$W$26:$W$37</definedName>
    <definedName name="_28__123Graph_BCHART_3" localSheetId="13" hidden="1">'[14]Employment Data Sectors (wages)'!$B$11:$B$8185</definedName>
    <definedName name="_28__123Graph_BCHART_3" localSheetId="17" hidden="1">'[14]Employment Data Sectors (wages)'!$B$11:$B$8185</definedName>
    <definedName name="_28__123Graph_BCHART_3" localSheetId="20" hidden="1">'[14]Employment Data Sectors (wages)'!$B$11:$B$8185</definedName>
    <definedName name="_28__123Graph_BCHART_3" localSheetId="46" hidden="1">'[14]Employment Data Sectors (wages)'!$B$11:$B$8185</definedName>
    <definedName name="_28__123Graph_BCHART_3" localSheetId="37" hidden="1">'[14]Employment Data Sectors (wages)'!$B$11:$B$8185</definedName>
    <definedName name="_28__123Graph_BCHART_3" localSheetId="39" hidden="1">'[14]Employment Data Sectors (wages)'!$B$11:$B$8185</definedName>
    <definedName name="_28__123Graph_BCHART_3" hidden="1">'[14]Employment Data Sectors (wages)'!$B$11:$B$8185</definedName>
    <definedName name="_28__123Graph_DCHART_8" hidden="1">'[15]Employment Data Sectors (wages)'!$W$26:$W$37</definedName>
    <definedName name="_28__123Graph_ECHART_7" hidden="1">'[16]Employment Data Sectors (wages)'!$Y$38:$Y$49</definedName>
    <definedName name="_29__123Graph_ECHART_7" hidden="1">'[15]Employment Data Sectors (wages)'!$Y$38:$Y$49</definedName>
    <definedName name="_29__123Graph_ECHART_8" hidden="1">'[16]Employment Data Sectors (wages)'!$H$86:$H$99</definedName>
    <definedName name="_2Macros_Import_.qbop" localSheetId="17">[17]!'[Macros Import].qbop'</definedName>
    <definedName name="_2Macros_Import_.qbop" localSheetId="18">[17]!'[Macros Import].qbop'</definedName>
    <definedName name="_2Macros_Import_.qbop" localSheetId="20">[17]!'[Macros Import].qbop'</definedName>
    <definedName name="_2Macros_Import_.qbop" localSheetId="25">[17]!'[Macros Import].qbop'</definedName>
    <definedName name="_2Macros_Import_.qbop" localSheetId="34">[17]!'[Macros Import].qbop'</definedName>
    <definedName name="_2Macros_Import_.qbop" localSheetId="35">[17]!'[Macros Import].qbop'</definedName>
    <definedName name="_2Macros_Import_.qbop" localSheetId="23">[17]!'[Macros Import].qbop'</definedName>
    <definedName name="_2Macros_Import_.qbop" localSheetId="24">[17]!'[Macros Import].qbop'</definedName>
    <definedName name="_2Macros_Import_.qbop" localSheetId="29">[17]!'[Macros Import].qbop'</definedName>
    <definedName name="_2Macros_Import_.qbop" localSheetId="32">[17]!'[Macros Import].qbop'</definedName>
    <definedName name="_2Macros_Import_.qbop" localSheetId="5">[17]!'[Macros Import].qbop'</definedName>
    <definedName name="_2Macros_Import_.qbop" localSheetId="39">[17]!'[Macros Import].qbop'</definedName>
    <definedName name="_2Macros_Import_.qbop">[17]!'[Macros Import].qbop'</definedName>
    <definedName name="_3__123Graph_ACHART_1" hidden="1">'[15]Employment Data Sectors (wages)'!$A$8173:$A$8184</definedName>
    <definedName name="_3__123Graph_ACHART_2" hidden="1">'[16]Employment Data Sectors (wages)'!$A$8173:$A$8184</definedName>
    <definedName name="_3__123Graph_BDEV_EMPL" localSheetId="17" hidden="1">'[5]Time series'!#REF!</definedName>
    <definedName name="_3__123Graph_BDEV_EMPL" localSheetId="18" hidden="1">'[5]Time series'!#REF!</definedName>
    <definedName name="_3__123Graph_BDEV_EMPL" localSheetId="20" hidden="1">'[5]Time series'!#REF!</definedName>
    <definedName name="_3__123Graph_BDEV_EMPL" localSheetId="25" hidden="1">'[5]Time series'!#REF!</definedName>
    <definedName name="_3__123Graph_BDEV_EMPL" localSheetId="34" hidden="1">'[5]Time series'!#REF!</definedName>
    <definedName name="_3__123Graph_BDEV_EMPL" localSheetId="35" hidden="1">'[5]Time series'!#REF!</definedName>
    <definedName name="_3__123Graph_BDEV_EMPL" localSheetId="46" hidden="1">'[5]Time series'!#REF!</definedName>
    <definedName name="_3__123Graph_BDEV_EMPL" localSheetId="23" hidden="1">'[5]Time series'!#REF!</definedName>
    <definedName name="_3__123Graph_BDEV_EMPL" localSheetId="24" hidden="1">'[5]Time series'!#REF!</definedName>
    <definedName name="_3__123Graph_BDEV_EMPL" localSheetId="29" hidden="1">'[5]Time series'!#REF!</definedName>
    <definedName name="_3__123Graph_BDEV_EMPL" localSheetId="32" hidden="1">'[5]Time series'!#REF!</definedName>
    <definedName name="_3__123Graph_BDEV_EMPL" localSheetId="5" hidden="1">'[5]Time series'!#REF!</definedName>
    <definedName name="_3__123Graph_BDEV_EMPL" hidden="1">'[5]Time series'!#REF!</definedName>
    <definedName name="_30__123Graph_ACHART_2" hidden="1">'[14]Employment Data Sectors (wages)'!$A$8173:$A$8184</definedName>
    <definedName name="_30__123Graph_BCHART_4" localSheetId="13" hidden="1">'[14]Employment Data Sectors (wages)'!$B$12:$B$23</definedName>
    <definedName name="_30__123Graph_BCHART_4" localSheetId="17" hidden="1">'[14]Employment Data Sectors (wages)'!$B$12:$B$23</definedName>
    <definedName name="_30__123Graph_BCHART_4" localSheetId="20" hidden="1">'[14]Employment Data Sectors (wages)'!$B$12:$B$23</definedName>
    <definedName name="_30__123Graph_BCHART_4" localSheetId="46" hidden="1">'[14]Employment Data Sectors (wages)'!$B$12:$B$23</definedName>
    <definedName name="_30__123Graph_BCHART_4" localSheetId="37" hidden="1">'[14]Employment Data Sectors (wages)'!$B$12:$B$23</definedName>
    <definedName name="_30__123Graph_BCHART_4" localSheetId="39" hidden="1">'[14]Employment Data Sectors (wages)'!$B$12:$B$23</definedName>
    <definedName name="_30__123Graph_BCHART_4" hidden="1">'[14]Employment Data Sectors (wages)'!$B$12:$B$23</definedName>
    <definedName name="_30__123Graph_ECHART_8" hidden="1">'[15]Employment Data Sectors (wages)'!$H$86:$H$99</definedName>
    <definedName name="_30__123Graph_FCHART_8" hidden="1">'[16]Employment Data Sectors (wages)'!$H$6:$H$17</definedName>
    <definedName name="_31__123Graph_FCHART_8" hidden="1">'[15]Employment Data Sectors (wages)'!$H$6:$H$17</definedName>
    <definedName name="_32__123Graph_BCHART_5" localSheetId="13" hidden="1">'[14]Employment Data Sectors (wages)'!$B$24:$B$35</definedName>
    <definedName name="_32__123Graph_BCHART_5" localSheetId="17" hidden="1">'[14]Employment Data Sectors (wages)'!$B$24:$B$35</definedName>
    <definedName name="_32__123Graph_BCHART_5" localSheetId="20" hidden="1">'[14]Employment Data Sectors (wages)'!$B$24:$B$35</definedName>
    <definedName name="_32__123Graph_BCHART_5" localSheetId="46" hidden="1">'[14]Employment Data Sectors (wages)'!$B$24:$B$35</definedName>
    <definedName name="_32__123Graph_BCHART_5" localSheetId="37" hidden="1">'[14]Employment Data Sectors (wages)'!$B$24:$B$35</definedName>
    <definedName name="_32__123Graph_BCHART_5" localSheetId="39" hidden="1">'[14]Employment Data Sectors (wages)'!$B$24:$B$35</definedName>
    <definedName name="_32__123Graph_BCHART_5" hidden="1">'[14]Employment Data Sectors (wages)'!$B$24:$B$35</definedName>
    <definedName name="_34__123Graph_BCHART_6" localSheetId="13" hidden="1">'[14]Employment Data Sectors (wages)'!$AS$49:$AS$8103</definedName>
    <definedName name="_34__123Graph_BCHART_6" localSheetId="17" hidden="1">'[14]Employment Data Sectors (wages)'!$AS$49:$AS$8103</definedName>
    <definedName name="_34__123Graph_BCHART_6" localSheetId="20" hidden="1">'[14]Employment Data Sectors (wages)'!$AS$49:$AS$8103</definedName>
    <definedName name="_34__123Graph_BCHART_6" localSheetId="46" hidden="1">'[14]Employment Data Sectors (wages)'!$AS$49:$AS$8103</definedName>
    <definedName name="_34__123Graph_BCHART_6" localSheetId="37" hidden="1">'[14]Employment Data Sectors (wages)'!$AS$49:$AS$8103</definedName>
    <definedName name="_34__123Graph_BCHART_6" localSheetId="39" hidden="1">'[14]Employment Data Sectors (wages)'!$AS$49:$AS$8103</definedName>
    <definedName name="_34__123Graph_BCHART_6" hidden="1">'[14]Employment Data Sectors (wages)'!$AS$49:$AS$8103</definedName>
    <definedName name="_35__123Graph_ACHART_3" hidden="1">'[14]Employment Data Sectors (wages)'!$A$11:$A$8185</definedName>
    <definedName name="_36__123Graph_BCHART_7" localSheetId="13" hidden="1">'[14]Employment Data Sectors (wages)'!$Y$13:$Y$8187</definedName>
    <definedName name="_36__123Graph_BCHART_7" localSheetId="17" hidden="1">'[14]Employment Data Sectors (wages)'!$Y$13:$Y$8187</definedName>
    <definedName name="_36__123Graph_BCHART_7" localSheetId="20" hidden="1">'[14]Employment Data Sectors (wages)'!$Y$13:$Y$8187</definedName>
    <definedName name="_36__123Graph_BCHART_7" localSheetId="46" hidden="1">'[14]Employment Data Sectors (wages)'!$Y$13:$Y$8187</definedName>
    <definedName name="_36__123Graph_BCHART_7" localSheetId="37" hidden="1">'[14]Employment Data Sectors (wages)'!$Y$13:$Y$8187</definedName>
    <definedName name="_36__123Graph_BCHART_7" localSheetId="39" hidden="1">'[14]Employment Data Sectors (wages)'!$Y$13:$Y$8187</definedName>
    <definedName name="_36__123Graph_BCHART_7" hidden="1">'[14]Employment Data Sectors (wages)'!$Y$13:$Y$8187</definedName>
    <definedName name="_38__123Graph_BCHART_8" localSheetId="13" hidden="1">'[14]Employment Data Sectors (wages)'!$W$13:$W$8187</definedName>
    <definedName name="_38__123Graph_BCHART_8" localSheetId="17" hidden="1">'[14]Employment Data Sectors (wages)'!$W$13:$W$8187</definedName>
    <definedName name="_38__123Graph_BCHART_8" localSheetId="20" hidden="1">'[14]Employment Data Sectors (wages)'!$W$13:$W$8187</definedName>
    <definedName name="_38__123Graph_BCHART_8" localSheetId="46" hidden="1">'[14]Employment Data Sectors (wages)'!$W$13:$W$8187</definedName>
    <definedName name="_38__123Graph_BCHART_8" localSheetId="37" hidden="1">'[14]Employment Data Sectors (wages)'!$W$13:$W$8187</definedName>
    <definedName name="_38__123Graph_BCHART_8" localSheetId="39" hidden="1">'[14]Employment Data Sectors (wages)'!$W$13:$W$8187</definedName>
    <definedName name="_38__123Graph_BCHART_8" hidden="1">'[14]Employment Data Sectors (wages)'!$W$13:$W$8187</definedName>
    <definedName name="_4__123Graph_ACHART_2" hidden="1">'[15]Employment Data Sectors (wages)'!$A$8173:$A$8184</definedName>
    <definedName name="_4__123Graph_ACHART_3" hidden="1">'[16]Employment Data Sectors (wages)'!$A$11:$A$8185</definedName>
    <definedName name="_4__123Graph_CDEV_EMPL" localSheetId="17" hidden="1">'[5]Time series'!#REF!</definedName>
    <definedName name="_4__123Graph_CDEV_EMPL" localSheetId="18" hidden="1">'[5]Time series'!#REF!</definedName>
    <definedName name="_4__123Graph_CDEV_EMPL" localSheetId="20" hidden="1">'[5]Time series'!#REF!</definedName>
    <definedName name="_4__123Graph_CDEV_EMPL" localSheetId="25" hidden="1">'[5]Time series'!#REF!</definedName>
    <definedName name="_4__123Graph_CDEV_EMPL" localSheetId="34" hidden="1">'[5]Time series'!#REF!</definedName>
    <definedName name="_4__123Graph_CDEV_EMPL" localSheetId="35" hidden="1">'[5]Time series'!#REF!</definedName>
    <definedName name="_4__123Graph_CDEV_EMPL" localSheetId="46" hidden="1">'[5]Time series'!#REF!</definedName>
    <definedName name="_4__123Graph_CDEV_EMPL" localSheetId="23" hidden="1">'[5]Time series'!#REF!</definedName>
    <definedName name="_4__123Graph_CDEV_EMPL" localSheetId="24" hidden="1">'[5]Time series'!#REF!</definedName>
    <definedName name="_4__123Graph_CDEV_EMPL" localSheetId="29" hidden="1">'[5]Time series'!#REF!</definedName>
    <definedName name="_4__123Graph_CDEV_EMPL" localSheetId="32" hidden="1">'[5]Time series'!#REF!</definedName>
    <definedName name="_4__123Graph_CDEV_EMPL" localSheetId="5" hidden="1">'[5]Time series'!#REF!</definedName>
    <definedName name="_4__123Graph_CDEV_EMPL" hidden="1">'[5]Time series'!#REF!</definedName>
    <definedName name="_40__123Graph_ACHART_4" hidden="1">'[14]Employment Data Sectors (wages)'!$A$12:$A$23</definedName>
    <definedName name="_40__123Graph_CCHART_1" localSheetId="13" hidden="1">'[14]Employment Data Sectors (wages)'!$C$8173:$C$8184</definedName>
    <definedName name="_40__123Graph_CCHART_1" localSheetId="17" hidden="1">'[14]Employment Data Sectors (wages)'!$C$8173:$C$8184</definedName>
    <definedName name="_40__123Graph_CCHART_1" localSheetId="20" hidden="1">'[14]Employment Data Sectors (wages)'!$C$8173:$C$8184</definedName>
    <definedName name="_40__123Graph_CCHART_1" localSheetId="46" hidden="1">'[14]Employment Data Sectors (wages)'!$C$8173:$C$8184</definedName>
    <definedName name="_40__123Graph_CCHART_1" localSheetId="37" hidden="1">'[14]Employment Data Sectors (wages)'!$C$8173:$C$8184</definedName>
    <definedName name="_40__123Graph_CCHART_1" localSheetId="39" hidden="1">'[14]Employment Data Sectors (wages)'!$C$8173:$C$8184</definedName>
    <definedName name="_40__123Graph_CCHART_1" hidden="1">'[14]Employment Data Sectors (wages)'!$C$8173:$C$8184</definedName>
    <definedName name="_42__123Graph_CCHART_2" localSheetId="13" hidden="1">'[14]Employment Data Sectors (wages)'!$C$8173:$C$8184</definedName>
    <definedName name="_42__123Graph_CCHART_2" localSheetId="17" hidden="1">'[14]Employment Data Sectors (wages)'!$C$8173:$C$8184</definedName>
    <definedName name="_42__123Graph_CCHART_2" localSheetId="20" hidden="1">'[14]Employment Data Sectors (wages)'!$C$8173:$C$8184</definedName>
    <definedName name="_42__123Graph_CCHART_2" localSheetId="46" hidden="1">'[14]Employment Data Sectors (wages)'!$C$8173:$C$8184</definedName>
    <definedName name="_42__123Graph_CCHART_2" localSheetId="37" hidden="1">'[14]Employment Data Sectors (wages)'!$C$8173:$C$8184</definedName>
    <definedName name="_42__123Graph_CCHART_2" localSheetId="39" hidden="1">'[14]Employment Data Sectors (wages)'!$C$8173:$C$8184</definedName>
    <definedName name="_42__123Graph_CCHART_2" hidden="1">'[14]Employment Data Sectors (wages)'!$C$8173:$C$8184</definedName>
    <definedName name="_44__123Graph_CCHART_3" localSheetId="13" hidden="1">'[14]Employment Data Sectors (wages)'!$C$11:$C$8185</definedName>
    <definedName name="_44__123Graph_CCHART_3" localSheetId="17" hidden="1">'[14]Employment Data Sectors (wages)'!$C$11:$C$8185</definedName>
    <definedName name="_44__123Graph_CCHART_3" localSheetId="20" hidden="1">'[14]Employment Data Sectors (wages)'!$C$11:$C$8185</definedName>
    <definedName name="_44__123Graph_CCHART_3" localSheetId="46" hidden="1">'[14]Employment Data Sectors (wages)'!$C$11:$C$8185</definedName>
    <definedName name="_44__123Graph_CCHART_3" localSheetId="37" hidden="1">'[14]Employment Data Sectors (wages)'!$C$11:$C$8185</definedName>
    <definedName name="_44__123Graph_CCHART_3" localSheetId="39" hidden="1">'[14]Employment Data Sectors (wages)'!$C$11:$C$8185</definedName>
    <definedName name="_44__123Graph_CCHART_3" hidden="1">'[14]Employment Data Sectors (wages)'!$C$11:$C$8185</definedName>
    <definedName name="_45__123Graph_ACHART_5" hidden="1">'[14]Employment Data Sectors (wages)'!$A$24:$A$35</definedName>
    <definedName name="_46__123Graph_CCHART_4" localSheetId="13" hidden="1">'[14]Employment Data Sectors (wages)'!$C$12:$C$23</definedName>
    <definedName name="_46__123Graph_CCHART_4" localSheetId="17" hidden="1">'[14]Employment Data Sectors (wages)'!$C$12:$C$23</definedName>
    <definedName name="_46__123Graph_CCHART_4" localSheetId="20" hidden="1">'[14]Employment Data Sectors (wages)'!$C$12:$C$23</definedName>
    <definedName name="_46__123Graph_CCHART_4" localSheetId="46" hidden="1">'[14]Employment Data Sectors (wages)'!$C$12:$C$23</definedName>
    <definedName name="_46__123Graph_CCHART_4" localSheetId="37" hidden="1">'[14]Employment Data Sectors (wages)'!$C$12:$C$23</definedName>
    <definedName name="_46__123Graph_CCHART_4" localSheetId="39" hidden="1">'[14]Employment Data Sectors (wages)'!$C$12:$C$23</definedName>
    <definedName name="_46__123Graph_CCHART_4" hidden="1">'[14]Employment Data Sectors (wages)'!$C$12:$C$23</definedName>
    <definedName name="_48__123Graph_CCHART_5" localSheetId="13" hidden="1">'[14]Employment Data Sectors (wages)'!$C$24:$C$35</definedName>
    <definedName name="_48__123Graph_CCHART_5" localSheetId="17" hidden="1">'[14]Employment Data Sectors (wages)'!$C$24:$C$35</definedName>
    <definedName name="_48__123Graph_CCHART_5" localSheetId="20" hidden="1">'[14]Employment Data Sectors (wages)'!$C$24:$C$35</definedName>
    <definedName name="_48__123Graph_CCHART_5" localSheetId="46" hidden="1">'[14]Employment Data Sectors (wages)'!$C$24:$C$35</definedName>
    <definedName name="_48__123Graph_CCHART_5" localSheetId="37" hidden="1">'[14]Employment Data Sectors (wages)'!$C$24:$C$35</definedName>
    <definedName name="_48__123Graph_CCHART_5" localSheetId="39" hidden="1">'[14]Employment Data Sectors (wages)'!$C$24:$C$35</definedName>
    <definedName name="_48__123Graph_CCHART_5" hidden="1">'[14]Employment Data Sectors (wages)'!$C$24:$C$35</definedName>
    <definedName name="_5__123Graph_ACHART_3" hidden="1">'[15]Employment Data Sectors (wages)'!$A$11:$A$8185</definedName>
    <definedName name="_5__123Graph_ACHART_4" hidden="1">'[16]Employment Data Sectors (wages)'!$A$12:$A$23</definedName>
    <definedName name="_5__123Graph_CSWE_EMPL" localSheetId="17" hidden="1">'[5]Time series'!#REF!</definedName>
    <definedName name="_5__123Graph_CSWE_EMPL" localSheetId="18" hidden="1">'[5]Time series'!#REF!</definedName>
    <definedName name="_5__123Graph_CSWE_EMPL" localSheetId="20" hidden="1">'[5]Time series'!#REF!</definedName>
    <definedName name="_5__123Graph_CSWE_EMPL" localSheetId="25" hidden="1">'[5]Time series'!#REF!</definedName>
    <definedName name="_5__123Graph_CSWE_EMPL" localSheetId="34" hidden="1">'[5]Time series'!#REF!</definedName>
    <definedName name="_5__123Graph_CSWE_EMPL" localSheetId="35" hidden="1">'[5]Time series'!#REF!</definedName>
    <definedName name="_5__123Graph_CSWE_EMPL" localSheetId="46" hidden="1">'[5]Time series'!#REF!</definedName>
    <definedName name="_5__123Graph_CSWE_EMPL" localSheetId="23" hidden="1">'[5]Time series'!#REF!</definedName>
    <definedName name="_5__123Graph_CSWE_EMPL" localSheetId="24" hidden="1">'[5]Time series'!#REF!</definedName>
    <definedName name="_5__123Graph_CSWE_EMPL" localSheetId="29" hidden="1">'[5]Time series'!#REF!</definedName>
    <definedName name="_5__123Graph_CSWE_EMPL" localSheetId="32" hidden="1">'[5]Time series'!#REF!</definedName>
    <definedName name="_5__123Graph_CSWE_EMPL" localSheetId="5" hidden="1">'[5]Time series'!#REF!</definedName>
    <definedName name="_5__123Graph_CSWE_EMPL" hidden="1">'[5]Time series'!#REF!</definedName>
    <definedName name="_50__123Graph_ACHART_6" hidden="1">'[14]Employment Data Sectors (wages)'!$Y$49:$Y$8103</definedName>
    <definedName name="_50__123Graph_CCHART_6" localSheetId="13" hidden="1">'[14]Employment Data Sectors (wages)'!$U$49:$U$8103</definedName>
    <definedName name="_50__123Graph_CCHART_6" localSheetId="17" hidden="1">'[14]Employment Data Sectors (wages)'!$U$49:$U$8103</definedName>
    <definedName name="_50__123Graph_CCHART_6" localSheetId="20" hidden="1">'[14]Employment Data Sectors (wages)'!$U$49:$U$8103</definedName>
    <definedName name="_50__123Graph_CCHART_6" localSheetId="46" hidden="1">'[14]Employment Data Sectors (wages)'!$U$49:$U$8103</definedName>
    <definedName name="_50__123Graph_CCHART_6" localSheetId="37" hidden="1">'[14]Employment Data Sectors (wages)'!$U$49:$U$8103</definedName>
    <definedName name="_50__123Graph_CCHART_6" localSheetId="39" hidden="1">'[14]Employment Data Sectors (wages)'!$U$49:$U$8103</definedName>
    <definedName name="_50__123Graph_CCHART_6" hidden="1">'[14]Employment Data Sectors (wages)'!$U$49:$U$8103</definedName>
    <definedName name="_52__123Graph_CCHART_7" localSheetId="13" hidden="1">'[14]Employment Data Sectors (wages)'!$Y$14:$Y$25</definedName>
    <definedName name="_52__123Graph_CCHART_7" localSheetId="17" hidden="1">'[14]Employment Data Sectors (wages)'!$Y$14:$Y$25</definedName>
    <definedName name="_52__123Graph_CCHART_7" localSheetId="20" hidden="1">'[14]Employment Data Sectors (wages)'!$Y$14:$Y$25</definedName>
    <definedName name="_52__123Graph_CCHART_7" localSheetId="46" hidden="1">'[14]Employment Data Sectors (wages)'!$Y$14:$Y$25</definedName>
    <definedName name="_52__123Graph_CCHART_7" localSheetId="37" hidden="1">'[14]Employment Data Sectors (wages)'!$Y$14:$Y$25</definedName>
    <definedName name="_52__123Graph_CCHART_7" localSheetId="39" hidden="1">'[14]Employment Data Sectors (wages)'!$Y$14:$Y$25</definedName>
    <definedName name="_52__123Graph_CCHART_7" hidden="1">'[14]Employment Data Sectors (wages)'!$Y$14:$Y$25</definedName>
    <definedName name="_54__123Graph_CCHART_8" localSheetId="13" hidden="1">'[14]Employment Data Sectors (wages)'!$W$14:$W$25</definedName>
    <definedName name="_54__123Graph_CCHART_8" localSheetId="17" hidden="1">'[14]Employment Data Sectors (wages)'!$W$14:$W$25</definedName>
    <definedName name="_54__123Graph_CCHART_8" localSheetId="20" hidden="1">'[14]Employment Data Sectors (wages)'!$W$14:$W$25</definedName>
    <definedName name="_54__123Graph_CCHART_8" localSheetId="46" hidden="1">'[14]Employment Data Sectors (wages)'!$W$14:$W$25</definedName>
    <definedName name="_54__123Graph_CCHART_8" localSheetId="37" hidden="1">'[14]Employment Data Sectors (wages)'!$W$14:$W$25</definedName>
    <definedName name="_54__123Graph_CCHART_8" localSheetId="39" hidden="1">'[14]Employment Data Sectors (wages)'!$W$14:$W$25</definedName>
    <definedName name="_54__123Graph_CCHART_8" hidden="1">'[14]Employment Data Sectors (wages)'!$W$14:$W$25</definedName>
    <definedName name="_55__123Graph_ACHART_7" hidden="1">'[14]Employment Data Sectors (wages)'!$Y$8175:$Y$8186</definedName>
    <definedName name="_56__123Graph_DCHART_7" localSheetId="13" hidden="1">'[14]Employment Data Sectors (wages)'!$Y$26:$Y$37</definedName>
    <definedName name="_56__123Graph_DCHART_7" localSheetId="17" hidden="1">'[14]Employment Data Sectors (wages)'!$Y$26:$Y$37</definedName>
    <definedName name="_56__123Graph_DCHART_7" localSheetId="20" hidden="1">'[14]Employment Data Sectors (wages)'!$Y$26:$Y$37</definedName>
    <definedName name="_56__123Graph_DCHART_7" localSheetId="46" hidden="1">'[14]Employment Data Sectors (wages)'!$Y$26:$Y$37</definedName>
    <definedName name="_56__123Graph_DCHART_7" localSheetId="37" hidden="1">'[14]Employment Data Sectors (wages)'!$Y$26:$Y$37</definedName>
    <definedName name="_56__123Graph_DCHART_7" localSheetId="39" hidden="1">'[14]Employment Data Sectors (wages)'!$Y$26:$Y$37</definedName>
    <definedName name="_56__123Graph_DCHART_7" hidden="1">'[14]Employment Data Sectors (wages)'!$Y$26:$Y$37</definedName>
    <definedName name="_58__123Graph_DCHART_8" localSheetId="13" hidden="1">'[14]Employment Data Sectors (wages)'!$W$26:$W$37</definedName>
    <definedName name="_58__123Graph_DCHART_8" localSheetId="17" hidden="1">'[14]Employment Data Sectors (wages)'!$W$26:$W$37</definedName>
    <definedName name="_58__123Graph_DCHART_8" localSheetId="20" hidden="1">'[14]Employment Data Sectors (wages)'!$W$26:$W$37</definedName>
    <definedName name="_58__123Graph_DCHART_8" localSheetId="46" hidden="1">'[14]Employment Data Sectors (wages)'!$W$26:$W$37</definedName>
    <definedName name="_58__123Graph_DCHART_8" localSheetId="37" hidden="1">'[14]Employment Data Sectors (wages)'!$W$26:$W$37</definedName>
    <definedName name="_58__123Graph_DCHART_8" localSheetId="39" hidden="1">'[14]Employment Data Sectors (wages)'!$W$26:$W$37</definedName>
    <definedName name="_58__123Graph_DCHART_8" hidden="1">'[14]Employment Data Sectors (wages)'!$W$26:$W$37</definedName>
    <definedName name="_6__123Graph_ACHART_4" hidden="1">'[15]Employment Data Sectors (wages)'!$A$12:$A$23</definedName>
    <definedName name="_6__123Graph_ACHART_5" hidden="1">'[16]Employment Data Sectors (wages)'!$A$24:$A$35</definedName>
    <definedName name="_60__123Graph_ACHART_8" hidden="1">'[14]Employment Data Sectors (wages)'!$W$8175:$W$8186</definedName>
    <definedName name="_60__123Graph_ECHART_7" localSheetId="13" hidden="1">'[14]Employment Data Sectors (wages)'!$Y$38:$Y$49</definedName>
    <definedName name="_60__123Graph_ECHART_7" localSheetId="17" hidden="1">'[14]Employment Data Sectors (wages)'!$Y$38:$Y$49</definedName>
    <definedName name="_60__123Graph_ECHART_7" localSheetId="20" hidden="1">'[14]Employment Data Sectors (wages)'!$Y$38:$Y$49</definedName>
    <definedName name="_60__123Graph_ECHART_7" localSheetId="46" hidden="1">'[14]Employment Data Sectors (wages)'!$Y$38:$Y$49</definedName>
    <definedName name="_60__123Graph_ECHART_7" localSheetId="37" hidden="1">'[14]Employment Data Sectors (wages)'!$Y$38:$Y$49</definedName>
    <definedName name="_60__123Graph_ECHART_7" localSheetId="39" hidden="1">'[14]Employment Data Sectors (wages)'!$Y$38:$Y$49</definedName>
    <definedName name="_60__123Graph_ECHART_7" hidden="1">'[14]Employment Data Sectors (wages)'!$Y$38:$Y$49</definedName>
    <definedName name="_62__123Graph_ECHART_8" localSheetId="13" hidden="1">'[14]Employment Data Sectors (wages)'!$H$86:$H$99</definedName>
    <definedName name="_62__123Graph_ECHART_8" localSheetId="17" hidden="1">'[14]Employment Data Sectors (wages)'!$H$86:$H$99</definedName>
    <definedName name="_62__123Graph_ECHART_8" localSheetId="20" hidden="1">'[14]Employment Data Sectors (wages)'!$H$86:$H$99</definedName>
    <definedName name="_62__123Graph_ECHART_8" localSheetId="46" hidden="1">'[14]Employment Data Sectors (wages)'!$H$86:$H$99</definedName>
    <definedName name="_62__123Graph_ECHART_8" localSheetId="37" hidden="1">'[14]Employment Data Sectors (wages)'!$H$86:$H$99</definedName>
    <definedName name="_62__123Graph_ECHART_8" localSheetId="39" hidden="1">'[14]Employment Data Sectors (wages)'!$H$86:$H$99</definedName>
    <definedName name="_62__123Graph_ECHART_8" hidden="1">'[14]Employment Data Sectors (wages)'!$H$86:$H$99</definedName>
    <definedName name="_64__123Graph_FCHART_8" localSheetId="13" hidden="1">'[14]Employment Data Sectors (wages)'!$H$6:$H$17</definedName>
    <definedName name="_64__123Graph_FCHART_8" localSheetId="17" hidden="1">'[14]Employment Data Sectors (wages)'!$H$6:$H$17</definedName>
    <definedName name="_64__123Graph_FCHART_8" localSheetId="20" hidden="1">'[14]Employment Data Sectors (wages)'!$H$6:$H$17</definedName>
    <definedName name="_64__123Graph_FCHART_8" localSheetId="46" hidden="1">'[14]Employment Data Sectors (wages)'!$H$6:$H$17</definedName>
    <definedName name="_64__123Graph_FCHART_8" localSheetId="37" hidden="1">'[14]Employment Data Sectors (wages)'!$H$6:$H$17</definedName>
    <definedName name="_64__123Graph_FCHART_8" localSheetId="39" hidden="1">'[14]Employment Data Sectors (wages)'!$H$6:$H$17</definedName>
    <definedName name="_64__123Graph_FCHART_8" hidden="1">'[14]Employment Data Sectors (wages)'!$H$6:$H$17</definedName>
    <definedName name="_65__123Graph_BCHART_1" hidden="1">'[14]Employment Data Sectors (wages)'!$B$8173:$B$8184</definedName>
    <definedName name="_6Macros_Import_.qbop" localSheetId="17">[17]!'[Macros Import].qbop'</definedName>
    <definedName name="_6Macros_Import_.qbop" localSheetId="18">[17]!'[Macros Import].qbop'</definedName>
    <definedName name="_6Macros_Import_.qbop" localSheetId="20">[17]!'[Macros Import].qbop'</definedName>
    <definedName name="_6Macros_Import_.qbop" localSheetId="25">[17]!'[Macros Import].qbop'</definedName>
    <definedName name="_6Macros_Import_.qbop" localSheetId="34">[17]!'[Macros Import].qbop'</definedName>
    <definedName name="_6Macros_Import_.qbop" localSheetId="35">[17]!'[Macros Import].qbop'</definedName>
    <definedName name="_6Macros_Import_.qbop" localSheetId="23">[17]!'[Macros Import].qbop'</definedName>
    <definedName name="_6Macros_Import_.qbop" localSheetId="24">[17]!'[Macros Import].qbop'</definedName>
    <definedName name="_6Macros_Import_.qbop" localSheetId="29">[17]!'[Macros Import].qbop'</definedName>
    <definedName name="_6Macros_Import_.qbop" localSheetId="32">[17]!'[Macros Import].qbop'</definedName>
    <definedName name="_6Macros_Import_.qbop" localSheetId="5">[17]!'[Macros Import].qbop'</definedName>
    <definedName name="_6Macros_Import_.qbop" localSheetId="39">[17]!'[Macros Import].qbop'</definedName>
    <definedName name="_6Macros_Import_.qbop">[17]!'[Macros Import].qbop'</definedName>
    <definedName name="_7__123Graph_ACHART_5" hidden="1">'[15]Employment Data Sectors (wages)'!$A$24:$A$35</definedName>
    <definedName name="_7__123Graph_ACHART_6" hidden="1">'[16]Employment Data Sectors (wages)'!$Y$49:$Y$8103</definedName>
    <definedName name="_70__123Graph_BCHART_2" hidden="1">'[14]Employment Data Sectors (wages)'!$B$8173:$B$8184</definedName>
    <definedName name="_75__123Graph_BCHART_3" hidden="1">'[14]Employment Data Sectors (wages)'!$B$11:$B$8185</definedName>
    <definedName name="_8__123Graph_ACHART_1" localSheetId="13" hidden="1">'[14]Employment Data Sectors (wages)'!$A$8173:$A$8184</definedName>
    <definedName name="_8__123Graph_ACHART_1" localSheetId="17" hidden="1">'[14]Employment Data Sectors (wages)'!$A$8173:$A$8184</definedName>
    <definedName name="_8__123Graph_ACHART_1" localSheetId="20" hidden="1">'[14]Employment Data Sectors (wages)'!$A$8173:$A$8184</definedName>
    <definedName name="_8__123Graph_ACHART_1" localSheetId="46" hidden="1">'[14]Employment Data Sectors (wages)'!$A$8173:$A$8184</definedName>
    <definedName name="_8__123Graph_ACHART_1" localSheetId="37" hidden="1">'[14]Employment Data Sectors (wages)'!$A$8173:$A$8184</definedName>
    <definedName name="_8__123Graph_ACHART_1" localSheetId="39" hidden="1">'[14]Employment Data Sectors (wages)'!$A$8173:$A$8184</definedName>
    <definedName name="_8__123Graph_ACHART_1" hidden="1">'[14]Employment Data Sectors (wages)'!$A$8173:$A$8184</definedName>
    <definedName name="_8__123Graph_ACHART_6" hidden="1">'[15]Employment Data Sectors (wages)'!$Y$49:$Y$8103</definedName>
    <definedName name="_8__123Graph_ACHART_7" hidden="1">'[16]Employment Data Sectors (wages)'!$Y$8175:$Y$8186</definedName>
    <definedName name="_80__123Graph_BCHART_4" hidden="1">'[14]Employment Data Sectors (wages)'!$B$12:$B$23</definedName>
    <definedName name="_85__123Graph_BCHART_5" hidden="1">'[14]Employment Data Sectors (wages)'!$B$24:$B$35</definedName>
    <definedName name="_9__123Graph_ACHART_7" hidden="1">'[15]Employment Data Sectors (wages)'!$Y$8175:$Y$8186</definedName>
    <definedName name="_9__123Graph_ACHART_8" hidden="1">'[16]Employment Data Sectors (wages)'!$W$8175:$W$8186</definedName>
    <definedName name="_90__123Graph_BCHART_6" hidden="1">'[14]Employment Data Sectors (wages)'!$AS$49:$AS$8103</definedName>
    <definedName name="_95__123Graph_BCHART_7" hidden="1">'[14]Employment Data Sectors (wages)'!$Y$13:$Y$8187</definedName>
    <definedName name="_AMO_ContentDefinition_909831962" hidden="1">"'Partitions:10'"</definedName>
    <definedName name="_AMO_ContentDefinition_909831962.0" hidden="1">"'&lt;ContentDefinition name=""P:\Staat_ESVG\ESVG2010\Steuereinnahmen\SAS\DATA\Ergebnistabellen\steuern_klass.sas7bdat"" rsid=""909831962"" type=""DataSet"" format=""ReportXml"" imgfmt=""ActiveX"" created=""09/29/2014 13:23:49"" modifed=""09/27/2016 16:5'"</definedName>
    <definedName name="_AMO_ContentDefinition_909831962.1" hidden="1">"'7:08"" user=""HELPERSTORFER Christian"" apply=""False"" css=""C:\Program Files (x86)\SASHome\x86\SASAddinforMicrosoftOffice\6.1\Styles\AMODefault.css"" range=""P__Staat_ESVG_ESVG2010_Steuereinnahmen_SAS_DATA_Ergebnistabellen_steuern_klass_sas7bdat"" '"</definedName>
    <definedName name="_AMO_ContentDefinition_909831962.2" hidden="1">"'auto=""False"" xTime=""00:00:00"" rTime=""00:00:06.1464788"" bgnew=""False"" nFmt=""False"" grphSet=""False"" imgY=""0"" imgX=""0"" redirect=""False""&gt;_x000D_
  &lt;files /&gt;_x000D_
  &lt;parents /&gt;_x000D_
  &lt;children /&gt;_x000D_
  &lt;param n=""AMO_Version"" v=""6.1"" /&gt;_x000D_
  &lt;param n'"</definedName>
    <definedName name="_AMO_ContentDefinition_909831962.3" hidden="1">"'=""DisplayName"" v=""P:\Staat_ESVG\ESVG2010\Steuereinnahmen\SAS\DATA\Ergebnistabellen\steuern_klass.sas7bdat"" /&gt;_x000D_
  &lt;param n=""DisplayType"" v=""Datei"" /&gt;_x000D_
  &lt;param n=""DataSourceType"" v=""SAS DATASET"" /&gt;_x000D_
  &lt;param n=""SASFilter"" v="""" /&gt;_x000D_
  &lt;p'"</definedName>
    <definedName name="_AMO_ContentDefinition_909831962.4" hidden="1">"'aram n=""MoreSheetsForRows"" v=""True"" /&gt;_x000D_
  &lt;param n=""PageSize"" v=""500"" /&gt;_x000D_
  &lt;param n=""ShowRowNumbers"" v=""False"" /&gt;_x000D_
  &lt;param n=""ShowInfoInSheet"" v=""False"" /&gt;_x000D_
  &lt;param n=""CredKey"" v=""P:\Staat_ESVG\ESVG2010\Steuereinnahmen\SAS\DATA\E'"</definedName>
    <definedName name="_AMO_ContentDefinition_909831962.5" hidden="1">"'rgebnistabellen\steuern_klass.sas7bdat"" /&gt;_x000D_
  &lt;param n=""ClassName"" v=""SAS.OfficeAddin.DataViewItem"" /&gt;_x000D_
  &lt;param n=""ServerName"" v="""" /&gt;_x000D_
  &lt;param n=""DataSource"" v=""&amp;lt;SasDataSource Version=&amp;quot;4.2&amp;quot; Type=&amp;quot;SAS.Servers.Dataset&amp;qu'"</definedName>
    <definedName name="_AMO_ContentDefinition_909831962.6" hidden="1">"'ot; FilterDS=&amp;quot;&amp;amp;lt;?xml version=&amp;amp;quot;1.0&amp;amp;quot; encoding=&amp;amp;quot;utf-16&amp;amp;quot;?&amp;amp;gt;&amp;amp;lt;FilterTree&amp;amp;gt;&amp;amp;lt;TreeRoot /&amp;amp;gt;&amp;amp;lt;/FilterTree&amp;amp;gt;&amp;quot; ColSelFlg=&amp;quot;0&amp;quot; Name=&amp;quot;P:\Staat_ESVG\ESVG2010'"</definedName>
    <definedName name="_AMO_ContentDefinition_909831962.7" hidden="1">"'\Steuereinnahmen\SAS\DATA\Ergebnistabellen\steuern_klass.sas7bdat&amp;quot; /&amp;gt;"" /&gt;_x000D_
  &lt;param n=""ExcelTableColumnCount"" v=""27"" /&gt;_x000D_
  &lt;param n=""ExcelTableRowCount"" v=""7580"" /&gt;_x000D_
  &lt;param n=""DataRowCount"" v=""7580"" /&gt;_x000D_
  &lt;param n=""DataColCo'"</definedName>
    <definedName name="_AMO_ContentDefinition_909831962.8" hidden="1">"'unt"" v=""27"" /&gt;_x000D_
  &lt;param n=""ObsColumn"" v=""false"" /&gt;_x000D_
  &lt;param n=""ExcelFormattingHash"" v=""-614629894"" /&gt;_x000D_
  &lt;param n=""ExcelFormatting"" v=""Automatic"" /&gt;_x000D_
  &lt;ExcelXMLOptions AdjColWidths=""True"" RowOpt=""InsertCells"" ColOpt=""InsertCell'"</definedName>
    <definedName name="_AMO_ContentDefinition_909831962.9" hidden="1">"'s"" /&gt;_x000D_
&lt;/ContentDefinition&gt;'"</definedName>
    <definedName name="_AMO_ContentLocation_909831962__A1" hidden="1">"'Partitions:2'"</definedName>
    <definedName name="_AMO_ContentLocation_909831962__A1.0" hidden="1">"'&lt;ContentLocation path=""A1"" rsid=""909831962"" tag="""" fid=""0""&gt;_x000D_
  &lt;param n=""_NumRows"" v=""7581"" /&gt;_x000D_
  &lt;param n=""_NumCols"" v=""27"" /&gt;_x000D_
  &lt;param n=""SASDataState"" v=""none"" /&gt;_x000D_
  &lt;param n=""SASDataStart"" v=""1"" /&gt;_x000D_
  &lt;param n=""SASData'"</definedName>
    <definedName name="_AMO_ContentLocation_909831962__A1.1" hidden="1">"'End"" v=""7580"" /&gt;_x000D_
&lt;/ContentLocation&gt;'"</definedName>
    <definedName name="_AMO_SingleObject_909831962__A1" localSheetId="17" hidden="1">#REF!</definedName>
    <definedName name="_AMO_SingleObject_909831962__A1" localSheetId="18" hidden="1">#REF!</definedName>
    <definedName name="_AMO_SingleObject_909831962__A1" localSheetId="20" hidden="1">#REF!</definedName>
    <definedName name="_AMO_SingleObject_909831962__A1" localSheetId="25" hidden="1">#REF!</definedName>
    <definedName name="_AMO_SingleObject_909831962__A1" localSheetId="34" hidden="1">#REF!</definedName>
    <definedName name="_AMO_SingleObject_909831962__A1" localSheetId="35" hidden="1">#REF!</definedName>
    <definedName name="_AMO_SingleObject_909831962__A1" localSheetId="46" hidden="1">#REF!</definedName>
    <definedName name="_AMO_SingleObject_909831962__A1" localSheetId="23" hidden="1">#REF!</definedName>
    <definedName name="_AMO_SingleObject_909831962__A1" localSheetId="24" hidden="1">#REF!</definedName>
    <definedName name="_AMO_SingleObject_909831962__A1" localSheetId="29" hidden="1">#REF!</definedName>
    <definedName name="_AMO_SingleObject_909831962__A1" localSheetId="32" hidden="1">#REF!</definedName>
    <definedName name="_AMO_SingleObject_909831962__A1" localSheetId="5" hidden="1">#REF!</definedName>
    <definedName name="_AMO_SingleObject_909831962__A1" hidden="1">#REF!</definedName>
    <definedName name="_AMO_XmlVersion" hidden="1">"'1'"</definedName>
    <definedName name="_BOP1" localSheetId="17">#REF!</definedName>
    <definedName name="_BOP1" localSheetId="18">#REF!</definedName>
    <definedName name="_BOP1" localSheetId="20">#REF!</definedName>
    <definedName name="_BOP1" localSheetId="25">#REF!</definedName>
    <definedName name="_BOP1" localSheetId="30">#REF!</definedName>
    <definedName name="_BOP1" localSheetId="34">#REF!</definedName>
    <definedName name="_BOP1" localSheetId="35">#REF!</definedName>
    <definedName name="_BOP1" localSheetId="23">#REF!</definedName>
    <definedName name="_BOP1" localSheetId="24">#REF!</definedName>
    <definedName name="_BOP1" localSheetId="29">#REF!</definedName>
    <definedName name="_BOP1" localSheetId="32">#REF!</definedName>
    <definedName name="_BOP1" localSheetId="5">#REF!</definedName>
    <definedName name="_BOP1" localSheetId="37">#REF!</definedName>
    <definedName name="_BOP1" localSheetId="39">#REF!</definedName>
    <definedName name="_BOP1">#REF!</definedName>
    <definedName name="_BOP2" localSheetId="17">[1]BoP!#REF!</definedName>
    <definedName name="_BOP2" localSheetId="18">[1]BoP!#REF!</definedName>
    <definedName name="_BOP2" localSheetId="20">[1]BoP!#REF!</definedName>
    <definedName name="_BOP2" localSheetId="25">[1]BoP!#REF!</definedName>
    <definedName name="_BOP2" localSheetId="30">[1]BoP!#REF!</definedName>
    <definedName name="_BOP2" localSheetId="34">[1]BoP!#REF!</definedName>
    <definedName name="_BOP2" localSheetId="35">[1]BoP!#REF!</definedName>
    <definedName name="_BOP2" localSheetId="23">[1]BoP!#REF!</definedName>
    <definedName name="_BOP2" localSheetId="24">[1]BoP!#REF!</definedName>
    <definedName name="_BOP2" localSheetId="29">[1]BoP!#REF!</definedName>
    <definedName name="_BOP2" localSheetId="32">[1]BoP!#REF!</definedName>
    <definedName name="_BOP2" localSheetId="5">[1]BoP!#REF!</definedName>
    <definedName name="_BOP2" localSheetId="37">[1]BoP!#REF!</definedName>
    <definedName name="_BOP2" localSheetId="39">[1]BoP!#REF!</definedName>
    <definedName name="_BOP2">[1]BoP!#REF!</definedName>
    <definedName name="_dat1" localSheetId="17">'[2]work Q real'!#REF!</definedName>
    <definedName name="_dat1" localSheetId="18">'[2]work Q real'!#REF!</definedName>
    <definedName name="_dat1" localSheetId="20">'[2]work Q real'!#REF!</definedName>
    <definedName name="_dat1" localSheetId="25">'[2]work Q real'!#REF!</definedName>
    <definedName name="_dat1" localSheetId="34">'[2]work Q real'!#REF!</definedName>
    <definedName name="_dat1" localSheetId="35">'[2]work Q real'!#REF!</definedName>
    <definedName name="_dat1" localSheetId="23">'[2]work Q real'!#REF!</definedName>
    <definedName name="_dat1" localSheetId="24">'[2]work Q real'!#REF!</definedName>
    <definedName name="_dat1" localSheetId="29">'[2]work Q real'!#REF!</definedName>
    <definedName name="_dat1" localSheetId="32">'[2]work Q real'!#REF!</definedName>
    <definedName name="_dat1" localSheetId="5">'[2]work Q real'!#REF!</definedName>
    <definedName name="_dat1" localSheetId="37">'[2]work Q real'!#REF!</definedName>
    <definedName name="_dat1" localSheetId="39">'[2]work Q real'!#REF!</definedName>
    <definedName name="_dat1">'[2]work Q real'!#REF!</definedName>
    <definedName name="_dat2" localSheetId="17">#REF!</definedName>
    <definedName name="_dat2" localSheetId="18">#REF!</definedName>
    <definedName name="_dat2" localSheetId="20">#REF!</definedName>
    <definedName name="_dat2" localSheetId="25">#REF!</definedName>
    <definedName name="_dat2" localSheetId="30">#REF!</definedName>
    <definedName name="_dat2" localSheetId="34">#REF!</definedName>
    <definedName name="_dat2" localSheetId="35">#REF!</definedName>
    <definedName name="_dat2" localSheetId="23">#REF!</definedName>
    <definedName name="_dat2" localSheetId="24">#REF!</definedName>
    <definedName name="_dat2" localSheetId="29">#REF!</definedName>
    <definedName name="_dat2" localSheetId="32">#REF!</definedName>
    <definedName name="_dat2" localSheetId="5">#REF!</definedName>
    <definedName name="_dat2" localSheetId="37">#REF!</definedName>
    <definedName name="_dat2" localSheetId="39">#REF!</definedName>
    <definedName name="_dat2">#REF!</definedName>
    <definedName name="_ECB18" localSheetId="18">#REF!</definedName>
    <definedName name="_ECB18" localSheetId="25">#REF!</definedName>
    <definedName name="_ECB18" localSheetId="34">#REF!</definedName>
    <definedName name="_ECB18" localSheetId="35">#REF!</definedName>
    <definedName name="_ECB18" localSheetId="32">#REF!</definedName>
    <definedName name="_ECB18">#REF!</definedName>
    <definedName name="_ECB19" localSheetId="18">#REF!</definedName>
    <definedName name="_ECB19" localSheetId="25">#REF!</definedName>
    <definedName name="_ECB19" localSheetId="34">#REF!</definedName>
    <definedName name="_ECB19" localSheetId="35">#REF!</definedName>
    <definedName name="_ECB19" localSheetId="32">#REF!</definedName>
    <definedName name="_ECB19">#REF!</definedName>
    <definedName name="_ECB20" localSheetId="18">#REF!</definedName>
    <definedName name="_ECB20" localSheetId="25">#REF!</definedName>
    <definedName name="_ECB20" localSheetId="34">#REF!</definedName>
    <definedName name="_ECB20" localSheetId="35">#REF!</definedName>
    <definedName name="_ECB20" localSheetId="32">#REF!</definedName>
    <definedName name="_ECB20">#REF!</definedName>
    <definedName name="_EXP5" localSheetId="17">#REF!</definedName>
    <definedName name="_EXP5" localSheetId="18">#REF!</definedName>
    <definedName name="_EXP5" localSheetId="20">#REF!</definedName>
    <definedName name="_EXP5" localSheetId="25">#REF!</definedName>
    <definedName name="_EXP5" localSheetId="30">#REF!</definedName>
    <definedName name="_EXP5" localSheetId="34">#REF!</definedName>
    <definedName name="_EXP5" localSheetId="35">#REF!</definedName>
    <definedName name="_EXP5" localSheetId="23">#REF!</definedName>
    <definedName name="_EXP5" localSheetId="24">#REF!</definedName>
    <definedName name="_EXP5" localSheetId="29">#REF!</definedName>
    <definedName name="_EXP5" localSheetId="32">#REF!</definedName>
    <definedName name="_EXP5" localSheetId="5">#REF!</definedName>
    <definedName name="_EXP5" localSheetId="39">#REF!</definedName>
    <definedName name="_EXP5">#REF!</definedName>
    <definedName name="_EXP6" localSheetId="17">#REF!</definedName>
    <definedName name="_EXP6" localSheetId="18">#REF!</definedName>
    <definedName name="_EXP6" localSheetId="20">#REF!</definedName>
    <definedName name="_EXP6" localSheetId="25">#REF!</definedName>
    <definedName name="_EXP6" localSheetId="30">#REF!</definedName>
    <definedName name="_EXP6" localSheetId="34">#REF!</definedName>
    <definedName name="_EXP6" localSheetId="35">#REF!</definedName>
    <definedName name="_EXP6" localSheetId="23">#REF!</definedName>
    <definedName name="_EXP6" localSheetId="24">#REF!</definedName>
    <definedName name="_EXP6" localSheetId="29">#REF!</definedName>
    <definedName name="_EXP6" localSheetId="32">#REF!</definedName>
    <definedName name="_EXP6" localSheetId="5">#REF!</definedName>
    <definedName name="_EXP6" localSheetId="39">#REF!</definedName>
    <definedName name="_EXP6">#REF!</definedName>
    <definedName name="_EXP7" localSheetId="17">#REF!</definedName>
    <definedName name="_EXP7" localSheetId="18">#REF!</definedName>
    <definedName name="_EXP7" localSheetId="20">#REF!</definedName>
    <definedName name="_EXP7" localSheetId="25">#REF!</definedName>
    <definedName name="_EXP7" localSheetId="30">#REF!</definedName>
    <definedName name="_EXP7" localSheetId="34">#REF!</definedName>
    <definedName name="_EXP7" localSheetId="35">#REF!</definedName>
    <definedName name="_EXP7" localSheetId="23">#REF!</definedName>
    <definedName name="_EXP7" localSheetId="24">#REF!</definedName>
    <definedName name="_EXP7" localSheetId="29">#REF!</definedName>
    <definedName name="_EXP7" localSheetId="32">#REF!</definedName>
    <definedName name="_EXP7" localSheetId="5">#REF!</definedName>
    <definedName name="_EXP7" localSheetId="39">#REF!</definedName>
    <definedName name="_EXP7">#REF!</definedName>
    <definedName name="_EXP9" localSheetId="17">#REF!</definedName>
    <definedName name="_EXP9" localSheetId="18">#REF!</definedName>
    <definedName name="_EXP9" localSheetId="20">#REF!</definedName>
    <definedName name="_EXP9" localSheetId="25">#REF!</definedName>
    <definedName name="_EXP9" localSheetId="30">#REF!</definedName>
    <definedName name="_EXP9" localSheetId="34">#REF!</definedName>
    <definedName name="_EXP9" localSheetId="35">#REF!</definedName>
    <definedName name="_EXP9" localSheetId="23">#REF!</definedName>
    <definedName name="_EXP9" localSheetId="24">#REF!</definedName>
    <definedName name="_EXP9" localSheetId="29">#REF!</definedName>
    <definedName name="_EXP9" localSheetId="32">#REF!</definedName>
    <definedName name="_EXP9" localSheetId="5">#REF!</definedName>
    <definedName name="_EXP9" localSheetId="39">#REF!</definedName>
    <definedName name="_EXP9">#REF!</definedName>
    <definedName name="_Fill" localSheetId="17" hidden="1">#REF!</definedName>
    <definedName name="_Fill" localSheetId="18" hidden="1">#REF!</definedName>
    <definedName name="_Fill" localSheetId="20" hidden="1">#REF!</definedName>
    <definedName name="_Fill" localSheetId="25" hidden="1">#REF!</definedName>
    <definedName name="_Fill" localSheetId="30" hidden="1">#REF!</definedName>
    <definedName name="_Fill" localSheetId="34" hidden="1">#REF!</definedName>
    <definedName name="_Fill" localSheetId="35" hidden="1">#REF!</definedName>
    <definedName name="_Fill" localSheetId="46" hidden="1">#REF!</definedName>
    <definedName name="_Fill" localSheetId="23" hidden="1">#REF!</definedName>
    <definedName name="_Fill" localSheetId="24" hidden="1">#REF!</definedName>
    <definedName name="_Fill" localSheetId="29" hidden="1">#REF!</definedName>
    <definedName name="_Fill" localSheetId="32" hidden="1">#REF!</definedName>
    <definedName name="_Fill" localSheetId="5" hidden="1">#REF!</definedName>
    <definedName name="_Fill" localSheetId="39" hidden="1">#REF!</definedName>
    <definedName name="_Fill" hidden="1">#REF!</definedName>
    <definedName name="_xlnm._FilterDatabase" localSheetId="15" hidden="1">'Graf 12+13'!#REF!</definedName>
    <definedName name="_xlnm._FilterDatabase" localSheetId="17" hidden="1">'Graf 14'!#REF!</definedName>
    <definedName name="_xlnm._FilterDatabase" localSheetId="20" hidden="1">'Graf 16'!#REF!</definedName>
    <definedName name="_ftn1" localSheetId="3">'Tab 1'!$A$24</definedName>
    <definedName name="_ftnref1" localSheetId="3">'Tab 1'!$B$9</definedName>
    <definedName name="_CHF18" localSheetId="15">#REF!</definedName>
    <definedName name="_CHF18" localSheetId="18">#REF!</definedName>
    <definedName name="_CHF18" localSheetId="25">#REF!</definedName>
    <definedName name="_CHF18" localSheetId="34">#REF!</definedName>
    <definedName name="_CHF18" localSheetId="35">#REF!</definedName>
    <definedName name="_CHF18" localSheetId="32">#REF!</definedName>
    <definedName name="_CHF18">#REF!</definedName>
    <definedName name="_IMP10" localSheetId="15">#REF!</definedName>
    <definedName name="_IMP10" localSheetId="17">#REF!</definedName>
    <definedName name="_IMP10" localSheetId="18">#REF!</definedName>
    <definedName name="_IMP10" localSheetId="20">#REF!</definedName>
    <definedName name="_IMP10" localSheetId="25">#REF!</definedName>
    <definedName name="_IMP10" localSheetId="30">#REF!</definedName>
    <definedName name="_IMP10" localSheetId="34">#REF!</definedName>
    <definedName name="_IMP10" localSheetId="35">#REF!</definedName>
    <definedName name="_IMP10" localSheetId="23">#REF!</definedName>
    <definedName name="_IMP10" localSheetId="24">#REF!</definedName>
    <definedName name="_IMP10" localSheetId="29">#REF!</definedName>
    <definedName name="_IMP10" localSheetId="32">#REF!</definedName>
    <definedName name="_IMP10" localSheetId="5">#REF!</definedName>
    <definedName name="_IMP10" localSheetId="37">#REF!</definedName>
    <definedName name="_IMP10" localSheetId="39">#REF!</definedName>
    <definedName name="_IMP10">#REF!</definedName>
    <definedName name="_IMP2" localSheetId="15">#REF!</definedName>
    <definedName name="_IMP2" localSheetId="17">#REF!</definedName>
    <definedName name="_IMP2" localSheetId="18">#REF!</definedName>
    <definedName name="_IMP2" localSheetId="20">#REF!</definedName>
    <definedName name="_IMP2" localSheetId="25">#REF!</definedName>
    <definedName name="_IMP2" localSheetId="30">#REF!</definedName>
    <definedName name="_IMP2" localSheetId="34">#REF!</definedName>
    <definedName name="_IMP2" localSheetId="35">#REF!</definedName>
    <definedName name="_IMP2" localSheetId="23">#REF!</definedName>
    <definedName name="_IMP2" localSheetId="24">#REF!</definedName>
    <definedName name="_IMP2" localSheetId="29">#REF!</definedName>
    <definedName name="_IMP2" localSheetId="32">#REF!</definedName>
    <definedName name="_IMP2" localSheetId="5">#REF!</definedName>
    <definedName name="_IMP2" localSheetId="39">#REF!</definedName>
    <definedName name="_IMP2">#REF!</definedName>
    <definedName name="_IMP4" localSheetId="15">#REF!</definedName>
    <definedName name="_IMP4" localSheetId="17">#REF!</definedName>
    <definedName name="_IMP4" localSheetId="18">#REF!</definedName>
    <definedName name="_IMP4" localSheetId="20">#REF!</definedName>
    <definedName name="_IMP4" localSheetId="25">#REF!</definedName>
    <definedName name="_IMP4" localSheetId="30">#REF!</definedName>
    <definedName name="_IMP4" localSheetId="34">#REF!</definedName>
    <definedName name="_IMP4" localSheetId="35">#REF!</definedName>
    <definedName name="_IMP4" localSheetId="23">#REF!</definedName>
    <definedName name="_IMP4" localSheetId="24">#REF!</definedName>
    <definedName name="_IMP4" localSheetId="29">#REF!</definedName>
    <definedName name="_IMP4" localSheetId="32">#REF!</definedName>
    <definedName name="_IMP4" localSheetId="5">#REF!</definedName>
    <definedName name="_IMP4" localSheetId="39">#REF!</definedName>
    <definedName name="_IMP4">#REF!</definedName>
    <definedName name="_IMP6" localSheetId="17">#REF!</definedName>
    <definedName name="_IMP6" localSheetId="18">#REF!</definedName>
    <definedName name="_IMP6" localSheetId="20">#REF!</definedName>
    <definedName name="_IMP6" localSheetId="25">#REF!</definedName>
    <definedName name="_IMP6" localSheetId="30">#REF!</definedName>
    <definedName name="_IMP6" localSheetId="34">#REF!</definedName>
    <definedName name="_IMP6" localSheetId="35">#REF!</definedName>
    <definedName name="_IMP6" localSheetId="23">#REF!</definedName>
    <definedName name="_IMP6" localSheetId="24">#REF!</definedName>
    <definedName name="_IMP6" localSheetId="29">#REF!</definedName>
    <definedName name="_IMP6" localSheetId="32">#REF!</definedName>
    <definedName name="_IMP6" localSheetId="5">#REF!</definedName>
    <definedName name="_IMP6" localSheetId="39">#REF!</definedName>
    <definedName name="_IMP6">#REF!</definedName>
    <definedName name="_IMP7" localSheetId="17">#REF!</definedName>
    <definedName name="_IMP7" localSheetId="18">#REF!</definedName>
    <definedName name="_IMP7" localSheetId="20">#REF!</definedName>
    <definedName name="_IMP7" localSheetId="25">#REF!</definedName>
    <definedName name="_IMP7" localSheetId="30">#REF!</definedName>
    <definedName name="_IMP7" localSheetId="34">#REF!</definedName>
    <definedName name="_IMP7" localSheetId="35">#REF!</definedName>
    <definedName name="_IMP7" localSheetId="23">#REF!</definedName>
    <definedName name="_IMP7" localSheetId="24">#REF!</definedName>
    <definedName name="_IMP7" localSheetId="29">#REF!</definedName>
    <definedName name="_IMP7" localSheetId="32">#REF!</definedName>
    <definedName name="_IMP7" localSheetId="5">#REF!</definedName>
    <definedName name="_IMP7" localSheetId="39">#REF!</definedName>
    <definedName name="_IMP7">#REF!</definedName>
    <definedName name="_IMP8" localSheetId="17">#REF!</definedName>
    <definedName name="_IMP8" localSheetId="18">#REF!</definedName>
    <definedName name="_IMP8" localSheetId="20">#REF!</definedName>
    <definedName name="_IMP8" localSheetId="25">#REF!</definedName>
    <definedName name="_IMP8" localSheetId="30">#REF!</definedName>
    <definedName name="_IMP8" localSheetId="34">#REF!</definedName>
    <definedName name="_IMP8" localSheetId="35">#REF!</definedName>
    <definedName name="_IMP8" localSheetId="23">#REF!</definedName>
    <definedName name="_IMP8" localSheetId="24">#REF!</definedName>
    <definedName name="_IMP8" localSheetId="29">#REF!</definedName>
    <definedName name="_IMP8" localSheetId="32">#REF!</definedName>
    <definedName name="_IMP8" localSheetId="5">#REF!</definedName>
    <definedName name="_IMP8" localSheetId="39">#REF!</definedName>
    <definedName name="_IMP8">#REF!</definedName>
    <definedName name="_JPY18" localSheetId="18">#REF!</definedName>
    <definedName name="_JPY18" localSheetId="25">#REF!</definedName>
    <definedName name="_JPY18" localSheetId="34">#REF!</definedName>
    <definedName name="_JPY18" localSheetId="35">#REF!</definedName>
    <definedName name="_JPY18" localSheetId="32">#REF!</definedName>
    <definedName name="_JPY18">#REF!</definedName>
    <definedName name="_JPY19" localSheetId="18">#REF!</definedName>
    <definedName name="_JPY19" localSheetId="25">#REF!</definedName>
    <definedName name="_JPY19" localSheetId="34">#REF!</definedName>
    <definedName name="_JPY19" localSheetId="35">#REF!</definedName>
    <definedName name="_JPY19" localSheetId="32">#REF!</definedName>
    <definedName name="_JPY19">#REF!</definedName>
    <definedName name="_JPY20" localSheetId="18">#REF!</definedName>
    <definedName name="_JPY20" localSheetId="25">#REF!</definedName>
    <definedName name="_JPY20" localSheetId="34">#REF!</definedName>
    <definedName name="_JPY20" localSheetId="35">#REF!</definedName>
    <definedName name="_JPY20" localSheetId="32">#REF!</definedName>
    <definedName name="_JPY20">#REF!</definedName>
    <definedName name="_MTS2" localSheetId="15">'[3]Annual Tables'!#REF!</definedName>
    <definedName name="_MTS2" localSheetId="17">'[3]Annual Tables'!#REF!</definedName>
    <definedName name="_MTS2" localSheetId="18">'[3]Annual Tables'!#REF!</definedName>
    <definedName name="_MTS2" localSheetId="20">'[3]Annual Tables'!#REF!</definedName>
    <definedName name="_MTS2" localSheetId="25">'[3]Annual Tables'!#REF!</definedName>
    <definedName name="_MTS2" localSheetId="30">'[3]Annual Tables'!#REF!</definedName>
    <definedName name="_MTS2" localSheetId="34">'[3]Annual Tables'!#REF!</definedName>
    <definedName name="_MTS2" localSheetId="35">'[3]Annual Tables'!#REF!</definedName>
    <definedName name="_MTS2" localSheetId="23">'[3]Annual Tables'!#REF!</definedName>
    <definedName name="_MTS2" localSheetId="24">'[3]Annual Tables'!#REF!</definedName>
    <definedName name="_MTS2" localSheetId="29">'[3]Annual Tables'!#REF!</definedName>
    <definedName name="_MTS2" localSheetId="32">'[3]Annual Tables'!#REF!</definedName>
    <definedName name="_MTS2" localSheetId="5">'[3]Annual Tables'!#REF!</definedName>
    <definedName name="_MTS2" localSheetId="39">'[3]Annual Tables'!#REF!</definedName>
    <definedName name="_MTS2">'[3]Annual Tables'!#REF!</definedName>
    <definedName name="_Order1" hidden="1">255</definedName>
    <definedName name="_Order2" hidden="1">255</definedName>
    <definedName name="_OUT1" localSheetId="17">#REF!</definedName>
    <definedName name="_OUT1" localSheetId="18">#REF!</definedName>
    <definedName name="_OUT1" localSheetId="20">#REF!</definedName>
    <definedName name="_OUT1" localSheetId="25">#REF!</definedName>
    <definedName name="_OUT1" localSheetId="30">#REF!</definedName>
    <definedName name="_OUT1" localSheetId="34">#REF!</definedName>
    <definedName name="_OUT1" localSheetId="35">#REF!</definedName>
    <definedName name="_OUT1" localSheetId="23">#REF!</definedName>
    <definedName name="_OUT1" localSheetId="24">#REF!</definedName>
    <definedName name="_OUT1" localSheetId="29">#REF!</definedName>
    <definedName name="_OUT1" localSheetId="32">#REF!</definedName>
    <definedName name="_OUT1" localSheetId="5">#REF!</definedName>
    <definedName name="_OUT1" localSheetId="37">#REF!</definedName>
    <definedName name="_OUT1" localSheetId="39">#REF!</definedName>
    <definedName name="_OUT1">#REF!</definedName>
    <definedName name="_OUT2" localSheetId="17">#REF!</definedName>
    <definedName name="_OUT2" localSheetId="18">#REF!</definedName>
    <definedName name="_OUT2" localSheetId="20">#REF!</definedName>
    <definedName name="_OUT2" localSheetId="25">#REF!</definedName>
    <definedName name="_OUT2" localSheetId="30">#REF!</definedName>
    <definedName name="_OUT2" localSheetId="34">#REF!</definedName>
    <definedName name="_OUT2" localSheetId="35">#REF!</definedName>
    <definedName name="_OUT2" localSheetId="23">#REF!</definedName>
    <definedName name="_OUT2" localSheetId="24">#REF!</definedName>
    <definedName name="_OUT2" localSheetId="29">#REF!</definedName>
    <definedName name="_OUT2" localSheetId="32">#REF!</definedName>
    <definedName name="_OUT2" localSheetId="5">#REF!</definedName>
    <definedName name="_OUT2" localSheetId="39">#REF!</definedName>
    <definedName name="_OUT2">#REF!</definedName>
    <definedName name="_PAG2" localSheetId="15">[3]Index!#REF!</definedName>
    <definedName name="_PAG2" localSheetId="17">[3]Index!#REF!</definedName>
    <definedName name="_PAG2" localSheetId="18">[3]Index!#REF!</definedName>
    <definedName name="_PAG2" localSheetId="20">[3]Index!#REF!</definedName>
    <definedName name="_PAG2" localSheetId="25">[3]Index!#REF!</definedName>
    <definedName name="_PAG2" localSheetId="30">[3]Index!#REF!</definedName>
    <definedName name="_PAG2" localSheetId="34">[3]Index!#REF!</definedName>
    <definedName name="_PAG2" localSheetId="35">[3]Index!#REF!</definedName>
    <definedName name="_PAG2" localSheetId="23">[3]Index!#REF!</definedName>
    <definedName name="_PAG2" localSheetId="24">[3]Index!#REF!</definedName>
    <definedName name="_PAG2" localSheetId="29">[3]Index!#REF!</definedName>
    <definedName name="_PAG2" localSheetId="32">[3]Index!#REF!</definedName>
    <definedName name="_PAG2" localSheetId="5">[3]Index!#REF!</definedName>
    <definedName name="_PAG2" localSheetId="39">[3]Index!#REF!</definedName>
    <definedName name="_PAG2">[3]Index!#REF!</definedName>
    <definedName name="_PAG3" localSheetId="15">[3]Index!#REF!</definedName>
    <definedName name="_PAG3" localSheetId="17">[3]Index!#REF!</definedName>
    <definedName name="_PAG3" localSheetId="18">[3]Index!#REF!</definedName>
    <definedName name="_PAG3" localSheetId="20">[3]Index!#REF!</definedName>
    <definedName name="_PAG3" localSheetId="25">[3]Index!#REF!</definedName>
    <definedName name="_PAG3" localSheetId="34">[3]Index!#REF!</definedName>
    <definedName name="_PAG3" localSheetId="35">[3]Index!#REF!</definedName>
    <definedName name="_PAG3" localSheetId="23">[3]Index!#REF!</definedName>
    <definedName name="_PAG3" localSheetId="24">[3]Index!#REF!</definedName>
    <definedName name="_PAG3" localSheetId="29">[3]Index!#REF!</definedName>
    <definedName name="_PAG3" localSheetId="32">[3]Index!#REF!</definedName>
    <definedName name="_PAG3" localSheetId="5">[3]Index!#REF!</definedName>
    <definedName name="_PAG3" localSheetId="39">[3]Index!#REF!</definedName>
    <definedName name="_PAG3">[3]Index!#REF!</definedName>
    <definedName name="_PAG4" localSheetId="15">[3]Index!#REF!</definedName>
    <definedName name="_PAG4" localSheetId="17">[3]Index!#REF!</definedName>
    <definedName name="_PAG4" localSheetId="18">[3]Index!#REF!</definedName>
    <definedName name="_PAG4" localSheetId="20">[3]Index!#REF!</definedName>
    <definedName name="_PAG4" localSheetId="25">[3]Index!#REF!</definedName>
    <definedName name="_PAG4" localSheetId="34">[3]Index!#REF!</definedName>
    <definedName name="_PAG4" localSheetId="35">[3]Index!#REF!</definedName>
    <definedName name="_PAG4" localSheetId="23">[3]Index!#REF!</definedName>
    <definedName name="_PAG4" localSheetId="24">[3]Index!#REF!</definedName>
    <definedName name="_PAG4" localSheetId="29">[3]Index!#REF!</definedName>
    <definedName name="_PAG4" localSheetId="32">[3]Index!#REF!</definedName>
    <definedName name="_PAG4" localSheetId="5">[3]Index!#REF!</definedName>
    <definedName name="_PAG4" localSheetId="39">[3]Index!#REF!</definedName>
    <definedName name="_PAG4">[3]Index!#REF!</definedName>
    <definedName name="_PAG5" localSheetId="15">[3]Index!#REF!</definedName>
    <definedName name="_PAG5" localSheetId="17">[3]Index!#REF!</definedName>
    <definedName name="_PAG5" localSheetId="18">[3]Index!#REF!</definedName>
    <definedName name="_PAG5" localSheetId="20">[3]Index!#REF!</definedName>
    <definedName name="_PAG5" localSheetId="25">[3]Index!#REF!</definedName>
    <definedName name="_PAG5" localSheetId="34">[3]Index!#REF!</definedName>
    <definedName name="_PAG5" localSheetId="35">[3]Index!#REF!</definedName>
    <definedName name="_PAG5" localSheetId="23">[3]Index!#REF!</definedName>
    <definedName name="_PAG5" localSheetId="24">[3]Index!#REF!</definedName>
    <definedName name="_PAG5" localSheetId="29">[3]Index!#REF!</definedName>
    <definedName name="_PAG5" localSheetId="32">[3]Index!#REF!</definedName>
    <definedName name="_PAG5" localSheetId="5">[3]Index!#REF!</definedName>
    <definedName name="_PAG5" localSheetId="39">[3]Index!#REF!</definedName>
    <definedName name="_PAG5">[3]Index!#REF!</definedName>
    <definedName name="_PAG6" localSheetId="15">[3]Index!#REF!</definedName>
    <definedName name="_PAG6" localSheetId="17">[3]Index!#REF!</definedName>
    <definedName name="_PAG6" localSheetId="18">[3]Index!#REF!</definedName>
    <definedName name="_PAG6" localSheetId="20">[3]Index!#REF!</definedName>
    <definedName name="_PAG6" localSheetId="25">[3]Index!#REF!</definedName>
    <definedName name="_PAG6" localSheetId="34">[3]Index!#REF!</definedName>
    <definedName name="_PAG6" localSheetId="35">[3]Index!#REF!</definedName>
    <definedName name="_PAG6" localSheetId="23">[3]Index!#REF!</definedName>
    <definedName name="_PAG6" localSheetId="24">[3]Index!#REF!</definedName>
    <definedName name="_PAG6" localSheetId="29">[3]Index!#REF!</definedName>
    <definedName name="_PAG6" localSheetId="32">[3]Index!#REF!</definedName>
    <definedName name="_PAG6" localSheetId="5">[3]Index!#REF!</definedName>
    <definedName name="_PAG6" localSheetId="39">[3]Index!#REF!</definedName>
    <definedName name="_PAG6">[3]Index!#REF!</definedName>
    <definedName name="_PAG7" localSheetId="17">#REF!</definedName>
    <definedName name="_PAG7" localSheetId="18">#REF!</definedName>
    <definedName name="_PAG7" localSheetId="20">#REF!</definedName>
    <definedName name="_PAG7" localSheetId="25">#REF!</definedName>
    <definedName name="_PAG7" localSheetId="30">#REF!</definedName>
    <definedName name="_PAG7" localSheetId="34">#REF!</definedName>
    <definedName name="_PAG7" localSheetId="35">#REF!</definedName>
    <definedName name="_PAG7" localSheetId="23">#REF!</definedName>
    <definedName name="_PAG7" localSheetId="24">#REF!</definedName>
    <definedName name="_PAG7" localSheetId="29">#REF!</definedName>
    <definedName name="_PAG7" localSheetId="32">#REF!</definedName>
    <definedName name="_PAG7" localSheetId="5">#REF!</definedName>
    <definedName name="_PAG7" localSheetId="37">#REF!</definedName>
    <definedName name="_PAG7" localSheetId="39">#REF!</definedName>
    <definedName name="_PAG7">#REF!</definedName>
    <definedName name="_pro2001" localSheetId="39">[4]pro2001!$A$1:$B$72</definedName>
    <definedName name="_pro2001">[12]pro2001!$A$1:$B$72</definedName>
    <definedName name="_r13" localSheetId="13">[18]splatnosti!$V$39</definedName>
    <definedName name="_r13" localSheetId="15">[18]splatnosti!$V$39</definedName>
    <definedName name="_r13" localSheetId="17">[18]splatnosti!$V$39</definedName>
    <definedName name="_r13" localSheetId="20">[18]splatnosti!$V$39</definedName>
    <definedName name="_r13" localSheetId="37">[18]splatnosti!$V$39</definedName>
    <definedName name="_r13" localSheetId="39">[18]splatnosti!$V$39</definedName>
    <definedName name="_r13">[18]splatnosti!$V$39</definedName>
    <definedName name="_r14" localSheetId="13">[18]splatnosti!$V$40</definedName>
    <definedName name="_r14" localSheetId="15">[18]splatnosti!$V$40</definedName>
    <definedName name="_r14" localSheetId="17">[18]splatnosti!$V$40</definedName>
    <definedName name="_r14" localSheetId="20">[18]splatnosti!$V$40</definedName>
    <definedName name="_r14" localSheetId="37">[18]splatnosti!$V$40</definedName>
    <definedName name="_r14" localSheetId="39">[18]splatnosti!$V$40</definedName>
    <definedName name="_r14">[18]splatnosti!$V$40</definedName>
    <definedName name="_r18">[19]splatnosti!$N$34</definedName>
    <definedName name="_r19">[19]splatnosti!$N$35</definedName>
    <definedName name="_r20">[19]splatnosti!$N$36</definedName>
    <definedName name="_Regression_X" localSheetId="17" hidden="1">#REF!</definedName>
    <definedName name="_Regression_X" localSheetId="18" hidden="1">#REF!</definedName>
    <definedName name="_Regression_X" localSheetId="20" hidden="1">#REF!</definedName>
    <definedName name="_Regression_X" localSheetId="25" hidden="1">#REF!</definedName>
    <definedName name="_Regression_X" localSheetId="30" hidden="1">#REF!</definedName>
    <definedName name="_Regression_X" localSheetId="34" hidden="1">#REF!</definedName>
    <definedName name="_Regression_X" localSheetId="35" hidden="1">#REF!</definedName>
    <definedName name="_Regression_X" localSheetId="46" hidden="1">#REF!</definedName>
    <definedName name="_Regression_X" localSheetId="23" hidden="1">#REF!</definedName>
    <definedName name="_Regression_X" localSheetId="24" hidden="1">#REF!</definedName>
    <definedName name="_Regression_X" localSheetId="29" hidden="1">#REF!</definedName>
    <definedName name="_Regression_X" localSheetId="32" hidden="1">#REF!</definedName>
    <definedName name="_Regression_X" localSheetId="5" hidden="1">#REF!</definedName>
    <definedName name="_Regression_X" localSheetId="37" hidden="1">#REF!</definedName>
    <definedName name="_Regression_X" localSheetId="39" hidden="1">#REF!</definedName>
    <definedName name="_Regression_X" hidden="1">#REF!</definedName>
    <definedName name="_Regression_Y" localSheetId="17" hidden="1">#REF!</definedName>
    <definedName name="_Regression_Y" localSheetId="18" hidden="1">#REF!</definedName>
    <definedName name="_Regression_Y" localSheetId="20" hidden="1">#REF!</definedName>
    <definedName name="_Regression_Y" localSheetId="25" hidden="1">#REF!</definedName>
    <definedName name="_Regression_Y" localSheetId="30" hidden="1">#REF!</definedName>
    <definedName name="_Regression_Y" localSheetId="34" hidden="1">#REF!</definedName>
    <definedName name="_Regression_Y" localSheetId="35" hidden="1">#REF!</definedName>
    <definedName name="_Regression_Y" localSheetId="46" hidden="1">#REF!</definedName>
    <definedName name="_Regression_Y" localSheetId="23" hidden="1">#REF!</definedName>
    <definedName name="_Regression_Y" localSheetId="24" hidden="1">#REF!</definedName>
    <definedName name="_Regression_Y" localSheetId="29" hidden="1">#REF!</definedName>
    <definedName name="_Regression_Y" localSheetId="32" hidden="1">#REF!</definedName>
    <definedName name="_Regression_Y" localSheetId="5" hidden="1">#REF!</definedName>
    <definedName name="_Regression_Y" localSheetId="39" hidden="1">#REF!</definedName>
    <definedName name="_Regression_Y" hidden="1">#REF!</definedName>
    <definedName name="_RES2" localSheetId="15">[1]RES!#REF!</definedName>
    <definedName name="_RES2" localSheetId="17">[1]RES!#REF!</definedName>
    <definedName name="_RES2" localSheetId="18">[1]RES!#REF!</definedName>
    <definedName name="_RES2" localSheetId="20">[1]RES!#REF!</definedName>
    <definedName name="_RES2" localSheetId="25">[1]RES!#REF!</definedName>
    <definedName name="_RES2" localSheetId="30">[1]RES!#REF!</definedName>
    <definedName name="_RES2" localSheetId="34">[1]RES!#REF!</definedName>
    <definedName name="_RES2" localSheetId="35">[1]RES!#REF!</definedName>
    <definedName name="_RES2" localSheetId="23">[1]RES!#REF!</definedName>
    <definedName name="_RES2" localSheetId="24">[1]RES!#REF!</definedName>
    <definedName name="_RES2" localSheetId="29">[1]RES!#REF!</definedName>
    <definedName name="_RES2" localSheetId="32">[1]RES!#REF!</definedName>
    <definedName name="_RES2" localSheetId="5">[1]RES!#REF!</definedName>
    <definedName name="_RES2" localSheetId="39">[1]RES!#REF!</definedName>
    <definedName name="_RES2">[1]RES!#REF!</definedName>
    <definedName name="_RULC" localSheetId="39">[6]REER!$BA$144:$BA$206</definedName>
    <definedName name="_RULC">[20]REER!$BA$144:$BA$206</definedName>
    <definedName name="_TAB1" localSheetId="17">#REF!</definedName>
    <definedName name="_TAB1" localSheetId="18">#REF!</definedName>
    <definedName name="_TAB1" localSheetId="20">#REF!</definedName>
    <definedName name="_TAB1" localSheetId="25">#REF!</definedName>
    <definedName name="_TAB1" localSheetId="30">#REF!</definedName>
    <definedName name="_TAB1" localSheetId="34">#REF!</definedName>
    <definedName name="_TAB1" localSheetId="35">#REF!</definedName>
    <definedName name="_TAB1" localSheetId="23">#REF!</definedName>
    <definedName name="_TAB1" localSheetId="24">#REF!</definedName>
    <definedName name="_TAB1" localSheetId="29">#REF!</definedName>
    <definedName name="_TAB1" localSheetId="32">#REF!</definedName>
    <definedName name="_TAB1" localSheetId="5">#REF!</definedName>
    <definedName name="_TAB1" localSheetId="37">#REF!</definedName>
    <definedName name="_TAB1" localSheetId="39">#REF!</definedName>
    <definedName name="_TAB1">#REF!</definedName>
    <definedName name="_TAB10" localSheetId="17">#REF!</definedName>
    <definedName name="_TAB10" localSheetId="18">#REF!</definedName>
    <definedName name="_TAB10" localSheetId="20">#REF!</definedName>
    <definedName name="_TAB10" localSheetId="25">#REF!</definedName>
    <definedName name="_TAB10" localSheetId="30">#REF!</definedName>
    <definedName name="_TAB10" localSheetId="34">#REF!</definedName>
    <definedName name="_TAB10" localSheetId="35">#REF!</definedName>
    <definedName name="_TAB10" localSheetId="23">#REF!</definedName>
    <definedName name="_TAB10" localSheetId="24">#REF!</definedName>
    <definedName name="_TAB10" localSheetId="29">#REF!</definedName>
    <definedName name="_TAB10" localSheetId="32">#REF!</definedName>
    <definedName name="_TAB10" localSheetId="5">#REF!</definedName>
    <definedName name="_TAB10" localSheetId="39">#REF!</definedName>
    <definedName name="_TAB10">#REF!</definedName>
    <definedName name="_TAB12" localSheetId="17">#REF!</definedName>
    <definedName name="_TAB12" localSheetId="18">#REF!</definedName>
    <definedName name="_TAB12" localSheetId="20">#REF!</definedName>
    <definedName name="_TAB12" localSheetId="25">#REF!</definedName>
    <definedName name="_TAB12" localSheetId="30">#REF!</definedName>
    <definedName name="_TAB12" localSheetId="34">#REF!</definedName>
    <definedName name="_TAB12" localSheetId="35">#REF!</definedName>
    <definedName name="_TAB12" localSheetId="23">#REF!</definedName>
    <definedName name="_TAB12" localSheetId="24">#REF!</definedName>
    <definedName name="_TAB12" localSheetId="29">#REF!</definedName>
    <definedName name="_TAB12" localSheetId="32">#REF!</definedName>
    <definedName name="_TAB12" localSheetId="5">#REF!</definedName>
    <definedName name="_TAB12" localSheetId="39">#REF!</definedName>
    <definedName name="_TAB12">#REF!</definedName>
    <definedName name="_Tab19" localSheetId="17">#REF!</definedName>
    <definedName name="_Tab19" localSheetId="18">#REF!</definedName>
    <definedName name="_Tab19" localSheetId="20">#REF!</definedName>
    <definedName name="_Tab19" localSheetId="25">#REF!</definedName>
    <definedName name="_Tab19" localSheetId="30">#REF!</definedName>
    <definedName name="_Tab19" localSheetId="34">#REF!</definedName>
    <definedName name="_Tab19" localSheetId="35">#REF!</definedName>
    <definedName name="_Tab19" localSheetId="23">#REF!</definedName>
    <definedName name="_Tab19" localSheetId="24">#REF!</definedName>
    <definedName name="_Tab19" localSheetId="29">#REF!</definedName>
    <definedName name="_Tab19" localSheetId="32">#REF!</definedName>
    <definedName name="_Tab19" localSheetId="5">#REF!</definedName>
    <definedName name="_Tab19" localSheetId="39">#REF!</definedName>
    <definedName name="_Tab19">#REF!</definedName>
    <definedName name="_TAB2" localSheetId="17">#REF!</definedName>
    <definedName name="_TAB2" localSheetId="18">#REF!</definedName>
    <definedName name="_TAB2" localSheetId="20">#REF!</definedName>
    <definedName name="_TAB2" localSheetId="25">#REF!</definedName>
    <definedName name="_TAB2" localSheetId="30">#REF!</definedName>
    <definedName name="_TAB2" localSheetId="34">#REF!</definedName>
    <definedName name="_TAB2" localSheetId="35">#REF!</definedName>
    <definedName name="_TAB2" localSheetId="23">#REF!</definedName>
    <definedName name="_TAB2" localSheetId="24">#REF!</definedName>
    <definedName name="_TAB2" localSheetId="29">#REF!</definedName>
    <definedName name="_TAB2" localSheetId="32">#REF!</definedName>
    <definedName name="_TAB2" localSheetId="5">#REF!</definedName>
    <definedName name="_TAB2" localSheetId="39">#REF!</definedName>
    <definedName name="_TAB2">#REF!</definedName>
    <definedName name="_Tab20" localSheetId="17">#REF!</definedName>
    <definedName name="_Tab20" localSheetId="18">#REF!</definedName>
    <definedName name="_Tab20" localSheetId="20">#REF!</definedName>
    <definedName name="_Tab20" localSheetId="25">#REF!</definedName>
    <definedName name="_Tab20" localSheetId="30">#REF!</definedName>
    <definedName name="_Tab20" localSheetId="34">#REF!</definedName>
    <definedName name="_Tab20" localSheetId="35">#REF!</definedName>
    <definedName name="_Tab20" localSheetId="23">#REF!</definedName>
    <definedName name="_Tab20" localSheetId="24">#REF!</definedName>
    <definedName name="_Tab20" localSheetId="29">#REF!</definedName>
    <definedName name="_Tab20" localSheetId="32">#REF!</definedName>
    <definedName name="_Tab20" localSheetId="5">#REF!</definedName>
    <definedName name="_Tab20" localSheetId="39">#REF!</definedName>
    <definedName name="_Tab20">#REF!</definedName>
    <definedName name="_Tab21" localSheetId="17">#REF!</definedName>
    <definedName name="_Tab21" localSheetId="18">#REF!</definedName>
    <definedName name="_Tab21" localSheetId="20">#REF!</definedName>
    <definedName name="_Tab21" localSheetId="25">#REF!</definedName>
    <definedName name="_Tab21" localSheetId="30">#REF!</definedName>
    <definedName name="_Tab21" localSheetId="34">#REF!</definedName>
    <definedName name="_Tab21" localSheetId="35">#REF!</definedName>
    <definedName name="_Tab21" localSheetId="23">#REF!</definedName>
    <definedName name="_Tab21" localSheetId="24">#REF!</definedName>
    <definedName name="_Tab21" localSheetId="29">#REF!</definedName>
    <definedName name="_Tab21" localSheetId="32">#REF!</definedName>
    <definedName name="_Tab21" localSheetId="5">#REF!</definedName>
    <definedName name="_Tab21" localSheetId="39">#REF!</definedName>
    <definedName name="_Tab21">#REF!</definedName>
    <definedName name="_Tab22" localSheetId="17">#REF!</definedName>
    <definedName name="_Tab22" localSheetId="18">#REF!</definedName>
    <definedName name="_Tab22" localSheetId="20">#REF!</definedName>
    <definedName name="_Tab22" localSheetId="25">#REF!</definedName>
    <definedName name="_Tab22" localSheetId="30">#REF!</definedName>
    <definedName name="_Tab22" localSheetId="34">#REF!</definedName>
    <definedName name="_Tab22" localSheetId="35">#REF!</definedName>
    <definedName name="_Tab22" localSheetId="23">#REF!</definedName>
    <definedName name="_Tab22" localSheetId="24">#REF!</definedName>
    <definedName name="_Tab22" localSheetId="29">#REF!</definedName>
    <definedName name="_Tab22" localSheetId="32">#REF!</definedName>
    <definedName name="_Tab22" localSheetId="5">#REF!</definedName>
    <definedName name="_Tab22" localSheetId="39">#REF!</definedName>
    <definedName name="_Tab22">#REF!</definedName>
    <definedName name="_Tab23" localSheetId="17">#REF!</definedName>
    <definedName name="_Tab23" localSheetId="18">#REF!</definedName>
    <definedName name="_Tab23" localSheetId="20">#REF!</definedName>
    <definedName name="_Tab23" localSheetId="25">#REF!</definedName>
    <definedName name="_Tab23" localSheetId="30">#REF!</definedName>
    <definedName name="_Tab23" localSheetId="34">#REF!</definedName>
    <definedName name="_Tab23" localSheetId="35">#REF!</definedName>
    <definedName name="_Tab23" localSheetId="23">#REF!</definedName>
    <definedName name="_Tab23" localSheetId="24">#REF!</definedName>
    <definedName name="_Tab23" localSheetId="29">#REF!</definedName>
    <definedName name="_Tab23" localSheetId="32">#REF!</definedName>
    <definedName name="_Tab23" localSheetId="5">#REF!</definedName>
    <definedName name="_Tab23" localSheetId="39">#REF!</definedName>
    <definedName name="_Tab23">#REF!</definedName>
    <definedName name="_Tab24" localSheetId="17">#REF!</definedName>
    <definedName name="_Tab24" localSheetId="18">#REF!</definedName>
    <definedName name="_Tab24" localSheetId="20">#REF!</definedName>
    <definedName name="_Tab24" localSheetId="25">#REF!</definedName>
    <definedName name="_Tab24" localSheetId="30">#REF!</definedName>
    <definedName name="_Tab24" localSheetId="34">#REF!</definedName>
    <definedName name="_Tab24" localSheetId="35">#REF!</definedName>
    <definedName name="_Tab24" localSheetId="23">#REF!</definedName>
    <definedName name="_Tab24" localSheetId="24">#REF!</definedName>
    <definedName name="_Tab24" localSheetId="29">#REF!</definedName>
    <definedName name="_Tab24" localSheetId="32">#REF!</definedName>
    <definedName name="_Tab24" localSheetId="5">#REF!</definedName>
    <definedName name="_Tab24" localSheetId="39">#REF!</definedName>
    <definedName name="_Tab24">#REF!</definedName>
    <definedName name="_Tab26" localSheetId="17">#REF!</definedName>
    <definedName name="_Tab26" localSheetId="18">#REF!</definedName>
    <definedName name="_Tab26" localSheetId="20">#REF!</definedName>
    <definedName name="_Tab26" localSheetId="25">#REF!</definedName>
    <definedName name="_Tab26" localSheetId="30">#REF!</definedName>
    <definedName name="_Tab26" localSheetId="34">#REF!</definedName>
    <definedName name="_Tab26" localSheetId="35">#REF!</definedName>
    <definedName name="_Tab26" localSheetId="23">#REF!</definedName>
    <definedName name="_Tab26" localSheetId="24">#REF!</definedName>
    <definedName name="_Tab26" localSheetId="29">#REF!</definedName>
    <definedName name="_Tab26" localSheetId="32">#REF!</definedName>
    <definedName name="_Tab26" localSheetId="5">#REF!</definedName>
    <definedName name="_Tab26" localSheetId="39">#REF!</definedName>
    <definedName name="_Tab26">#REF!</definedName>
    <definedName name="_Tab27" localSheetId="17">#REF!</definedName>
    <definedName name="_Tab27" localSheetId="18">#REF!</definedName>
    <definedName name="_Tab27" localSheetId="20">#REF!</definedName>
    <definedName name="_Tab27" localSheetId="25">#REF!</definedName>
    <definedName name="_Tab27" localSheetId="30">#REF!</definedName>
    <definedName name="_Tab27" localSheetId="34">#REF!</definedName>
    <definedName name="_Tab27" localSheetId="35">#REF!</definedName>
    <definedName name="_Tab27" localSheetId="23">#REF!</definedName>
    <definedName name="_Tab27" localSheetId="24">#REF!</definedName>
    <definedName name="_Tab27" localSheetId="29">#REF!</definedName>
    <definedName name="_Tab27" localSheetId="32">#REF!</definedName>
    <definedName name="_Tab27" localSheetId="5">#REF!</definedName>
    <definedName name="_Tab27" localSheetId="39">#REF!</definedName>
    <definedName name="_Tab27">#REF!</definedName>
    <definedName name="_Tab28" localSheetId="17">#REF!</definedName>
    <definedName name="_Tab28" localSheetId="18">#REF!</definedName>
    <definedName name="_Tab28" localSheetId="20">#REF!</definedName>
    <definedName name="_Tab28" localSheetId="25">#REF!</definedName>
    <definedName name="_Tab28" localSheetId="30">#REF!</definedName>
    <definedName name="_Tab28" localSheetId="34">#REF!</definedName>
    <definedName name="_Tab28" localSheetId="35">#REF!</definedName>
    <definedName name="_Tab28" localSheetId="23">#REF!</definedName>
    <definedName name="_Tab28" localSheetId="24">#REF!</definedName>
    <definedName name="_Tab28" localSheetId="29">#REF!</definedName>
    <definedName name="_Tab28" localSheetId="32">#REF!</definedName>
    <definedName name="_Tab28" localSheetId="5">#REF!</definedName>
    <definedName name="_Tab28" localSheetId="39">#REF!</definedName>
    <definedName name="_Tab28">#REF!</definedName>
    <definedName name="_Tab29" localSheetId="17">#REF!</definedName>
    <definedName name="_Tab29" localSheetId="18">#REF!</definedName>
    <definedName name="_Tab29" localSheetId="20">#REF!</definedName>
    <definedName name="_Tab29" localSheetId="25">#REF!</definedName>
    <definedName name="_Tab29" localSheetId="30">#REF!</definedName>
    <definedName name="_Tab29" localSheetId="34">#REF!</definedName>
    <definedName name="_Tab29" localSheetId="35">#REF!</definedName>
    <definedName name="_Tab29" localSheetId="23">#REF!</definedName>
    <definedName name="_Tab29" localSheetId="24">#REF!</definedName>
    <definedName name="_Tab29" localSheetId="29">#REF!</definedName>
    <definedName name="_Tab29" localSheetId="32">#REF!</definedName>
    <definedName name="_Tab29" localSheetId="5">#REF!</definedName>
    <definedName name="_Tab29" localSheetId="39">#REF!</definedName>
    <definedName name="_Tab29">#REF!</definedName>
    <definedName name="_TAB3" localSheetId="17">#REF!</definedName>
    <definedName name="_TAB3" localSheetId="18">#REF!</definedName>
    <definedName name="_TAB3" localSheetId="20">#REF!</definedName>
    <definedName name="_TAB3" localSheetId="25">#REF!</definedName>
    <definedName name="_TAB3" localSheetId="30">#REF!</definedName>
    <definedName name="_TAB3" localSheetId="34">#REF!</definedName>
    <definedName name="_TAB3" localSheetId="35">#REF!</definedName>
    <definedName name="_TAB3" localSheetId="23">#REF!</definedName>
    <definedName name="_TAB3" localSheetId="24">#REF!</definedName>
    <definedName name="_TAB3" localSheetId="29">#REF!</definedName>
    <definedName name="_TAB3" localSheetId="32">#REF!</definedName>
    <definedName name="_TAB3" localSheetId="5">#REF!</definedName>
    <definedName name="_TAB3" localSheetId="39">#REF!</definedName>
    <definedName name="_TAB3">#REF!</definedName>
    <definedName name="_Tab30" localSheetId="17">#REF!</definedName>
    <definedName name="_Tab30" localSheetId="18">#REF!</definedName>
    <definedName name="_Tab30" localSheetId="20">#REF!</definedName>
    <definedName name="_Tab30" localSheetId="25">#REF!</definedName>
    <definedName name="_Tab30" localSheetId="30">#REF!</definedName>
    <definedName name="_Tab30" localSheetId="34">#REF!</definedName>
    <definedName name="_Tab30" localSheetId="35">#REF!</definedName>
    <definedName name="_Tab30" localSheetId="23">#REF!</definedName>
    <definedName name="_Tab30" localSheetId="24">#REF!</definedName>
    <definedName name="_Tab30" localSheetId="29">#REF!</definedName>
    <definedName name="_Tab30" localSheetId="32">#REF!</definedName>
    <definedName name="_Tab30" localSheetId="5">#REF!</definedName>
    <definedName name="_Tab30" localSheetId="39">#REF!</definedName>
    <definedName name="_Tab30">#REF!</definedName>
    <definedName name="_Tab31" localSheetId="17">#REF!</definedName>
    <definedName name="_Tab31" localSheetId="18">#REF!</definedName>
    <definedName name="_Tab31" localSheetId="20">#REF!</definedName>
    <definedName name="_Tab31" localSheetId="25">#REF!</definedName>
    <definedName name="_Tab31" localSheetId="30">#REF!</definedName>
    <definedName name="_Tab31" localSheetId="34">#REF!</definedName>
    <definedName name="_Tab31" localSheetId="35">#REF!</definedName>
    <definedName name="_Tab31" localSheetId="23">#REF!</definedName>
    <definedName name="_Tab31" localSheetId="24">#REF!</definedName>
    <definedName name="_Tab31" localSheetId="29">#REF!</definedName>
    <definedName name="_Tab31" localSheetId="32">#REF!</definedName>
    <definedName name="_Tab31" localSheetId="5">#REF!</definedName>
    <definedName name="_Tab31" localSheetId="39">#REF!</definedName>
    <definedName name="_Tab31">#REF!</definedName>
    <definedName name="_Tab32" localSheetId="17">#REF!</definedName>
    <definedName name="_Tab32" localSheetId="18">#REF!</definedName>
    <definedName name="_Tab32" localSheetId="20">#REF!</definedName>
    <definedName name="_Tab32" localSheetId="25">#REF!</definedName>
    <definedName name="_Tab32" localSheetId="30">#REF!</definedName>
    <definedName name="_Tab32" localSheetId="34">#REF!</definedName>
    <definedName name="_Tab32" localSheetId="35">#REF!</definedName>
    <definedName name="_Tab32" localSheetId="23">#REF!</definedName>
    <definedName name="_Tab32" localSheetId="24">#REF!</definedName>
    <definedName name="_Tab32" localSheetId="29">#REF!</definedName>
    <definedName name="_Tab32" localSheetId="32">#REF!</definedName>
    <definedName name="_Tab32" localSheetId="5">#REF!</definedName>
    <definedName name="_Tab32" localSheetId="39">#REF!</definedName>
    <definedName name="_Tab32">#REF!</definedName>
    <definedName name="_Tab33" localSheetId="17">#REF!</definedName>
    <definedName name="_Tab33" localSheetId="18">#REF!</definedName>
    <definedName name="_Tab33" localSheetId="20">#REF!</definedName>
    <definedName name="_Tab33" localSheetId="25">#REF!</definedName>
    <definedName name="_Tab33" localSheetId="30">#REF!</definedName>
    <definedName name="_Tab33" localSheetId="34">#REF!</definedName>
    <definedName name="_Tab33" localSheetId="35">#REF!</definedName>
    <definedName name="_Tab33" localSheetId="23">#REF!</definedName>
    <definedName name="_Tab33" localSheetId="24">#REF!</definedName>
    <definedName name="_Tab33" localSheetId="29">#REF!</definedName>
    <definedName name="_Tab33" localSheetId="32">#REF!</definedName>
    <definedName name="_Tab33" localSheetId="5">#REF!</definedName>
    <definedName name="_Tab33" localSheetId="39">#REF!</definedName>
    <definedName name="_Tab33">#REF!</definedName>
    <definedName name="_Tab34" localSheetId="17">#REF!</definedName>
    <definedName name="_Tab34" localSheetId="18">#REF!</definedName>
    <definedName name="_Tab34" localSheetId="20">#REF!</definedName>
    <definedName name="_Tab34" localSheetId="25">#REF!</definedName>
    <definedName name="_Tab34" localSheetId="30">#REF!</definedName>
    <definedName name="_Tab34" localSheetId="34">#REF!</definedName>
    <definedName name="_Tab34" localSheetId="35">#REF!</definedName>
    <definedName name="_Tab34" localSheetId="23">#REF!</definedName>
    <definedName name="_Tab34" localSheetId="24">#REF!</definedName>
    <definedName name="_Tab34" localSheetId="29">#REF!</definedName>
    <definedName name="_Tab34" localSheetId="32">#REF!</definedName>
    <definedName name="_Tab34" localSheetId="5">#REF!</definedName>
    <definedName name="_Tab34" localSheetId="39">#REF!</definedName>
    <definedName name="_Tab34">#REF!</definedName>
    <definedName name="_Tab35" localSheetId="17">#REF!</definedName>
    <definedName name="_Tab35" localSheetId="18">#REF!</definedName>
    <definedName name="_Tab35" localSheetId="20">#REF!</definedName>
    <definedName name="_Tab35" localSheetId="25">#REF!</definedName>
    <definedName name="_Tab35" localSheetId="30">#REF!</definedName>
    <definedName name="_Tab35" localSheetId="34">#REF!</definedName>
    <definedName name="_Tab35" localSheetId="35">#REF!</definedName>
    <definedName name="_Tab35" localSheetId="23">#REF!</definedName>
    <definedName name="_Tab35" localSheetId="24">#REF!</definedName>
    <definedName name="_Tab35" localSheetId="29">#REF!</definedName>
    <definedName name="_Tab35" localSheetId="32">#REF!</definedName>
    <definedName name="_Tab35" localSheetId="5">#REF!</definedName>
    <definedName name="_Tab35" localSheetId="39">#REF!</definedName>
    <definedName name="_Tab35">#REF!</definedName>
    <definedName name="_TAB4" localSheetId="17">#REF!</definedName>
    <definedName name="_TAB4" localSheetId="18">#REF!</definedName>
    <definedName name="_TAB4" localSheetId="20">#REF!</definedName>
    <definedName name="_TAB4" localSheetId="25">#REF!</definedName>
    <definedName name="_TAB4" localSheetId="30">#REF!</definedName>
    <definedName name="_TAB4" localSheetId="34">#REF!</definedName>
    <definedName name="_TAB4" localSheetId="35">#REF!</definedName>
    <definedName name="_TAB4" localSheetId="23">#REF!</definedName>
    <definedName name="_TAB4" localSheetId="24">#REF!</definedName>
    <definedName name="_TAB4" localSheetId="29">#REF!</definedName>
    <definedName name="_TAB4" localSheetId="32">#REF!</definedName>
    <definedName name="_TAB4" localSheetId="5">#REF!</definedName>
    <definedName name="_TAB4" localSheetId="39">#REF!</definedName>
    <definedName name="_TAB4">#REF!</definedName>
    <definedName name="_TAB5" localSheetId="17">#REF!</definedName>
    <definedName name="_TAB5" localSheetId="18">#REF!</definedName>
    <definedName name="_TAB5" localSheetId="20">#REF!</definedName>
    <definedName name="_TAB5" localSheetId="25">#REF!</definedName>
    <definedName name="_TAB5" localSheetId="30">#REF!</definedName>
    <definedName name="_TAB5" localSheetId="34">#REF!</definedName>
    <definedName name="_TAB5" localSheetId="35">#REF!</definedName>
    <definedName name="_TAB5" localSheetId="23">#REF!</definedName>
    <definedName name="_TAB5" localSheetId="24">#REF!</definedName>
    <definedName name="_TAB5" localSheetId="29">#REF!</definedName>
    <definedName name="_TAB5" localSheetId="32">#REF!</definedName>
    <definedName name="_TAB5" localSheetId="5">#REF!</definedName>
    <definedName name="_TAB5" localSheetId="39">#REF!</definedName>
    <definedName name="_TAB5">#REF!</definedName>
    <definedName name="_tab6" localSheetId="17">#REF!</definedName>
    <definedName name="_tab6" localSheetId="18">#REF!</definedName>
    <definedName name="_tab6" localSheetId="20">#REF!</definedName>
    <definedName name="_tab6" localSheetId="25">#REF!</definedName>
    <definedName name="_tab6" localSheetId="30">#REF!</definedName>
    <definedName name="_tab6" localSheetId="34">#REF!</definedName>
    <definedName name="_tab6" localSheetId="35">#REF!</definedName>
    <definedName name="_tab6" localSheetId="23">#REF!</definedName>
    <definedName name="_tab6" localSheetId="24">#REF!</definedName>
    <definedName name="_tab6" localSheetId="29">#REF!</definedName>
    <definedName name="_tab6" localSheetId="32">#REF!</definedName>
    <definedName name="_tab6" localSheetId="5">#REF!</definedName>
    <definedName name="_tab6" localSheetId="39">#REF!</definedName>
    <definedName name="_tab6">#REF!</definedName>
    <definedName name="_TAB7" localSheetId="17">#REF!</definedName>
    <definedName name="_TAB7" localSheetId="18">#REF!</definedName>
    <definedName name="_TAB7" localSheetId="20">#REF!</definedName>
    <definedName name="_TAB7" localSheetId="25">#REF!</definedName>
    <definedName name="_TAB7" localSheetId="30">#REF!</definedName>
    <definedName name="_TAB7" localSheetId="34">#REF!</definedName>
    <definedName name="_TAB7" localSheetId="35">#REF!</definedName>
    <definedName name="_TAB7" localSheetId="23">#REF!</definedName>
    <definedName name="_TAB7" localSheetId="24">#REF!</definedName>
    <definedName name="_TAB7" localSheetId="29">#REF!</definedName>
    <definedName name="_TAB7" localSheetId="32">#REF!</definedName>
    <definedName name="_TAB7" localSheetId="5">#REF!</definedName>
    <definedName name="_TAB7" localSheetId="39">#REF!</definedName>
    <definedName name="_TAB7">#REF!</definedName>
    <definedName name="_TAB8" localSheetId="17">#REF!</definedName>
    <definedName name="_TAB8" localSheetId="18">#REF!</definedName>
    <definedName name="_TAB8" localSheetId="20">#REF!</definedName>
    <definedName name="_TAB8" localSheetId="25">#REF!</definedName>
    <definedName name="_TAB8" localSheetId="30">#REF!</definedName>
    <definedName name="_TAB8" localSheetId="34">#REF!</definedName>
    <definedName name="_TAB8" localSheetId="35">#REF!</definedName>
    <definedName name="_TAB8" localSheetId="23">#REF!</definedName>
    <definedName name="_TAB8" localSheetId="24">#REF!</definedName>
    <definedName name="_TAB8" localSheetId="29">#REF!</definedName>
    <definedName name="_TAB8" localSheetId="32">#REF!</definedName>
    <definedName name="_TAB8" localSheetId="5">#REF!</definedName>
    <definedName name="_TAB8" localSheetId="39">#REF!</definedName>
    <definedName name="_TAB8">#REF!</definedName>
    <definedName name="_tab9" localSheetId="17">#REF!</definedName>
    <definedName name="_tab9" localSheetId="18">#REF!</definedName>
    <definedName name="_tab9" localSheetId="20">#REF!</definedName>
    <definedName name="_tab9" localSheetId="25">#REF!</definedName>
    <definedName name="_tab9" localSheetId="30">#REF!</definedName>
    <definedName name="_tab9" localSheetId="34">#REF!</definedName>
    <definedName name="_tab9" localSheetId="35">#REF!</definedName>
    <definedName name="_tab9" localSheetId="23">#REF!</definedName>
    <definedName name="_tab9" localSheetId="24">#REF!</definedName>
    <definedName name="_tab9" localSheetId="29">#REF!</definedName>
    <definedName name="_tab9" localSheetId="32">#REF!</definedName>
    <definedName name="_tab9" localSheetId="5">#REF!</definedName>
    <definedName name="_tab9" localSheetId="39">#REF!</definedName>
    <definedName name="_tab9">#REF!</definedName>
    <definedName name="_TB41" localSheetId="17">#REF!</definedName>
    <definedName name="_TB41" localSheetId="18">#REF!</definedName>
    <definedName name="_TB41" localSheetId="20">#REF!</definedName>
    <definedName name="_TB41" localSheetId="25">#REF!</definedName>
    <definedName name="_TB41" localSheetId="30">#REF!</definedName>
    <definedName name="_TB41" localSheetId="34">#REF!</definedName>
    <definedName name="_TB41" localSheetId="35">#REF!</definedName>
    <definedName name="_TB41" localSheetId="23">#REF!</definedName>
    <definedName name="_TB41" localSheetId="24">#REF!</definedName>
    <definedName name="_TB41" localSheetId="29">#REF!</definedName>
    <definedName name="_TB41" localSheetId="32">#REF!</definedName>
    <definedName name="_TB41" localSheetId="5">#REF!</definedName>
    <definedName name="_TB41" localSheetId="39">#REF!</definedName>
    <definedName name="_TB41">#REF!</definedName>
    <definedName name="_Toc101880692" localSheetId="28">'Tab  15'!$A$3</definedName>
    <definedName name="_Toc101880725" localSheetId="44">'Tab 44'!$A$1</definedName>
    <definedName name="_Toc101880726" localSheetId="44">'Tab 44'!$A$3</definedName>
    <definedName name="_Toc101880727" localSheetId="44">'Tab 44'!#REF!</definedName>
    <definedName name="_Toc101881956" localSheetId="34">'Graf 23'!$A$8</definedName>
    <definedName name="_Toc116561390" localSheetId="15">'Graf 12+13'!$B$23</definedName>
    <definedName name="_Toc117765255" localSheetId="20">'Graf 16'!$P$48</definedName>
    <definedName name="_Toc132899897" localSheetId="17">'Graf 14'!$C$63</definedName>
    <definedName name="_Toc132899898" localSheetId="17">'Graf 14'!#REF!</definedName>
    <definedName name="_Toc133326713" localSheetId="27">'Tab 14'!$B$3</definedName>
    <definedName name="_Toc40186697" localSheetId="43">'Tab 42+43'!#REF!</definedName>
    <definedName name="_Toc40186698" localSheetId="42">'Tab 40+41'!#REF!</definedName>
    <definedName name="_Toc40186699" localSheetId="42">'Tab 40+41'!#REF!</definedName>
    <definedName name="_Toc416885926" localSheetId="14">'Tab 7 '!#REF!</definedName>
    <definedName name="_Toc416944014" localSheetId="7">'Graf 4+5'!$B$4</definedName>
    <definedName name="_Toc416944015" localSheetId="7">'Graf 4+5'!$E$4</definedName>
    <definedName name="_Toc416944019" localSheetId="11">'Graf 9 + Tab 5'!$B$4</definedName>
    <definedName name="_Toc416944024" localSheetId="11">'Graf 9 + Tab 5'!$B$4</definedName>
    <definedName name="_Toc416944025" localSheetId="11">'Graf 9 + Tab 5'!$D$4</definedName>
    <definedName name="_Toc416944027" localSheetId="12">'Tab 6'!#REF!</definedName>
    <definedName name="_Toc449429151" localSheetId="28">'Tab  15'!#REF!</definedName>
    <definedName name="_Toc449430180" localSheetId="43">'Tab 42+43'!#REF!</definedName>
    <definedName name="_Toc480533165" localSheetId="28">'Tab  15'!#REF!</definedName>
    <definedName name="_Toc512001581" localSheetId="28">'Tab  15'!#REF!</definedName>
    <definedName name="_Toc512001582" localSheetId="28">'Tab  15'!#REF!</definedName>
    <definedName name="_Toc512001594" localSheetId="33">'Graf 22'!#REF!</definedName>
    <definedName name="_Toc512001595" localSheetId="33">'Graf 22'!#REF!</definedName>
    <definedName name="_Toc526783495" localSheetId="29">'Tab 16'!$A$3</definedName>
    <definedName name="_Toc526783495" localSheetId="32">'Tab 17'!#REF!</definedName>
    <definedName name="_Toc71548195" localSheetId="4">'Tab 2 + Graf 1'!$J$3</definedName>
    <definedName name="_Toc71548195" localSheetId="5">'Tab 3'!#REF!</definedName>
    <definedName name="_Toc71622442" localSheetId="4">'Tab 2 + Graf 1'!$A$3</definedName>
    <definedName name="_Toc71622442" localSheetId="5">'Tab 3'!$A$3</definedName>
    <definedName name="_Toc71622449" localSheetId="28">'Tab  15'!$A$3</definedName>
    <definedName name="_Toc71622452" localSheetId="24">'Tab 12'!#REF!</definedName>
    <definedName name="_USD18" localSheetId="15">#REF!</definedName>
    <definedName name="_USD18" localSheetId="18">#REF!</definedName>
    <definedName name="_USD18" localSheetId="25">#REF!</definedName>
    <definedName name="_USD18" localSheetId="34">#REF!</definedName>
    <definedName name="_USD18" localSheetId="35">#REF!</definedName>
    <definedName name="_USD18" localSheetId="32">#REF!</definedName>
    <definedName name="_USD18">#REF!</definedName>
    <definedName name="_USD19" localSheetId="15">#REF!</definedName>
    <definedName name="_USD19" localSheetId="18">#REF!</definedName>
    <definedName name="_USD19" localSheetId="25">#REF!</definedName>
    <definedName name="_USD19" localSheetId="34">#REF!</definedName>
    <definedName name="_USD19" localSheetId="35">#REF!</definedName>
    <definedName name="_USD19" localSheetId="32">#REF!</definedName>
    <definedName name="_USD19">#REF!</definedName>
    <definedName name="_WEO1" localSheetId="17">#REF!</definedName>
    <definedName name="_WEO1" localSheetId="18">#REF!</definedName>
    <definedName name="_WEO1" localSheetId="20">#REF!</definedName>
    <definedName name="_WEO1" localSheetId="25">#REF!</definedName>
    <definedName name="_WEO1" localSheetId="30">#REF!</definedName>
    <definedName name="_WEO1" localSheetId="34">#REF!</definedName>
    <definedName name="_WEO1" localSheetId="35">#REF!</definedName>
    <definedName name="_WEO1" localSheetId="23">#REF!</definedName>
    <definedName name="_WEO1" localSheetId="24">#REF!</definedName>
    <definedName name="_WEO1" localSheetId="29">#REF!</definedName>
    <definedName name="_WEO1" localSheetId="32">#REF!</definedName>
    <definedName name="_WEO1" localSheetId="5">#REF!</definedName>
    <definedName name="_WEO1" localSheetId="39">#REF!</definedName>
    <definedName name="_WEO1">#REF!</definedName>
    <definedName name="_WEO2" localSheetId="17">#REF!</definedName>
    <definedName name="_WEO2" localSheetId="18">#REF!</definedName>
    <definedName name="_WEO2" localSheetId="20">#REF!</definedName>
    <definedName name="_WEO2" localSheetId="25">#REF!</definedName>
    <definedName name="_WEO2" localSheetId="30">#REF!</definedName>
    <definedName name="_WEO2" localSheetId="34">#REF!</definedName>
    <definedName name="_WEO2" localSheetId="35">#REF!</definedName>
    <definedName name="_WEO2" localSheetId="23">#REF!</definedName>
    <definedName name="_WEO2" localSheetId="24">#REF!</definedName>
    <definedName name="_WEO2" localSheetId="29">#REF!</definedName>
    <definedName name="_WEO2" localSheetId="32">#REF!</definedName>
    <definedName name="_WEO2" localSheetId="5">#REF!</definedName>
    <definedName name="_WEO2" localSheetId="39">#REF!</definedName>
    <definedName name="_WEO2">#REF!</definedName>
    <definedName name="_xlchart.v1.0" hidden="1">'Graf 25'!$B$17</definedName>
    <definedName name="_xlchart.v1.1" hidden="1">'Graf 25'!$B$18:$B$27</definedName>
    <definedName name="_xlchart.v1.10" hidden="1">'Graf 25'!$D$17</definedName>
    <definedName name="_xlchart.v1.11" hidden="1">'Graf 25'!$D$18:$D$27</definedName>
    <definedName name="_xlchart.v1.2" hidden="1">'Graf 25'!$C$18:$C$27</definedName>
    <definedName name="_xlchart.v1.3" hidden="1">'Graf 25'!$B$6:$B$15</definedName>
    <definedName name="_xlchart.v1.4" hidden="1">'Graf 25'!$C$5</definedName>
    <definedName name="_xlchart.v1.5" hidden="1">'Graf 25'!$C$6:$C$15</definedName>
    <definedName name="_xlchart.v1.6" hidden="1">'Graf 25'!$B$6:$B$15</definedName>
    <definedName name="_xlchart.v1.7" hidden="1">'Graf 25'!$D$5</definedName>
    <definedName name="_xlchart.v1.8" hidden="1">'Graf 25'!$D$6:$D$15</definedName>
    <definedName name="_xlchart.v1.9" hidden="1">'Graf 25'!$B$18:$B$27</definedName>
    <definedName name="a" localSheetId="46" hidden="1">[20]REER!$AZ$144:$AZ$210</definedName>
    <definedName name="a" localSheetId="39">#REF!</definedName>
    <definedName name="a" hidden="1">[20]REER!$AZ$144:$AZ$210</definedName>
    <definedName name="aaa" localSheetId="17" hidden="1">'[10]i2-KA'!#REF!</definedName>
    <definedName name="aaa" localSheetId="18" hidden="1">'[10]i2-KA'!#REF!</definedName>
    <definedName name="aaa" localSheetId="20" hidden="1">'[10]i2-KA'!#REF!</definedName>
    <definedName name="aaa" localSheetId="25" hidden="1">'[10]i2-KA'!#REF!</definedName>
    <definedName name="aaa" localSheetId="34" hidden="1">'[10]i2-KA'!#REF!</definedName>
    <definedName name="aaa" localSheetId="35" hidden="1">'[10]i2-KA'!#REF!</definedName>
    <definedName name="aaa" localSheetId="46" hidden="1">'[10]i2-KA'!#REF!</definedName>
    <definedName name="aaa" localSheetId="23" hidden="1">'[10]i2-KA'!#REF!</definedName>
    <definedName name="aaa" localSheetId="24" hidden="1">'[10]i2-KA'!#REF!</definedName>
    <definedName name="aaa" localSheetId="29" hidden="1">'[10]i2-KA'!#REF!</definedName>
    <definedName name="aaa" localSheetId="32" hidden="1">'[10]i2-KA'!#REF!</definedName>
    <definedName name="aaa" localSheetId="5" hidden="1">'[10]i2-KA'!#REF!</definedName>
    <definedName name="aaa" localSheetId="37" hidden="1">'[10]i2-KA'!#REF!</definedName>
    <definedName name="aaa" hidden="1">'[10]i2-KA'!#REF!</definedName>
    <definedName name="aaaaaaaaaaaaaa" localSheetId="39">#N/A</definedName>
    <definedName name="aaaaaaaaaaaaaa">[21]!aaaaaaaaaaaaaa</definedName>
    <definedName name="aas" localSheetId="39">[22]Contents!$A$1:$C$25</definedName>
    <definedName name="aas">[23]Contents!$A$1:$C$25</definedName>
    <definedName name="aloha" localSheetId="17" hidden="1">'[24]i2-KA'!#REF!</definedName>
    <definedName name="aloha" localSheetId="18" hidden="1">'[24]i2-KA'!#REF!</definedName>
    <definedName name="aloha" localSheetId="20" hidden="1">'[24]i2-KA'!#REF!</definedName>
    <definedName name="aloha" localSheetId="25" hidden="1">'[24]i2-KA'!#REF!</definedName>
    <definedName name="aloha" localSheetId="34" hidden="1">'[24]i2-KA'!#REF!</definedName>
    <definedName name="aloha" localSheetId="35" hidden="1">'[24]i2-KA'!#REF!</definedName>
    <definedName name="aloha" localSheetId="46" hidden="1">'[24]i2-KA'!#REF!</definedName>
    <definedName name="aloha" localSheetId="23" hidden="1">'[24]i2-KA'!#REF!</definedName>
    <definedName name="aloha" localSheetId="24" hidden="1">'[24]i2-KA'!#REF!</definedName>
    <definedName name="aloha" localSheetId="29" hidden="1">'[24]i2-KA'!#REF!</definedName>
    <definedName name="aloha" localSheetId="32" hidden="1">'[24]i2-KA'!#REF!</definedName>
    <definedName name="aloha" localSheetId="5" hidden="1">'[24]i2-KA'!#REF!</definedName>
    <definedName name="aloha" localSheetId="37" hidden="1">'[24]i2-KA'!#REF!</definedName>
    <definedName name="aloha" localSheetId="39" hidden="1">'[24]i2-KA'!#REF!</definedName>
    <definedName name="aloha" hidden="1">'[24]i2-KA'!#REF!</definedName>
    <definedName name="ANNUALNOM" localSheetId="17">#REF!</definedName>
    <definedName name="ANNUALNOM" localSheetId="18">#REF!</definedName>
    <definedName name="ANNUALNOM" localSheetId="20">#REF!</definedName>
    <definedName name="ANNUALNOM" localSheetId="25">#REF!</definedName>
    <definedName name="ANNUALNOM" localSheetId="30">#REF!</definedName>
    <definedName name="ANNUALNOM" localSheetId="34">#REF!</definedName>
    <definedName name="ANNUALNOM" localSheetId="35">#REF!</definedName>
    <definedName name="ANNUALNOM" localSheetId="23">#REF!</definedName>
    <definedName name="ANNUALNOM" localSheetId="24">#REF!</definedName>
    <definedName name="ANNUALNOM" localSheetId="29">#REF!</definedName>
    <definedName name="ANNUALNOM" localSheetId="32">#REF!</definedName>
    <definedName name="ANNUALNOM" localSheetId="5">#REF!</definedName>
    <definedName name="ANNUALNOM" localSheetId="37">#REF!</definedName>
    <definedName name="ANNUALNOM" localSheetId="39">#REF!</definedName>
    <definedName name="ANNUALNOM">#REF!</definedName>
    <definedName name="as" localSheetId="39">'[22]i-REER'!$A$2:$F$104</definedName>
    <definedName name="as">'[23]i-REER'!$A$2:$F$104</definedName>
    <definedName name="ASSUM" localSheetId="17">#REF!</definedName>
    <definedName name="ASSUM" localSheetId="18">#REF!</definedName>
    <definedName name="ASSUM" localSheetId="20">#REF!</definedName>
    <definedName name="ASSUM" localSheetId="25">#REF!</definedName>
    <definedName name="ASSUM" localSheetId="30">#REF!</definedName>
    <definedName name="ASSUM" localSheetId="34">#REF!</definedName>
    <definedName name="ASSUM" localSheetId="35">#REF!</definedName>
    <definedName name="ASSUM" localSheetId="23">#REF!</definedName>
    <definedName name="ASSUM" localSheetId="24">#REF!</definedName>
    <definedName name="ASSUM" localSheetId="29">#REF!</definedName>
    <definedName name="ASSUM" localSheetId="32">#REF!</definedName>
    <definedName name="ASSUM" localSheetId="5">#REF!</definedName>
    <definedName name="ASSUM" localSheetId="37">#REF!</definedName>
    <definedName name="ASSUM" localSheetId="39">#REF!</definedName>
    <definedName name="ASSUM">#REF!</definedName>
    <definedName name="ASSUMB" localSheetId="17">#REF!</definedName>
    <definedName name="ASSUMB" localSheetId="18">#REF!</definedName>
    <definedName name="ASSUMB" localSheetId="20">#REF!</definedName>
    <definedName name="ASSUMB" localSheetId="25">#REF!</definedName>
    <definedName name="ASSUMB" localSheetId="30">#REF!</definedName>
    <definedName name="ASSUMB" localSheetId="34">#REF!</definedName>
    <definedName name="ASSUMB" localSheetId="35">#REF!</definedName>
    <definedName name="ASSUMB" localSheetId="23">#REF!</definedName>
    <definedName name="ASSUMB" localSheetId="24">#REF!</definedName>
    <definedName name="ASSUMB" localSheetId="29">#REF!</definedName>
    <definedName name="ASSUMB" localSheetId="32">#REF!</definedName>
    <definedName name="ASSUMB" localSheetId="5">#REF!</definedName>
    <definedName name="ASSUMB" localSheetId="39">#REF!</definedName>
    <definedName name="ASSUMB">#REF!</definedName>
    <definedName name="atrade" localSheetId="17">[17]!atrade</definedName>
    <definedName name="atrade" localSheetId="18">[17]!atrade</definedName>
    <definedName name="atrade" localSheetId="20">[17]!atrade</definedName>
    <definedName name="atrade" localSheetId="25">[17]!atrade</definedName>
    <definedName name="atrade" localSheetId="34">[17]!atrade</definedName>
    <definedName name="atrade" localSheetId="35">[17]!atrade</definedName>
    <definedName name="atrade" localSheetId="23">[17]!atrade</definedName>
    <definedName name="atrade" localSheetId="24">[17]!atrade</definedName>
    <definedName name="atrade" localSheetId="29">[17]!atrade</definedName>
    <definedName name="atrade" localSheetId="32">[17]!atrade</definedName>
    <definedName name="atrade" localSheetId="5">[17]!atrade</definedName>
    <definedName name="atrade" localSheetId="39">[17]!atrade</definedName>
    <definedName name="atrade">[17]!atrade</definedName>
    <definedName name="b" localSheetId="17">#REF!</definedName>
    <definedName name="b" localSheetId="18">#REF!</definedName>
    <definedName name="b" localSheetId="20">#REF!</definedName>
    <definedName name="b" localSheetId="25">#REF!</definedName>
    <definedName name="b" localSheetId="30">#REF!</definedName>
    <definedName name="b" localSheetId="34">#REF!</definedName>
    <definedName name="b" localSheetId="35">#REF!</definedName>
    <definedName name="b" localSheetId="23">#REF!</definedName>
    <definedName name="b" localSheetId="24">#REF!</definedName>
    <definedName name="b" localSheetId="29">#REF!</definedName>
    <definedName name="b" localSheetId="32">#REF!</definedName>
    <definedName name="b" localSheetId="5">#REF!</definedName>
    <definedName name="b" localSheetId="37">#REF!</definedName>
    <definedName name="b" localSheetId="39">#REF!</definedName>
    <definedName name="b">#REF!</definedName>
    <definedName name="BAKLANBOPB" localSheetId="17">#REF!</definedName>
    <definedName name="BAKLANBOPB" localSheetId="18">#REF!</definedName>
    <definedName name="BAKLANBOPB" localSheetId="20">#REF!</definedName>
    <definedName name="BAKLANBOPB" localSheetId="25">#REF!</definedName>
    <definedName name="BAKLANBOPB" localSheetId="30">#REF!</definedName>
    <definedName name="BAKLANBOPB" localSheetId="34">#REF!</definedName>
    <definedName name="BAKLANBOPB" localSheetId="35">#REF!</definedName>
    <definedName name="BAKLANBOPB" localSheetId="23">#REF!</definedName>
    <definedName name="BAKLANBOPB" localSheetId="24">#REF!</definedName>
    <definedName name="BAKLANBOPB" localSheetId="29">#REF!</definedName>
    <definedName name="BAKLANBOPB" localSheetId="32">#REF!</definedName>
    <definedName name="BAKLANBOPB" localSheetId="5">#REF!</definedName>
    <definedName name="BAKLANBOPB" localSheetId="39">#REF!</definedName>
    <definedName name="BAKLANBOPB">#REF!</definedName>
    <definedName name="BAKLANDEBT2B" localSheetId="17">#REF!</definedName>
    <definedName name="BAKLANDEBT2B" localSheetId="18">#REF!</definedName>
    <definedName name="BAKLANDEBT2B" localSheetId="20">#REF!</definedName>
    <definedName name="BAKLANDEBT2B" localSheetId="25">#REF!</definedName>
    <definedName name="BAKLANDEBT2B" localSheetId="30">#REF!</definedName>
    <definedName name="BAKLANDEBT2B" localSheetId="34">#REF!</definedName>
    <definedName name="BAKLANDEBT2B" localSheetId="35">#REF!</definedName>
    <definedName name="BAKLANDEBT2B" localSheetId="23">#REF!</definedName>
    <definedName name="BAKLANDEBT2B" localSheetId="24">#REF!</definedName>
    <definedName name="BAKLANDEBT2B" localSheetId="29">#REF!</definedName>
    <definedName name="BAKLANDEBT2B" localSheetId="32">#REF!</definedName>
    <definedName name="BAKLANDEBT2B" localSheetId="5">#REF!</definedName>
    <definedName name="BAKLANDEBT2B" localSheetId="39">#REF!</definedName>
    <definedName name="BAKLANDEBT2B">#REF!</definedName>
    <definedName name="BAKLDEBT1B" localSheetId="17">#REF!</definedName>
    <definedName name="BAKLDEBT1B" localSheetId="18">#REF!</definedName>
    <definedName name="BAKLDEBT1B" localSheetId="20">#REF!</definedName>
    <definedName name="BAKLDEBT1B" localSheetId="25">#REF!</definedName>
    <definedName name="BAKLDEBT1B" localSheetId="30">#REF!</definedName>
    <definedName name="BAKLDEBT1B" localSheetId="34">#REF!</definedName>
    <definedName name="BAKLDEBT1B" localSheetId="35">#REF!</definedName>
    <definedName name="BAKLDEBT1B" localSheetId="23">#REF!</definedName>
    <definedName name="BAKLDEBT1B" localSheetId="24">#REF!</definedName>
    <definedName name="BAKLDEBT1B" localSheetId="29">#REF!</definedName>
    <definedName name="BAKLDEBT1B" localSheetId="32">#REF!</definedName>
    <definedName name="BAKLDEBT1B" localSheetId="5">#REF!</definedName>
    <definedName name="BAKLDEBT1B" localSheetId="39">#REF!</definedName>
    <definedName name="BAKLDEBT1B">#REF!</definedName>
    <definedName name="BASDAT" localSheetId="17">'[3]Annual Tables'!#REF!</definedName>
    <definedName name="BASDAT" localSheetId="18">'[3]Annual Tables'!#REF!</definedName>
    <definedName name="BASDAT" localSheetId="20">'[3]Annual Tables'!#REF!</definedName>
    <definedName name="BASDAT" localSheetId="25">'[3]Annual Tables'!#REF!</definedName>
    <definedName name="BASDAT" localSheetId="30">'[3]Annual Tables'!#REF!</definedName>
    <definedName name="BASDAT" localSheetId="34">'[3]Annual Tables'!#REF!</definedName>
    <definedName name="BASDAT" localSheetId="35">'[3]Annual Tables'!#REF!</definedName>
    <definedName name="BASDAT" localSheetId="23">'[3]Annual Tables'!#REF!</definedName>
    <definedName name="BASDAT" localSheetId="24">'[3]Annual Tables'!#REF!</definedName>
    <definedName name="BASDAT" localSheetId="29">'[3]Annual Tables'!#REF!</definedName>
    <definedName name="BASDAT" localSheetId="32">'[3]Annual Tables'!#REF!</definedName>
    <definedName name="BASDAT" localSheetId="5">'[3]Annual Tables'!#REF!</definedName>
    <definedName name="BASDAT" localSheetId="39">'[3]Annual Tables'!#REF!</definedName>
    <definedName name="BASDAT">'[3]Annual Tables'!#REF!</definedName>
    <definedName name="bb" localSheetId="13" hidden="1">{"Riqfin97",#N/A,FALSE,"Tran";"Riqfinpro",#N/A,FALSE,"Tran"}</definedName>
    <definedName name="bb" localSheetId="15" hidden="1">{"Riqfin97",#N/A,FALSE,"Tran";"Riqfinpro",#N/A,FALSE,"Tran"}</definedName>
    <definedName name="bb" localSheetId="17" hidden="1">{"Riqfin97",#N/A,FALSE,"Tran";"Riqfinpro",#N/A,FALSE,"Tran"}</definedName>
    <definedName name="bb" localSheetId="20" hidden="1">{"Riqfin97",#N/A,FALSE,"Tran";"Riqfinpro",#N/A,FALSE,"Tran"}</definedName>
    <definedName name="bb" localSheetId="30" hidden="1">{"Riqfin97",#N/A,FALSE,"Tran";"Riqfinpro",#N/A,FALSE,"Tran"}</definedName>
    <definedName name="bb" localSheetId="33" hidden="1">{"Riqfin97",#N/A,FALSE,"Tran";"Riqfinpro",#N/A,FALSE,"Tran"}</definedName>
    <definedName name="bb" localSheetId="34" hidden="1">{"Riqfin97",#N/A,FALSE,"Tran";"Riqfinpro",#N/A,FALSE,"Tran"}</definedName>
    <definedName name="bb" localSheetId="35" hidden="1">{"Riqfin97",#N/A,FALSE,"Tran";"Riqfinpro",#N/A,FALSE,"Tran"}</definedName>
    <definedName name="bb" localSheetId="46" hidden="1">{"Riqfin97",#N/A,FALSE,"Tran";"Riqfinpro",#N/A,FALSE,"Tran"}</definedName>
    <definedName name="bb" localSheetId="37" hidden="1">{"Riqfin97",#N/A,FALSE,"Tran";"Riqfinpro",#N/A,FALSE,"Tran"}</definedName>
    <definedName name="bb" localSheetId="39" hidden="1">{"Riqfin97",#N/A,FALSE,"Tran";"Riqfinpro",#N/A,FALSE,"Tran"}</definedName>
    <definedName name="bb" localSheetId="42" hidden="1">{"Riqfin97",#N/A,FALSE,"Tran";"Riqfinpro",#N/A,FALSE,"Tran"}</definedName>
    <definedName name="bb" localSheetId="43" hidden="1">{"Riqfin97",#N/A,FALSE,"Tran";"Riqfinpro",#N/A,FALSE,"Tran"}</definedName>
    <definedName name="bb" hidden="1">{"Riqfin97",#N/A,FALSE,"Tran";"Riqfinpro",#N/A,FALSE,"Tran"}</definedName>
    <definedName name="bbb" localSheetId="13" hidden="1">{"Riqfin97",#N/A,FALSE,"Tran";"Riqfinpro",#N/A,FALSE,"Tran"}</definedName>
    <definedName name="bbb" localSheetId="15" hidden="1">{"Riqfin97",#N/A,FALSE,"Tran";"Riqfinpro",#N/A,FALSE,"Tran"}</definedName>
    <definedName name="bbb" localSheetId="17" hidden="1">{"Riqfin97",#N/A,FALSE,"Tran";"Riqfinpro",#N/A,FALSE,"Tran"}</definedName>
    <definedName name="bbb" localSheetId="20" hidden="1">{"Riqfin97",#N/A,FALSE,"Tran";"Riqfinpro",#N/A,FALSE,"Tran"}</definedName>
    <definedName name="bbb" localSheetId="30" hidden="1">{"Riqfin97",#N/A,FALSE,"Tran";"Riqfinpro",#N/A,FALSE,"Tran"}</definedName>
    <definedName name="bbb" localSheetId="33" hidden="1">{"Riqfin97",#N/A,FALSE,"Tran";"Riqfinpro",#N/A,FALSE,"Tran"}</definedName>
    <definedName name="bbb" localSheetId="34" hidden="1">{"Riqfin97",#N/A,FALSE,"Tran";"Riqfinpro",#N/A,FALSE,"Tran"}</definedName>
    <definedName name="bbb" localSheetId="35" hidden="1">{"Riqfin97",#N/A,FALSE,"Tran";"Riqfinpro",#N/A,FALSE,"Tran"}</definedName>
    <definedName name="bbb" localSheetId="46" hidden="1">{"Riqfin97",#N/A,FALSE,"Tran";"Riqfinpro",#N/A,FALSE,"Tran"}</definedName>
    <definedName name="bbb" localSheetId="37" hidden="1">{"Riqfin97",#N/A,FALSE,"Tran";"Riqfinpro",#N/A,FALSE,"Tran"}</definedName>
    <definedName name="bbb" localSheetId="39" hidden="1">{"Riqfin97",#N/A,FALSE,"Tran";"Riqfinpro",#N/A,FALSE,"Tran"}</definedName>
    <definedName name="bbb" localSheetId="42" hidden="1">{"Riqfin97",#N/A,FALSE,"Tran";"Riqfinpro",#N/A,FALSE,"Tran"}</definedName>
    <definedName name="bbb" localSheetId="43" hidden="1">{"Riqfin97",#N/A,FALSE,"Tran";"Riqfinpro",#N/A,FALSE,"Tran"}</definedName>
    <definedName name="bbb" hidden="1">{"Riqfin97",#N/A,FALSE,"Tran";"Riqfinpro",#N/A,FALSE,"Tran"}</definedName>
    <definedName name="bbbbbbbbbbbbbb" localSheetId="39">#N/A</definedName>
    <definedName name="bbbbbbbbbbbbbb">[21]!bbbbbbbbbbbbbb</definedName>
    <definedName name="BCA">#N/A</definedName>
    <definedName name="BCA_GDP">#N/A</definedName>
    <definedName name="BE">#N/A</definedName>
    <definedName name="BEA" localSheetId="17">'[25]WEO-BOP'!#REF!</definedName>
    <definedName name="BEA" localSheetId="18">'[25]WEO-BOP'!#REF!</definedName>
    <definedName name="BEA" localSheetId="20">'[25]WEO-BOP'!#REF!</definedName>
    <definedName name="BEA" localSheetId="25">'[25]WEO-BOP'!#REF!</definedName>
    <definedName name="BEA" localSheetId="34">'[25]WEO-BOP'!#REF!</definedName>
    <definedName name="BEA" localSheetId="35">'[25]WEO-BOP'!#REF!</definedName>
    <definedName name="BEA" localSheetId="23">'[25]WEO-BOP'!#REF!</definedName>
    <definedName name="BEA" localSheetId="24">'[25]WEO-BOP'!#REF!</definedName>
    <definedName name="BEA" localSheetId="29">'[25]WEO-BOP'!#REF!</definedName>
    <definedName name="BEA" localSheetId="32">'[25]WEO-BOP'!#REF!</definedName>
    <definedName name="BEA" localSheetId="5">'[25]WEO-BOP'!#REF!</definedName>
    <definedName name="BEA" localSheetId="37">'[25]WEO-BOP'!#REF!</definedName>
    <definedName name="BEA" localSheetId="39">'[25]WEO-BOP'!#REF!</definedName>
    <definedName name="BEA">'[25]WEO-BOP'!#REF!</definedName>
    <definedName name="BEAI">#N/A</definedName>
    <definedName name="BEAIB">#N/A</definedName>
    <definedName name="BEAIG">#N/A</definedName>
    <definedName name="BEAP">#N/A</definedName>
    <definedName name="BEAPB">#N/A</definedName>
    <definedName name="BEAPG">#N/A</definedName>
    <definedName name="BEDE" localSheetId="17">#REF!</definedName>
    <definedName name="BEDE" localSheetId="18">#REF!</definedName>
    <definedName name="BEDE" localSheetId="20">#REF!</definedName>
    <definedName name="BEDE" localSheetId="25">#REF!</definedName>
    <definedName name="BEDE" localSheetId="30">#REF!</definedName>
    <definedName name="BEDE" localSheetId="34">#REF!</definedName>
    <definedName name="BEDE" localSheetId="35">#REF!</definedName>
    <definedName name="BEDE" localSheetId="23">#REF!</definedName>
    <definedName name="BEDE" localSheetId="24">#REF!</definedName>
    <definedName name="BEDE" localSheetId="29">#REF!</definedName>
    <definedName name="BEDE" localSheetId="32">#REF!</definedName>
    <definedName name="BEDE" localSheetId="5">#REF!</definedName>
    <definedName name="BEDE" localSheetId="37">#REF!</definedName>
    <definedName name="BEDE" localSheetId="39">#REF!</definedName>
    <definedName name="BEDE">#REF!</definedName>
    <definedName name="BER" localSheetId="17">'[25]WEO-BOP'!#REF!</definedName>
    <definedName name="BER" localSheetId="18">'[25]WEO-BOP'!#REF!</definedName>
    <definedName name="BER" localSheetId="20">'[25]WEO-BOP'!#REF!</definedName>
    <definedName name="BER" localSheetId="25">'[25]WEO-BOP'!#REF!</definedName>
    <definedName name="BER" localSheetId="30">'[25]WEO-BOP'!#REF!</definedName>
    <definedName name="BER" localSheetId="34">'[25]WEO-BOP'!#REF!</definedName>
    <definedName name="BER" localSheetId="35">'[25]WEO-BOP'!#REF!</definedName>
    <definedName name="BER" localSheetId="23">'[25]WEO-BOP'!#REF!</definedName>
    <definedName name="BER" localSheetId="24">'[25]WEO-BOP'!#REF!</definedName>
    <definedName name="BER" localSheetId="29">'[25]WEO-BOP'!#REF!</definedName>
    <definedName name="BER" localSheetId="32">'[25]WEO-BOP'!#REF!</definedName>
    <definedName name="BER" localSheetId="5">'[25]WEO-BOP'!#REF!</definedName>
    <definedName name="BER" localSheetId="37">'[25]WEO-BOP'!#REF!</definedName>
    <definedName name="BER" localSheetId="39">'[25]WEO-BOP'!#REF!</definedName>
    <definedName name="BER">'[25]WEO-BOP'!#REF!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7">'[25]WEO-BOP'!#REF!</definedName>
    <definedName name="BFD" localSheetId="18">'[25]WEO-BOP'!#REF!</definedName>
    <definedName name="BFD" localSheetId="20">'[25]WEO-BOP'!#REF!</definedName>
    <definedName name="BFD" localSheetId="25">'[25]WEO-BOP'!#REF!</definedName>
    <definedName name="BFD" localSheetId="34">'[25]WEO-BOP'!#REF!</definedName>
    <definedName name="BFD" localSheetId="35">'[25]WEO-BOP'!#REF!</definedName>
    <definedName name="BFD" localSheetId="23">'[25]WEO-BOP'!#REF!</definedName>
    <definedName name="BFD" localSheetId="24">'[25]WEO-BOP'!#REF!</definedName>
    <definedName name="BFD" localSheetId="29">'[25]WEO-BOP'!#REF!</definedName>
    <definedName name="BFD" localSheetId="32">'[25]WEO-BOP'!#REF!</definedName>
    <definedName name="BFD" localSheetId="5">'[25]WEO-BOP'!#REF!</definedName>
    <definedName name="BFD" localSheetId="37">'[25]WEO-BOP'!#REF!</definedName>
    <definedName name="BFD" localSheetId="39">'[25]WEO-BOP'!#REF!</definedName>
    <definedName name="BFD">'[25]WEO-BOP'!#REF!</definedName>
    <definedName name="BFDI" localSheetId="17">'[25]WEO-BOP'!#REF!</definedName>
    <definedName name="BFDI" localSheetId="18">'[25]WEO-BOP'!#REF!</definedName>
    <definedName name="BFDI" localSheetId="20">'[25]WEO-BOP'!#REF!</definedName>
    <definedName name="BFDI" localSheetId="25">'[25]WEO-BOP'!#REF!</definedName>
    <definedName name="BFDI" localSheetId="34">'[25]WEO-BOP'!#REF!</definedName>
    <definedName name="BFDI" localSheetId="35">'[25]WEO-BOP'!#REF!</definedName>
    <definedName name="BFDI" localSheetId="23">'[25]WEO-BOP'!#REF!</definedName>
    <definedName name="BFDI" localSheetId="24">'[25]WEO-BOP'!#REF!</definedName>
    <definedName name="BFDI" localSheetId="29">'[25]WEO-BOP'!#REF!</definedName>
    <definedName name="BFDI" localSheetId="32">'[25]WEO-BOP'!#REF!</definedName>
    <definedName name="BFDI" localSheetId="5">'[25]WEO-BOP'!#REF!</definedName>
    <definedName name="BFDI" localSheetId="39">'[25]WEO-BOP'!#REF!</definedName>
    <definedName name="BFDI">'[25]WEO-BOP'!#REF!</definedName>
    <definedName name="BFL">#N/A</definedName>
    <definedName name="BFL_D">#N/A</definedName>
    <definedName name="BFL_DF">#N/A</definedName>
    <definedName name="BFLB">#N/A</definedName>
    <definedName name="BFLB_D">#N/A</definedName>
    <definedName name="BFLB_DF">#N/A</definedName>
    <definedName name="BFLD_DF" localSheetId="39">#N/A</definedName>
    <definedName name="BFLD_DF">[21]!BFLD_DF</definedName>
    <definedName name="BFLG">#N/A</definedName>
    <definedName name="BFLG_D">#N/A</definedName>
    <definedName name="BFLG_DF">#N/A</definedName>
    <definedName name="BFO" localSheetId="17">'[25]WEO-BOP'!#REF!</definedName>
    <definedName name="BFO" localSheetId="18">'[25]WEO-BOP'!#REF!</definedName>
    <definedName name="BFO" localSheetId="20">'[25]WEO-BOP'!#REF!</definedName>
    <definedName name="BFO" localSheetId="25">'[25]WEO-BOP'!#REF!</definedName>
    <definedName name="BFO" localSheetId="34">'[25]WEO-BOP'!#REF!</definedName>
    <definedName name="BFO" localSheetId="35">'[25]WEO-BOP'!#REF!</definedName>
    <definedName name="BFO" localSheetId="23">'[25]WEO-BOP'!#REF!</definedName>
    <definedName name="BFO" localSheetId="24">'[25]WEO-BOP'!#REF!</definedName>
    <definedName name="BFO" localSheetId="29">'[25]WEO-BOP'!#REF!</definedName>
    <definedName name="BFO" localSheetId="32">'[25]WEO-BOP'!#REF!</definedName>
    <definedName name="BFO" localSheetId="5">'[25]WEO-BOP'!#REF!</definedName>
    <definedName name="BFO" localSheetId="37">'[25]WEO-BOP'!#REF!</definedName>
    <definedName name="BFO" localSheetId="39">'[25]WEO-BOP'!#REF!</definedName>
    <definedName name="BFO">'[25]WEO-BOP'!#REF!</definedName>
    <definedName name="BFOA" localSheetId="17">'[25]WEO-BOP'!#REF!</definedName>
    <definedName name="BFOA" localSheetId="18">'[25]WEO-BOP'!#REF!</definedName>
    <definedName name="BFOA" localSheetId="20">'[25]WEO-BOP'!#REF!</definedName>
    <definedName name="BFOA" localSheetId="25">'[25]WEO-BOP'!#REF!</definedName>
    <definedName name="BFOA" localSheetId="34">'[25]WEO-BOP'!#REF!</definedName>
    <definedName name="BFOA" localSheetId="35">'[25]WEO-BOP'!#REF!</definedName>
    <definedName name="BFOA" localSheetId="23">'[25]WEO-BOP'!#REF!</definedName>
    <definedName name="BFOA" localSheetId="24">'[25]WEO-BOP'!#REF!</definedName>
    <definedName name="BFOA" localSheetId="29">'[25]WEO-BOP'!#REF!</definedName>
    <definedName name="BFOA" localSheetId="32">'[25]WEO-BOP'!#REF!</definedName>
    <definedName name="BFOA" localSheetId="5">'[25]WEO-BOP'!#REF!</definedName>
    <definedName name="BFOA" localSheetId="39">'[25]WEO-BOP'!#REF!</definedName>
    <definedName name="BFOA">'[25]WEO-BOP'!#REF!</definedName>
    <definedName name="BFOAG" localSheetId="17">'[25]WEO-BOP'!#REF!</definedName>
    <definedName name="BFOAG" localSheetId="18">'[25]WEO-BOP'!#REF!</definedName>
    <definedName name="BFOAG" localSheetId="20">'[25]WEO-BOP'!#REF!</definedName>
    <definedName name="BFOAG" localSheetId="25">'[25]WEO-BOP'!#REF!</definedName>
    <definedName name="BFOAG" localSheetId="34">'[25]WEO-BOP'!#REF!</definedName>
    <definedName name="BFOAG" localSheetId="35">'[25]WEO-BOP'!#REF!</definedName>
    <definedName name="BFOAG" localSheetId="23">'[25]WEO-BOP'!#REF!</definedName>
    <definedName name="BFOAG" localSheetId="24">'[25]WEO-BOP'!#REF!</definedName>
    <definedName name="BFOAG" localSheetId="29">'[25]WEO-BOP'!#REF!</definedName>
    <definedName name="BFOAG" localSheetId="32">'[25]WEO-BOP'!#REF!</definedName>
    <definedName name="BFOAG" localSheetId="5">'[25]WEO-BOP'!#REF!</definedName>
    <definedName name="BFOAG" localSheetId="39">'[25]WEO-BOP'!#REF!</definedName>
    <definedName name="BFOAG">'[25]WEO-BOP'!#REF!</definedName>
    <definedName name="BFOG" localSheetId="17">'[25]WEO-BOP'!#REF!</definedName>
    <definedName name="BFOG" localSheetId="18">'[25]WEO-BOP'!#REF!</definedName>
    <definedName name="BFOG" localSheetId="20">'[25]WEO-BOP'!#REF!</definedName>
    <definedName name="BFOG" localSheetId="25">'[25]WEO-BOP'!#REF!</definedName>
    <definedName name="BFOG" localSheetId="34">'[25]WEO-BOP'!#REF!</definedName>
    <definedName name="BFOG" localSheetId="35">'[25]WEO-BOP'!#REF!</definedName>
    <definedName name="BFOG" localSheetId="23">'[25]WEO-BOP'!#REF!</definedName>
    <definedName name="BFOG" localSheetId="24">'[25]WEO-BOP'!#REF!</definedName>
    <definedName name="BFOG" localSheetId="29">'[25]WEO-BOP'!#REF!</definedName>
    <definedName name="BFOG" localSheetId="32">'[25]WEO-BOP'!#REF!</definedName>
    <definedName name="BFOG" localSheetId="5">'[25]WEO-BOP'!#REF!</definedName>
    <definedName name="BFOG" localSheetId="39">'[25]WEO-BOP'!#REF!</definedName>
    <definedName name="BFOG">'[25]WEO-BOP'!#REF!</definedName>
    <definedName name="BFOL" localSheetId="17">'[25]WEO-BOP'!#REF!</definedName>
    <definedName name="BFOL" localSheetId="18">'[25]WEO-BOP'!#REF!</definedName>
    <definedName name="BFOL" localSheetId="20">'[25]WEO-BOP'!#REF!</definedName>
    <definedName name="BFOL" localSheetId="25">'[25]WEO-BOP'!#REF!</definedName>
    <definedName name="BFOL" localSheetId="34">'[25]WEO-BOP'!#REF!</definedName>
    <definedName name="BFOL" localSheetId="35">'[25]WEO-BOP'!#REF!</definedName>
    <definedName name="BFOL" localSheetId="23">'[25]WEO-BOP'!#REF!</definedName>
    <definedName name="BFOL" localSheetId="24">'[25]WEO-BOP'!#REF!</definedName>
    <definedName name="BFOL" localSheetId="29">'[25]WEO-BOP'!#REF!</definedName>
    <definedName name="BFOL" localSheetId="32">'[25]WEO-BOP'!#REF!</definedName>
    <definedName name="BFOL" localSheetId="5">'[25]WEO-BOP'!#REF!</definedName>
    <definedName name="BFOL" localSheetId="39">'[25]WEO-BOP'!#REF!</definedName>
    <definedName name="BFOL">'[25]WEO-BOP'!#REF!</definedName>
    <definedName name="BFOL_B" localSheetId="17">'[25]WEO-BOP'!#REF!</definedName>
    <definedName name="BFOL_B" localSheetId="18">'[25]WEO-BOP'!#REF!</definedName>
    <definedName name="BFOL_B" localSheetId="20">'[25]WEO-BOP'!#REF!</definedName>
    <definedName name="BFOL_B" localSheetId="25">'[25]WEO-BOP'!#REF!</definedName>
    <definedName name="BFOL_B" localSheetId="34">'[25]WEO-BOP'!#REF!</definedName>
    <definedName name="BFOL_B" localSheetId="35">'[25]WEO-BOP'!#REF!</definedName>
    <definedName name="BFOL_B" localSheetId="23">'[25]WEO-BOP'!#REF!</definedName>
    <definedName name="BFOL_B" localSheetId="24">'[25]WEO-BOP'!#REF!</definedName>
    <definedName name="BFOL_B" localSheetId="29">'[25]WEO-BOP'!#REF!</definedName>
    <definedName name="BFOL_B" localSheetId="32">'[25]WEO-BOP'!#REF!</definedName>
    <definedName name="BFOL_B" localSheetId="5">'[25]WEO-BOP'!#REF!</definedName>
    <definedName name="BFOL_B" localSheetId="39">'[25]WEO-BOP'!#REF!</definedName>
    <definedName name="BFOL_B">'[25]WEO-BOP'!#REF!</definedName>
    <definedName name="BFOL_G" localSheetId="17">'[25]WEO-BOP'!#REF!</definedName>
    <definedName name="BFOL_G" localSheetId="18">'[25]WEO-BOP'!#REF!</definedName>
    <definedName name="BFOL_G" localSheetId="20">'[25]WEO-BOP'!#REF!</definedName>
    <definedName name="BFOL_G" localSheetId="25">'[25]WEO-BOP'!#REF!</definedName>
    <definedName name="BFOL_G" localSheetId="34">'[25]WEO-BOP'!#REF!</definedName>
    <definedName name="BFOL_G" localSheetId="35">'[25]WEO-BOP'!#REF!</definedName>
    <definedName name="BFOL_G" localSheetId="23">'[25]WEO-BOP'!#REF!</definedName>
    <definedName name="BFOL_G" localSheetId="24">'[25]WEO-BOP'!#REF!</definedName>
    <definedName name="BFOL_G" localSheetId="29">'[25]WEO-BOP'!#REF!</definedName>
    <definedName name="BFOL_G" localSheetId="32">'[25]WEO-BOP'!#REF!</definedName>
    <definedName name="BFOL_G" localSheetId="5">'[25]WEO-BOP'!#REF!</definedName>
    <definedName name="BFOL_G" localSheetId="39">'[25]WEO-BOP'!#REF!</definedName>
    <definedName name="BFOL_G">'[25]WEO-BOP'!#REF!</definedName>
    <definedName name="BFOLG" localSheetId="17">'[25]WEO-BOP'!#REF!</definedName>
    <definedName name="BFOLG" localSheetId="18">'[25]WEO-BOP'!#REF!</definedName>
    <definedName name="BFOLG" localSheetId="20">'[25]WEO-BOP'!#REF!</definedName>
    <definedName name="BFOLG" localSheetId="25">'[25]WEO-BOP'!#REF!</definedName>
    <definedName name="BFOLG" localSheetId="34">'[25]WEO-BOP'!#REF!</definedName>
    <definedName name="BFOLG" localSheetId="35">'[25]WEO-BOP'!#REF!</definedName>
    <definedName name="BFOLG" localSheetId="23">'[25]WEO-BOP'!#REF!</definedName>
    <definedName name="BFOLG" localSheetId="24">'[25]WEO-BOP'!#REF!</definedName>
    <definedName name="BFOLG" localSheetId="29">'[25]WEO-BOP'!#REF!</definedName>
    <definedName name="BFOLG" localSheetId="32">'[25]WEO-BOP'!#REF!</definedName>
    <definedName name="BFOLG" localSheetId="5">'[25]WEO-BOP'!#REF!</definedName>
    <definedName name="BFOLG" localSheetId="39">'[25]WEO-BOP'!#REF!</definedName>
    <definedName name="BFOLG">'[25]WEO-BOP'!#REF!</definedName>
    <definedName name="BFP" localSheetId="17">'[25]WEO-BOP'!#REF!</definedName>
    <definedName name="BFP" localSheetId="18">'[25]WEO-BOP'!#REF!</definedName>
    <definedName name="BFP" localSheetId="20">'[25]WEO-BOP'!#REF!</definedName>
    <definedName name="BFP" localSheetId="25">'[25]WEO-BOP'!#REF!</definedName>
    <definedName name="BFP" localSheetId="34">'[25]WEO-BOP'!#REF!</definedName>
    <definedName name="BFP" localSheetId="35">'[25]WEO-BOP'!#REF!</definedName>
    <definedName name="BFP" localSheetId="23">'[25]WEO-BOP'!#REF!</definedName>
    <definedName name="BFP" localSheetId="24">'[25]WEO-BOP'!#REF!</definedName>
    <definedName name="BFP" localSheetId="29">'[25]WEO-BOP'!#REF!</definedName>
    <definedName name="BFP" localSheetId="32">'[25]WEO-BOP'!#REF!</definedName>
    <definedName name="BFP" localSheetId="5">'[25]WEO-BOP'!#REF!</definedName>
    <definedName name="BFP" localSheetId="39">'[25]WEO-BOP'!#REF!</definedName>
    <definedName name="BFP">'[25]WEO-BOP'!#REF!</definedName>
    <definedName name="BFPA" localSheetId="17">'[25]WEO-BOP'!#REF!</definedName>
    <definedName name="BFPA" localSheetId="18">'[25]WEO-BOP'!#REF!</definedName>
    <definedName name="BFPA" localSheetId="20">'[25]WEO-BOP'!#REF!</definedName>
    <definedName name="BFPA" localSheetId="25">'[25]WEO-BOP'!#REF!</definedName>
    <definedName name="BFPA" localSheetId="34">'[25]WEO-BOP'!#REF!</definedName>
    <definedName name="BFPA" localSheetId="35">'[25]WEO-BOP'!#REF!</definedName>
    <definedName name="BFPA" localSheetId="23">'[25]WEO-BOP'!#REF!</definedName>
    <definedName name="BFPA" localSheetId="24">'[25]WEO-BOP'!#REF!</definedName>
    <definedName name="BFPA" localSheetId="29">'[25]WEO-BOP'!#REF!</definedName>
    <definedName name="BFPA" localSheetId="32">'[25]WEO-BOP'!#REF!</definedName>
    <definedName name="BFPA" localSheetId="5">'[25]WEO-BOP'!#REF!</definedName>
    <definedName name="BFPA" localSheetId="39">'[25]WEO-BOP'!#REF!</definedName>
    <definedName name="BFPA">'[25]WEO-BOP'!#REF!</definedName>
    <definedName name="BFPAG" localSheetId="17">'[25]WEO-BOP'!#REF!</definedName>
    <definedName name="BFPAG" localSheetId="18">'[25]WEO-BOP'!#REF!</definedName>
    <definedName name="BFPAG" localSheetId="20">'[25]WEO-BOP'!#REF!</definedName>
    <definedName name="BFPAG" localSheetId="25">'[25]WEO-BOP'!#REF!</definedName>
    <definedName name="BFPAG" localSheetId="34">'[25]WEO-BOP'!#REF!</definedName>
    <definedName name="BFPAG" localSheetId="35">'[25]WEO-BOP'!#REF!</definedName>
    <definedName name="BFPAG" localSheetId="23">'[25]WEO-BOP'!#REF!</definedName>
    <definedName name="BFPAG" localSheetId="24">'[25]WEO-BOP'!#REF!</definedName>
    <definedName name="BFPAG" localSheetId="29">'[25]WEO-BOP'!#REF!</definedName>
    <definedName name="BFPAG" localSheetId="32">'[25]WEO-BOP'!#REF!</definedName>
    <definedName name="BFPAG" localSheetId="5">'[25]WEO-BOP'!#REF!</definedName>
    <definedName name="BFPAG" localSheetId="39">'[25]WEO-BOP'!#REF!</definedName>
    <definedName name="BFPAG">'[25]WEO-BOP'!#REF!</definedName>
    <definedName name="BFPG" localSheetId="17">'[25]WEO-BOP'!#REF!</definedName>
    <definedName name="BFPG" localSheetId="18">'[25]WEO-BOP'!#REF!</definedName>
    <definedName name="BFPG" localSheetId="20">'[25]WEO-BOP'!#REF!</definedName>
    <definedName name="BFPG" localSheetId="25">'[25]WEO-BOP'!#REF!</definedName>
    <definedName name="BFPG" localSheetId="34">'[25]WEO-BOP'!#REF!</definedName>
    <definedName name="BFPG" localSheetId="35">'[25]WEO-BOP'!#REF!</definedName>
    <definedName name="BFPG" localSheetId="23">'[25]WEO-BOP'!#REF!</definedName>
    <definedName name="BFPG" localSheetId="24">'[25]WEO-BOP'!#REF!</definedName>
    <definedName name="BFPG" localSheetId="29">'[25]WEO-BOP'!#REF!</definedName>
    <definedName name="BFPG" localSheetId="32">'[25]WEO-BOP'!#REF!</definedName>
    <definedName name="BFPG" localSheetId="5">'[25]WEO-BOP'!#REF!</definedName>
    <definedName name="BFPG" localSheetId="39">'[25]WEO-BOP'!#REF!</definedName>
    <definedName name="BFPG">'[25]WEO-BOP'!#REF!</definedName>
    <definedName name="BFPL" localSheetId="17">'[25]WEO-BOP'!#REF!</definedName>
    <definedName name="BFPL" localSheetId="18">'[25]WEO-BOP'!#REF!</definedName>
    <definedName name="BFPL" localSheetId="20">'[25]WEO-BOP'!#REF!</definedName>
    <definedName name="BFPL" localSheetId="25">'[25]WEO-BOP'!#REF!</definedName>
    <definedName name="BFPL" localSheetId="34">'[25]WEO-BOP'!#REF!</definedName>
    <definedName name="BFPL" localSheetId="35">'[25]WEO-BOP'!#REF!</definedName>
    <definedName name="BFPL" localSheetId="23">'[25]WEO-BOP'!#REF!</definedName>
    <definedName name="BFPL" localSheetId="24">'[25]WEO-BOP'!#REF!</definedName>
    <definedName name="BFPL" localSheetId="29">'[25]WEO-BOP'!#REF!</definedName>
    <definedName name="BFPL" localSheetId="32">'[25]WEO-BOP'!#REF!</definedName>
    <definedName name="BFPL" localSheetId="5">'[25]WEO-BOP'!#REF!</definedName>
    <definedName name="BFPL" localSheetId="39">'[25]WEO-BOP'!#REF!</definedName>
    <definedName name="BFPL">'[25]WEO-BOP'!#REF!</definedName>
    <definedName name="BFPLD" localSheetId="17">'[25]WEO-BOP'!#REF!</definedName>
    <definedName name="BFPLD" localSheetId="18">'[25]WEO-BOP'!#REF!</definedName>
    <definedName name="BFPLD" localSheetId="20">'[25]WEO-BOP'!#REF!</definedName>
    <definedName name="BFPLD" localSheetId="25">'[25]WEO-BOP'!#REF!</definedName>
    <definedName name="BFPLD" localSheetId="34">'[25]WEO-BOP'!#REF!</definedName>
    <definedName name="BFPLD" localSheetId="35">'[25]WEO-BOP'!#REF!</definedName>
    <definedName name="BFPLD" localSheetId="23">'[25]WEO-BOP'!#REF!</definedName>
    <definedName name="BFPLD" localSheetId="24">'[25]WEO-BOP'!#REF!</definedName>
    <definedName name="BFPLD" localSheetId="29">'[25]WEO-BOP'!#REF!</definedName>
    <definedName name="BFPLD" localSheetId="32">'[25]WEO-BOP'!#REF!</definedName>
    <definedName name="BFPLD" localSheetId="5">'[25]WEO-BOP'!#REF!</definedName>
    <definedName name="BFPLD" localSheetId="39">'[25]WEO-BOP'!#REF!</definedName>
    <definedName name="BFPLD">'[25]WEO-BOP'!#REF!</definedName>
    <definedName name="BFPLDG" localSheetId="17">'[25]WEO-BOP'!#REF!</definedName>
    <definedName name="BFPLDG" localSheetId="18">'[25]WEO-BOP'!#REF!</definedName>
    <definedName name="BFPLDG" localSheetId="20">'[25]WEO-BOP'!#REF!</definedName>
    <definedName name="BFPLDG" localSheetId="25">'[25]WEO-BOP'!#REF!</definedName>
    <definedName name="BFPLDG" localSheetId="34">'[25]WEO-BOP'!#REF!</definedName>
    <definedName name="BFPLDG" localSheetId="35">'[25]WEO-BOP'!#REF!</definedName>
    <definedName name="BFPLDG" localSheetId="23">'[25]WEO-BOP'!#REF!</definedName>
    <definedName name="BFPLDG" localSheetId="24">'[25]WEO-BOP'!#REF!</definedName>
    <definedName name="BFPLDG" localSheetId="29">'[25]WEO-BOP'!#REF!</definedName>
    <definedName name="BFPLDG" localSheetId="32">'[25]WEO-BOP'!#REF!</definedName>
    <definedName name="BFPLDG" localSheetId="5">'[25]WEO-BOP'!#REF!</definedName>
    <definedName name="BFPLDG" localSheetId="39">'[25]WEO-BOP'!#REF!</definedName>
    <definedName name="BFPLDG">'[25]WEO-BOP'!#REF!</definedName>
    <definedName name="BFPLE" localSheetId="17">'[25]WEO-BOP'!#REF!</definedName>
    <definedName name="BFPLE" localSheetId="18">'[25]WEO-BOP'!#REF!</definedName>
    <definedName name="BFPLE" localSheetId="20">'[25]WEO-BOP'!#REF!</definedName>
    <definedName name="BFPLE" localSheetId="25">'[25]WEO-BOP'!#REF!</definedName>
    <definedName name="BFPLE" localSheetId="34">'[25]WEO-BOP'!#REF!</definedName>
    <definedName name="BFPLE" localSheetId="35">'[25]WEO-BOP'!#REF!</definedName>
    <definedName name="BFPLE" localSheetId="23">'[25]WEO-BOP'!#REF!</definedName>
    <definedName name="BFPLE" localSheetId="24">'[25]WEO-BOP'!#REF!</definedName>
    <definedName name="BFPLE" localSheetId="29">'[25]WEO-BOP'!#REF!</definedName>
    <definedName name="BFPLE" localSheetId="32">'[25]WEO-BOP'!#REF!</definedName>
    <definedName name="BFPLE" localSheetId="5">'[25]WEO-BOP'!#REF!</definedName>
    <definedName name="BFPLE" localSheetId="39">'[25]WEO-BOP'!#REF!</definedName>
    <definedName name="BFPLE">'[25]WEO-BOP'!#REF!</definedName>
    <definedName name="BFRA">#N/A</definedName>
    <definedName name="BGS" localSheetId="17">'[25]WEO-BOP'!#REF!</definedName>
    <definedName name="BGS" localSheetId="18">'[25]WEO-BOP'!#REF!</definedName>
    <definedName name="BGS" localSheetId="20">'[25]WEO-BOP'!#REF!</definedName>
    <definedName name="BGS" localSheetId="25">'[25]WEO-BOP'!#REF!</definedName>
    <definedName name="BGS" localSheetId="34">'[25]WEO-BOP'!#REF!</definedName>
    <definedName name="BGS" localSheetId="35">'[25]WEO-BOP'!#REF!</definedName>
    <definedName name="BGS" localSheetId="23">'[25]WEO-BOP'!#REF!</definedName>
    <definedName name="BGS" localSheetId="24">'[25]WEO-BOP'!#REF!</definedName>
    <definedName name="BGS" localSheetId="29">'[25]WEO-BOP'!#REF!</definedName>
    <definedName name="BGS" localSheetId="32">'[25]WEO-BOP'!#REF!</definedName>
    <definedName name="BGS" localSheetId="5">'[25]WEO-BOP'!#REF!</definedName>
    <definedName name="BGS" localSheetId="39">'[25]WEO-BOP'!#REF!</definedName>
    <definedName name="BGS">'[25]WEO-BOP'!#REF!</definedName>
    <definedName name="BI">#N/A</definedName>
    <definedName name="BID" localSheetId="17">'[25]WEO-BOP'!#REF!</definedName>
    <definedName name="BID" localSheetId="18">'[25]WEO-BOP'!#REF!</definedName>
    <definedName name="BID" localSheetId="20">'[25]WEO-BOP'!#REF!</definedName>
    <definedName name="BID" localSheetId="25">'[25]WEO-BOP'!#REF!</definedName>
    <definedName name="BID" localSheetId="34">'[25]WEO-BOP'!#REF!</definedName>
    <definedName name="BID" localSheetId="35">'[25]WEO-BOP'!#REF!</definedName>
    <definedName name="BID" localSheetId="23">'[25]WEO-BOP'!#REF!</definedName>
    <definedName name="BID" localSheetId="24">'[25]WEO-BOP'!#REF!</definedName>
    <definedName name="BID" localSheetId="29">'[25]WEO-BOP'!#REF!</definedName>
    <definedName name="BID" localSheetId="32">'[25]WEO-BOP'!#REF!</definedName>
    <definedName name="BID" localSheetId="5">'[25]WEO-BOP'!#REF!</definedName>
    <definedName name="BID" localSheetId="39">'[25]WEO-BOP'!#REF!</definedName>
    <definedName name="BID">'[25]WEO-BOP'!#REF!</definedName>
    <definedName name="BK">#N/A</definedName>
    <definedName name="BKF">#N/A</definedName>
    <definedName name="BMG">[26]Q6!$E$28:$AH$28</definedName>
    <definedName name="BMII">#N/A</definedName>
    <definedName name="BMIIB">#N/A</definedName>
    <definedName name="BMIIG">#N/A</definedName>
    <definedName name="BMS" localSheetId="17">'[25]WEO-BOP'!#REF!</definedName>
    <definedName name="BMS" localSheetId="18">'[25]WEO-BOP'!#REF!</definedName>
    <definedName name="BMS" localSheetId="20">'[25]WEO-BOP'!#REF!</definedName>
    <definedName name="BMS" localSheetId="25">'[25]WEO-BOP'!#REF!</definedName>
    <definedName name="BMS" localSheetId="34">'[25]WEO-BOP'!#REF!</definedName>
    <definedName name="BMS" localSheetId="35">'[25]WEO-BOP'!#REF!</definedName>
    <definedName name="BMS" localSheetId="23">'[25]WEO-BOP'!#REF!</definedName>
    <definedName name="BMS" localSheetId="24">'[25]WEO-BOP'!#REF!</definedName>
    <definedName name="BMS" localSheetId="29">'[25]WEO-BOP'!#REF!</definedName>
    <definedName name="BMS" localSheetId="32">'[25]WEO-BOP'!#REF!</definedName>
    <definedName name="BMS" localSheetId="5">'[25]WEO-BOP'!#REF!</definedName>
    <definedName name="BMS" localSheetId="37">'[25]WEO-BOP'!#REF!</definedName>
    <definedName name="BMS" localSheetId="39">'[25]WEO-BOP'!#REF!</definedName>
    <definedName name="BMS">'[25]WEO-BOP'!#REF!</definedName>
    <definedName name="Bolivia" localSheetId="17">#REF!</definedName>
    <definedName name="Bolivia" localSheetId="18">#REF!</definedName>
    <definedName name="Bolivia" localSheetId="20">#REF!</definedName>
    <definedName name="Bolivia" localSheetId="25">#REF!</definedName>
    <definedName name="Bolivia" localSheetId="30">#REF!</definedName>
    <definedName name="Bolivia" localSheetId="34">#REF!</definedName>
    <definedName name="Bolivia" localSheetId="35">#REF!</definedName>
    <definedName name="Bolivia" localSheetId="23">#REF!</definedName>
    <definedName name="Bolivia" localSheetId="24">#REF!</definedName>
    <definedName name="Bolivia" localSheetId="29">#REF!</definedName>
    <definedName name="Bolivia" localSheetId="32">#REF!</definedName>
    <definedName name="Bolivia" localSheetId="5">#REF!</definedName>
    <definedName name="Bolivia" localSheetId="37">#REF!</definedName>
    <definedName name="Bolivia" localSheetId="39">#REF!</definedName>
    <definedName name="Bolivia">#REF!</definedName>
    <definedName name="BOP">#N/A</definedName>
    <definedName name="BOPB" localSheetId="17">#REF!</definedName>
    <definedName name="BOPB" localSheetId="18">#REF!</definedName>
    <definedName name="BOPB" localSheetId="20">#REF!</definedName>
    <definedName name="BOPB" localSheetId="25">#REF!</definedName>
    <definedName name="BOPB" localSheetId="30">#REF!</definedName>
    <definedName name="BOPB" localSheetId="34">#REF!</definedName>
    <definedName name="BOPB" localSheetId="35">#REF!</definedName>
    <definedName name="BOPB" localSheetId="23">#REF!</definedName>
    <definedName name="BOPB" localSheetId="24">#REF!</definedName>
    <definedName name="BOPB" localSheetId="29">#REF!</definedName>
    <definedName name="BOPB" localSheetId="32">#REF!</definedName>
    <definedName name="BOPB" localSheetId="5">#REF!</definedName>
    <definedName name="BOPB" localSheetId="37">#REF!</definedName>
    <definedName name="BOPB" localSheetId="39">#REF!</definedName>
    <definedName name="BOPB">#REF!</definedName>
    <definedName name="BOPMEMOB" localSheetId="17">#REF!</definedName>
    <definedName name="BOPMEMOB" localSheetId="18">#REF!</definedName>
    <definedName name="BOPMEMOB" localSheetId="20">#REF!</definedName>
    <definedName name="BOPMEMOB" localSheetId="25">#REF!</definedName>
    <definedName name="BOPMEMOB" localSheetId="30">#REF!</definedName>
    <definedName name="BOPMEMOB" localSheetId="34">#REF!</definedName>
    <definedName name="BOPMEMOB" localSheetId="35">#REF!</definedName>
    <definedName name="BOPMEMOB" localSheetId="23">#REF!</definedName>
    <definedName name="BOPMEMOB" localSheetId="24">#REF!</definedName>
    <definedName name="BOPMEMOB" localSheetId="29">#REF!</definedName>
    <definedName name="BOPMEMOB" localSheetId="32">#REF!</definedName>
    <definedName name="BOPMEMOB" localSheetId="5">#REF!</definedName>
    <definedName name="BOPMEMOB" localSheetId="39">#REF!</definedName>
    <definedName name="BOPMEMOB">#REF!</definedName>
    <definedName name="bracket_2" localSheetId="17">[27]Graf14_Graf15!#REF!</definedName>
    <definedName name="bracket_2" localSheetId="18">[27]Graf14_Graf15!#REF!</definedName>
    <definedName name="bracket_2" localSheetId="20">[27]Graf14_Graf15!#REF!</definedName>
    <definedName name="bracket_2" localSheetId="25">[27]Graf14_Graf15!#REF!</definedName>
    <definedName name="bracket_2" localSheetId="30">[27]Graf14_Graf15!#REF!</definedName>
    <definedName name="bracket_2" localSheetId="34">[27]Graf14_Graf15!#REF!</definedName>
    <definedName name="bracket_2" localSheetId="35">[27]Graf14_Graf15!#REF!</definedName>
    <definedName name="bracket_2" localSheetId="23">[27]Graf14_Graf15!#REF!</definedName>
    <definedName name="bracket_2" localSheetId="24">[27]Graf14_Graf15!#REF!</definedName>
    <definedName name="bracket_2" localSheetId="29">[27]Graf14_Graf15!#REF!</definedName>
    <definedName name="bracket_2" localSheetId="32">[27]Graf14_Graf15!#REF!</definedName>
    <definedName name="bracket_2" localSheetId="5">[27]Graf14_Graf15!#REF!</definedName>
    <definedName name="bracket_2" localSheetId="39">[27]Graf14_Graf15!#REF!</definedName>
    <definedName name="bracket_2">[27]Graf14_Graf15!#REF!</definedName>
    <definedName name="BRASS" localSheetId="17">'[25]WEO-BOP'!#REF!</definedName>
    <definedName name="BRASS" localSheetId="18">'[25]WEO-BOP'!#REF!</definedName>
    <definedName name="BRASS" localSheetId="20">'[25]WEO-BOP'!#REF!</definedName>
    <definedName name="BRASS" localSheetId="25">'[25]WEO-BOP'!#REF!</definedName>
    <definedName name="BRASS" localSheetId="34">'[25]WEO-BOP'!#REF!</definedName>
    <definedName name="BRASS" localSheetId="35">'[25]WEO-BOP'!#REF!</definedName>
    <definedName name="BRASS" localSheetId="23">'[25]WEO-BOP'!#REF!</definedName>
    <definedName name="BRASS" localSheetId="24">'[25]WEO-BOP'!#REF!</definedName>
    <definedName name="BRASS" localSheetId="29">'[25]WEO-BOP'!#REF!</definedName>
    <definedName name="BRASS" localSheetId="32">'[25]WEO-BOP'!#REF!</definedName>
    <definedName name="BRASS" localSheetId="5">'[25]WEO-BOP'!#REF!</definedName>
    <definedName name="BRASS" localSheetId="39">'[25]WEO-BOP'!#REF!</definedName>
    <definedName name="BRASS">'[25]WEO-BOP'!#REF!</definedName>
    <definedName name="Brazil" localSheetId="17">#REF!</definedName>
    <definedName name="Brazil" localSheetId="18">#REF!</definedName>
    <definedName name="Brazil" localSheetId="20">#REF!</definedName>
    <definedName name="Brazil" localSheetId="25">#REF!</definedName>
    <definedName name="Brazil" localSheetId="30">#REF!</definedName>
    <definedName name="Brazil" localSheetId="34">#REF!</definedName>
    <definedName name="Brazil" localSheetId="35">#REF!</definedName>
    <definedName name="Brazil" localSheetId="23">#REF!</definedName>
    <definedName name="Brazil" localSheetId="24">#REF!</definedName>
    <definedName name="Brazil" localSheetId="29">#REF!</definedName>
    <definedName name="Brazil" localSheetId="32">#REF!</definedName>
    <definedName name="Brazil" localSheetId="5">#REF!</definedName>
    <definedName name="Brazil" localSheetId="37">#REF!</definedName>
    <definedName name="Brazil" localSheetId="39">#REF!</definedName>
    <definedName name="Brazil">#REF!</definedName>
    <definedName name="BTR" localSheetId="17">'[25]WEO-BOP'!#REF!</definedName>
    <definedName name="BTR" localSheetId="18">'[25]WEO-BOP'!#REF!</definedName>
    <definedName name="BTR" localSheetId="20">'[25]WEO-BOP'!#REF!</definedName>
    <definedName name="BTR" localSheetId="25">'[25]WEO-BOP'!#REF!</definedName>
    <definedName name="BTR" localSheetId="30">'[25]WEO-BOP'!#REF!</definedName>
    <definedName name="BTR" localSheetId="34">'[25]WEO-BOP'!#REF!</definedName>
    <definedName name="BTR" localSheetId="35">'[25]WEO-BOP'!#REF!</definedName>
    <definedName name="BTR" localSheetId="23">'[25]WEO-BOP'!#REF!</definedName>
    <definedName name="BTR" localSheetId="24">'[25]WEO-BOP'!#REF!</definedName>
    <definedName name="BTR" localSheetId="29">'[25]WEO-BOP'!#REF!</definedName>
    <definedName name="BTR" localSheetId="32">'[25]WEO-BOP'!#REF!</definedName>
    <definedName name="BTR" localSheetId="5">'[25]WEO-BOP'!#REF!</definedName>
    <definedName name="BTR" localSheetId="37">'[25]WEO-BOP'!#REF!</definedName>
    <definedName name="BTR" localSheetId="39">'[25]WEO-BOP'!#REF!</definedName>
    <definedName name="BTR">'[25]WEO-BOP'!#REF!</definedName>
    <definedName name="BTRG" localSheetId="17">'[25]WEO-BOP'!#REF!</definedName>
    <definedName name="BTRG" localSheetId="18">'[25]WEO-BOP'!#REF!</definedName>
    <definedName name="BTRG" localSheetId="20">'[25]WEO-BOP'!#REF!</definedName>
    <definedName name="BTRG" localSheetId="25">'[25]WEO-BOP'!#REF!</definedName>
    <definedName name="BTRG" localSheetId="34">'[25]WEO-BOP'!#REF!</definedName>
    <definedName name="BTRG" localSheetId="35">'[25]WEO-BOP'!#REF!</definedName>
    <definedName name="BTRG" localSheetId="23">'[25]WEO-BOP'!#REF!</definedName>
    <definedName name="BTRG" localSheetId="24">'[25]WEO-BOP'!#REF!</definedName>
    <definedName name="BTRG" localSheetId="29">'[25]WEO-BOP'!#REF!</definedName>
    <definedName name="BTRG" localSheetId="32">'[25]WEO-BOP'!#REF!</definedName>
    <definedName name="BTRG" localSheetId="5">'[25]WEO-BOP'!#REF!</definedName>
    <definedName name="BTRG" localSheetId="39">'[25]WEO-BOP'!#REF!</definedName>
    <definedName name="BTRG">'[25]WEO-BOP'!#REF!</definedName>
    <definedName name="BUDGET" localSheetId="17">#REF!</definedName>
    <definedName name="BUDGET" localSheetId="18">#REF!</definedName>
    <definedName name="BUDGET" localSheetId="20">#REF!</definedName>
    <definedName name="BUDGET" localSheetId="25">#REF!</definedName>
    <definedName name="BUDGET" localSheetId="30">#REF!</definedName>
    <definedName name="BUDGET" localSheetId="34">#REF!</definedName>
    <definedName name="BUDGET" localSheetId="35">#REF!</definedName>
    <definedName name="BUDGET" localSheetId="23">#REF!</definedName>
    <definedName name="BUDGET" localSheetId="24">#REF!</definedName>
    <definedName name="BUDGET" localSheetId="29">#REF!</definedName>
    <definedName name="BUDGET" localSheetId="32">#REF!</definedName>
    <definedName name="BUDGET" localSheetId="5">#REF!</definedName>
    <definedName name="BUDGET" localSheetId="37">#REF!</definedName>
    <definedName name="BUDGET" localSheetId="39">#REF!</definedName>
    <definedName name="BUDGET">#REF!</definedName>
    <definedName name="Budget_expenditure" localSheetId="17">#REF!</definedName>
    <definedName name="Budget_expenditure" localSheetId="18">#REF!</definedName>
    <definedName name="Budget_expenditure" localSheetId="20">#REF!</definedName>
    <definedName name="Budget_expenditure" localSheetId="25">#REF!</definedName>
    <definedName name="Budget_expenditure" localSheetId="30">#REF!</definedName>
    <definedName name="Budget_expenditure" localSheetId="34">#REF!</definedName>
    <definedName name="Budget_expenditure" localSheetId="35">#REF!</definedName>
    <definedName name="Budget_expenditure" localSheetId="23">#REF!</definedName>
    <definedName name="Budget_expenditure" localSheetId="24">#REF!</definedName>
    <definedName name="Budget_expenditure" localSheetId="29">#REF!</definedName>
    <definedName name="Budget_expenditure" localSheetId="32">#REF!</definedName>
    <definedName name="Budget_expenditure" localSheetId="5">#REF!</definedName>
    <definedName name="Budget_expenditure" localSheetId="39">#REF!</definedName>
    <definedName name="Budget_expenditure">#REF!</definedName>
    <definedName name="Budget_revenue" localSheetId="17">#REF!</definedName>
    <definedName name="Budget_revenue" localSheetId="18">#REF!</definedName>
    <definedName name="Budget_revenue" localSheetId="20">#REF!</definedName>
    <definedName name="Budget_revenue" localSheetId="25">#REF!</definedName>
    <definedName name="Budget_revenue" localSheetId="30">#REF!</definedName>
    <definedName name="Budget_revenue" localSheetId="34">#REF!</definedName>
    <definedName name="Budget_revenue" localSheetId="35">#REF!</definedName>
    <definedName name="Budget_revenue" localSheetId="23">#REF!</definedName>
    <definedName name="Budget_revenue" localSheetId="24">#REF!</definedName>
    <definedName name="Budget_revenue" localSheetId="29">#REF!</definedName>
    <definedName name="Budget_revenue" localSheetId="32">#REF!</definedName>
    <definedName name="Budget_revenue" localSheetId="5">#REF!</definedName>
    <definedName name="Budget_revenue" localSheetId="39">#REF!</definedName>
    <definedName name="Budget_revenue">#REF!</definedName>
    <definedName name="BXG">[26]Q6!$E$26:$AH$26</definedName>
    <definedName name="BXS" localSheetId="17">'[25]WEO-BOP'!#REF!</definedName>
    <definedName name="BXS" localSheetId="18">'[25]WEO-BOP'!#REF!</definedName>
    <definedName name="BXS" localSheetId="20">'[25]WEO-BOP'!#REF!</definedName>
    <definedName name="BXS" localSheetId="25">'[25]WEO-BOP'!#REF!</definedName>
    <definedName name="BXS" localSheetId="34">'[25]WEO-BOP'!#REF!</definedName>
    <definedName name="BXS" localSheetId="35">'[25]WEO-BOP'!#REF!</definedName>
    <definedName name="BXS" localSheetId="23">'[25]WEO-BOP'!#REF!</definedName>
    <definedName name="BXS" localSheetId="24">'[25]WEO-BOP'!#REF!</definedName>
    <definedName name="BXS" localSheetId="29">'[25]WEO-BOP'!#REF!</definedName>
    <definedName name="BXS" localSheetId="32">'[25]WEO-BOP'!#REF!</definedName>
    <definedName name="BXS" localSheetId="5">'[25]WEO-BOP'!#REF!</definedName>
    <definedName name="BXS" localSheetId="37">'[25]WEO-BOP'!#REF!</definedName>
    <definedName name="BXS" localSheetId="39">'[25]WEO-BOP'!#REF!</definedName>
    <definedName name="BXS">'[25]WEO-BOP'!#REF!</definedName>
    <definedName name="BXTSAq" localSheetId="17">#REF!</definedName>
    <definedName name="BXTSAq" localSheetId="18">#REF!</definedName>
    <definedName name="BXTSAq" localSheetId="20">#REF!</definedName>
    <definedName name="BXTSAq" localSheetId="25">#REF!</definedName>
    <definedName name="BXTSAq" localSheetId="30">#REF!</definedName>
    <definedName name="BXTSAq" localSheetId="34">#REF!</definedName>
    <definedName name="BXTSAq" localSheetId="35">#REF!</definedName>
    <definedName name="BXTSAq" localSheetId="23">#REF!</definedName>
    <definedName name="BXTSAq" localSheetId="24">#REF!</definedName>
    <definedName name="BXTSAq" localSheetId="29">#REF!</definedName>
    <definedName name="BXTSAq" localSheetId="32">#REF!</definedName>
    <definedName name="BXTSAq" localSheetId="5">#REF!</definedName>
    <definedName name="BXTSAq" localSheetId="37">#REF!</definedName>
    <definedName name="BXTSAq" localSheetId="39">#REF!</definedName>
    <definedName name="BXTSAq">#REF!</definedName>
    <definedName name="CalcMCV_4" localSheetId="17">#REF!</definedName>
    <definedName name="CalcMCV_4" localSheetId="18">#REF!</definedName>
    <definedName name="CalcMCV_4" localSheetId="20">#REF!</definedName>
    <definedName name="CalcMCV_4" localSheetId="25">#REF!</definedName>
    <definedName name="CalcMCV_4" localSheetId="30">#REF!</definedName>
    <definedName name="CalcMCV_4" localSheetId="34">#REF!</definedName>
    <definedName name="CalcMCV_4" localSheetId="35">#REF!</definedName>
    <definedName name="CalcMCV_4" localSheetId="23">#REF!</definedName>
    <definedName name="CalcMCV_4" localSheetId="24">#REF!</definedName>
    <definedName name="CalcMCV_4" localSheetId="29">#REF!</definedName>
    <definedName name="CalcMCV_4" localSheetId="32">#REF!</definedName>
    <definedName name="CalcMCV_4" localSheetId="5">#REF!</definedName>
    <definedName name="CalcMCV_4" localSheetId="39">#REF!</definedName>
    <definedName name="CalcMCV_4">#REF!</definedName>
    <definedName name="calcNGS_NGDP">#N/A</definedName>
    <definedName name="CAPACCB" localSheetId="17">#REF!</definedName>
    <definedName name="CAPACCB" localSheetId="18">#REF!</definedName>
    <definedName name="CAPACCB" localSheetId="20">#REF!</definedName>
    <definedName name="CAPACCB" localSheetId="25">#REF!</definedName>
    <definedName name="CAPACCB" localSheetId="30">#REF!</definedName>
    <definedName name="CAPACCB" localSheetId="34">#REF!</definedName>
    <definedName name="CAPACCB" localSheetId="35">#REF!</definedName>
    <definedName name="CAPACCB" localSheetId="23">#REF!</definedName>
    <definedName name="CAPACCB" localSheetId="24">#REF!</definedName>
    <definedName name="CAPACCB" localSheetId="29">#REF!</definedName>
    <definedName name="CAPACCB" localSheetId="32">#REF!</definedName>
    <definedName name="CAPACCB" localSheetId="5">#REF!</definedName>
    <definedName name="CAPACCB" localSheetId="37">#REF!</definedName>
    <definedName name="CAPACCB" localSheetId="39">#REF!</definedName>
    <definedName name="CAPACCB">#REF!</definedName>
    <definedName name="cc" localSheetId="13" hidden="1">{"Riqfin97",#N/A,FALSE,"Tran";"Riqfinpro",#N/A,FALSE,"Tran"}</definedName>
    <definedName name="cc" localSheetId="15" hidden="1">{"Riqfin97",#N/A,FALSE,"Tran";"Riqfinpro",#N/A,FALSE,"Tran"}</definedName>
    <definedName name="cc" localSheetId="17" hidden="1">{"Riqfin97",#N/A,FALSE,"Tran";"Riqfinpro",#N/A,FALSE,"Tran"}</definedName>
    <definedName name="cc" localSheetId="20" hidden="1">{"Riqfin97",#N/A,FALSE,"Tran";"Riqfinpro",#N/A,FALSE,"Tran"}</definedName>
    <definedName name="cc" localSheetId="30" hidden="1">{"Riqfin97",#N/A,FALSE,"Tran";"Riqfinpro",#N/A,FALSE,"Tran"}</definedName>
    <definedName name="cc" localSheetId="33" hidden="1">{"Riqfin97",#N/A,FALSE,"Tran";"Riqfinpro",#N/A,FALSE,"Tran"}</definedName>
    <definedName name="cc" localSheetId="34" hidden="1">{"Riqfin97",#N/A,FALSE,"Tran";"Riqfinpro",#N/A,FALSE,"Tran"}</definedName>
    <definedName name="cc" localSheetId="35" hidden="1">{"Riqfin97",#N/A,FALSE,"Tran";"Riqfinpro",#N/A,FALSE,"Tran"}</definedName>
    <definedName name="cc" localSheetId="46" hidden="1">{"Riqfin97",#N/A,FALSE,"Tran";"Riqfinpro",#N/A,FALSE,"Tran"}</definedName>
    <definedName name="cc" localSheetId="37" hidden="1">{"Riqfin97",#N/A,FALSE,"Tran";"Riqfinpro",#N/A,FALSE,"Tran"}</definedName>
    <definedName name="cc" localSheetId="39" hidden="1">{"Riqfin97",#N/A,FALSE,"Tran";"Riqfinpro",#N/A,FALSE,"Tran"}</definedName>
    <definedName name="cc" localSheetId="42" hidden="1">{"Riqfin97",#N/A,FALSE,"Tran";"Riqfinpro",#N/A,FALSE,"Tran"}</definedName>
    <definedName name="cc" localSheetId="43" hidden="1">{"Riqfin97",#N/A,FALSE,"Tran";"Riqfinpro",#N/A,FALSE,"Tran"}</definedName>
    <definedName name="cc" hidden="1">{"Riqfin97",#N/A,FALSE,"Tran";"Riqfinpro",#N/A,FALSE,"Tran"}</definedName>
    <definedName name="ccc" localSheetId="13" hidden="1">{"Riqfin97",#N/A,FALSE,"Tran";"Riqfinpro",#N/A,FALSE,"Tran"}</definedName>
    <definedName name="ccc" localSheetId="15" hidden="1">{"Riqfin97",#N/A,FALSE,"Tran";"Riqfinpro",#N/A,FALSE,"Tran"}</definedName>
    <definedName name="ccc" localSheetId="17" hidden="1">{"Riqfin97",#N/A,FALSE,"Tran";"Riqfinpro",#N/A,FALSE,"Tran"}</definedName>
    <definedName name="ccc" localSheetId="20" hidden="1">{"Riqfin97",#N/A,FALSE,"Tran";"Riqfinpro",#N/A,FALSE,"Tran"}</definedName>
    <definedName name="ccc" localSheetId="30" hidden="1">{"Riqfin97",#N/A,FALSE,"Tran";"Riqfinpro",#N/A,FALSE,"Tran"}</definedName>
    <definedName name="ccc" localSheetId="33" hidden="1">{"Riqfin97",#N/A,FALSE,"Tran";"Riqfinpro",#N/A,FALSE,"Tran"}</definedName>
    <definedName name="ccc" localSheetId="34" hidden="1">{"Riqfin97",#N/A,FALSE,"Tran";"Riqfinpro",#N/A,FALSE,"Tran"}</definedName>
    <definedName name="ccc" localSheetId="35" hidden="1">{"Riqfin97",#N/A,FALSE,"Tran";"Riqfinpro",#N/A,FALSE,"Tran"}</definedName>
    <definedName name="ccc" localSheetId="46" hidden="1">{"Riqfin97",#N/A,FALSE,"Tran";"Riqfinpro",#N/A,FALSE,"Tran"}</definedName>
    <definedName name="ccc" localSheetId="37" hidden="1">{"Riqfin97",#N/A,FALSE,"Tran";"Riqfinpro",#N/A,FALSE,"Tran"}</definedName>
    <definedName name="ccc" localSheetId="39" hidden="1">{"Riqfin97",#N/A,FALSE,"Tran";"Riqfinpro",#N/A,FALSE,"Tran"}</definedName>
    <definedName name="ccc" localSheetId="42" hidden="1">{"Riqfin97",#N/A,FALSE,"Tran";"Riqfinpro",#N/A,FALSE,"Tran"}</definedName>
    <definedName name="ccc" localSheetId="43" hidden="1">{"Riqfin97",#N/A,FALSE,"Tran";"Riqfinpro",#N/A,FALSE,"Tran"}</definedName>
    <definedName name="ccc" hidden="1">{"Riqfin97",#N/A,FALSE,"Tran";"Riqfinpro",#N/A,FALSE,"Tran"}</definedName>
    <definedName name="CCODE" localSheetId="17">#REF!</definedName>
    <definedName name="CCODE" localSheetId="18">#REF!</definedName>
    <definedName name="CCODE" localSheetId="20">#REF!</definedName>
    <definedName name="CCODE" localSheetId="25">#REF!</definedName>
    <definedName name="CCODE" localSheetId="30">#REF!</definedName>
    <definedName name="CCODE" localSheetId="34">#REF!</definedName>
    <definedName name="CCODE" localSheetId="35">#REF!</definedName>
    <definedName name="CCODE" localSheetId="23">#REF!</definedName>
    <definedName name="CCODE" localSheetId="24">#REF!</definedName>
    <definedName name="CCODE" localSheetId="29">#REF!</definedName>
    <definedName name="CCODE" localSheetId="32">#REF!</definedName>
    <definedName name="CCODE" localSheetId="5">#REF!</definedName>
    <definedName name="CCODE" localSheetId="37">#REF!</definedName>
    <definedName name="CCODE" localSheetId="39">#REF!</definedName>
    <definedName name="CCODE">#REF!</definedName>
    <definedName name="cgb" localSheetId="17">#REF!</definedName>
    <definedName name="cgb" localSheetId="18">#REF!</definedName>
    <definedName name="cgb" localSheetId="20">#REF!</definedName>
    <definedName name="cgb" localSheetId="25">#REF!</definedName>
    <definedName name="cgb" localSheetId="30">#REF!</definedName>
    <definedName name="cgb" localSheetId="34">#REF!</definedName>
    <definedName name="cgb" localSheetId="35">#REF!</definedName>
    <definedName name="cgb" localSheetId="23">#REF!</definedName>
    <definedName name="cgb" localSheetId="24">#REF!</definedName>
    <definedName name="cgb" localSheetId="29">#REF!</definedName>
    <definedName name="cgb" localSheetId="32">#REF!</definedName>
    <definedName name="cgb" localSheetId="5">#REF!</definedName>
    <definedName name="cgb" localSheetId="39">#REF!</definedName>
    <definedName name="cgb">#REF!</definedName>
    <definedName name="cge" localSheetId="17">#REF!</definedName>
    <definedName name="cge" localSheetId="18">#REF!</definedName>
    <definedName name="cge" localSheetId="20">#REF!</definedName>
    <definedName name="cge" localSheetId="25">#REF!</definedName>
    <definedName name="cge" localSheetId="30">#REF!</definedName>
    <definedName name="cge" localSheetId="34">#REF!</definedName>
    <definedName name="cge" localSheetId="35">#REF!</definedName>
    <definedName name="cge" localSheetId="23">#REF!</definedName>
    <definedName name="cge" localSheetId="24">#REF!</definedName>
    <definedName name="cge" localSheetId="29">#REF!</definedName>
    <definedName name="cge" localSheetId="32">#REF!</definedName>
    <definedName name="cge" localSheetId="5">#REF!</definedName>
    <definedName name="cge" localSheetId="39">#REF!</definedName>
    <definedName name="cge">#REF!</definedName>
    <definedName name="cgr" localSheetId="17">#REF!</definedName>
    <definedName name="cgr" localSheetId="18">#REF!</definedName>
    <definedName name="cgr" localSheetId="20">#REF!</definedName>
    <definedName name="cgr" localSheetId="25">#REF!</definedName>
    <definedName name="cgr" localSheetId="30">#REF!</definedName>
    <definedName name="cgr" localSheetId="34">#REF!</definedName>
    <definedName name="cgr" localSheetId="35">#REF!</definedName>
    <definedName name="cgr" localSheetId="23">#REF!</definedName>
    <definedName name="cgr" localSheetId="24">#REF!</definedName>
    <definedName name="cgr" localSheetId="29">#REF!</definedName>
    <definedName name="cgr" localSheetId="32">#REF!</definedName>
    <definedName name="cgr" localSheetId="5">#REF!</definedName>
    <definedName name="cgr" localSheetId="39">#REF!</definedName>
    <definedName name="cgr">#REF!</definedName>
    <definedName name="CONCK" localSheetId="17">#REF!</definedName>
    <definedName name="CONCK" localSheetId="18">#REF!</definedName>
    <definedName name="CONCK" localSheetId="20">#REF!</definedName>
    <definedName name="CONCK" localSheetId="25">#REF!</definedName>
    <definedName name="CONCK" localSheetId="30">#REF!</definedName>
    <definedName name="CONCK" localSheetId="34">#REF!</definedName>
    <definedName name="CONCK" localSheetId="35">#REF!</definedName>
    <definedName name="CONCK" localSheetId="23">#REF!</definedName>
    <definedName name="CONCK" localSheetId="24">#REF!</definedName>
    <definedName name="CONCK" localSheetId="29">#REF!</definedName>
    <definedName name="CONCK" localSheetId="32">#REF!</definedName>
    <definedName name="CONCK" localSheetId="5">#REF!</definedName>
    <definedName name="CONCK" localSheetId="39">#REF!</definedName>
    <definedName name="CONCK">#REF!</definedName>
    <definedName name="Cons" localSheetId="17">#REF!</definedName>
    <definedName name="Cons" localSheetId="18">#REF!</definedName>
    <definedName name="Cons" localSheetId="20">#REF!</definedName>
    <definedName name="Cons" localSheetId="25">#REF!</definedName>
    <definedName name="Cons" localSheetId="30">#REF!</definedName>
    <definedName name="Cons" localSheetId="34">#REF!</definedName>
    <definedName name="Cons" localSheetId="35">#REF!</definedName>
    <definedName name="Cons" localSheetId="23">#REF!</definedName>
    <definedName name="Cons" localSheetId="24">#REF!</definedName>
    <definedName name="Cons" localSheetId="29">#REF!</definedName>
    <definedName name="Cons" localSheetId="32">#REF!</definedName>
    <definedName name="Cons" localSheetId="5">#REF!</definedName>
    <definedName name="Cons" localSheetId="39">#REF!</definedName>
    <definedName name="Cons">#REF!</definedName>
    <definedName name="CORULCSA" localSheetId="39">[28]E!$V$15:$V$98</definedName>
    <definedName name="CORULCSA">[29]E!$V$15:$V$98</definedName>
    <definedName name="Country">'[30]Input 1 - Basics'!$D$3</definedName>
    <definedName name="CountryCode">[31]readme!$B$2</definedName>
    <definedName name="CurrVintage">[32]Current!$D$66</definedName>
    <definedName name="d" localSheetId="13" hidden="1">{"Riqfin97",#N/A,FALSE,"Tran";"Riqfinpro",#N/A,FALSE,"Tran"}</definedName>
    <definedName name="d" localSheetId="15" hidden="1">{"Riqfin97",#N/A,FALSE,"Tran";"Riqfinpro",#N/A,FALSE,"Tran"}</definedName>
    <definedName name="d" localSheetId="17" hidden="1">{"Riqfin97",#N/A,FALSE,"Tran";"Riqfinpro",#N/A,FALSE,"Tran"}</definedName>
    <definedName name="d" localSheetId="20" hidden="1">{"Riqfin97",#N/A,FALSE,"Tran";"Riqfinpro",#N/A,FALSE,"Tran"}</definedName>
    <definedName name="d" localSheetId="30" hidden="1">{"Riqfin97",#N/A,FALSE,"Tran";"Riqfinpro",#N/A,FALSE,"Tran"}</definedName>
    <definedName name="d" localSheetId="33" hidden="1">{"Riqfin97",#N/A,FALSE,"Tran";"Riqfinpro",#N/A,FALSE,"Tran"}</definedName>
    <definedName name="d" localSheetId="34" hidden="1">{"Riqfin97",#N/A,FALSE,"Tran";"Riqfinpro",#N/A,FALSE,"Tran"}</definedName>
    <definedName name="d" localSheetId="35" hidden="1">{"Riqfin97",#N/A,FALSE,"Tran";"Riqfinpro",#N/A,FALSE,"Tran"}</definedName>
    <definedName name="d" localSheetId="46" hidden="1">{"Riqfin97",#N/A,FALSE,"Tran";"Riqfinpro",#N/A,FALSE,"Tran"}</definedName>
    <definedName name="d" localSheetId="37" hidden="1">{"Riqfin97",#N/A,FALSE,"Tran";"Riqfinpro",#N/A,FALSE,"Tran"}</definedName>
    <definedName name="d" localSheetId="39">"Graf 5"</definedName>
    <definedName name="d" localSheetId="42" hidden="1">{"Riqfin97",#N/A,FALSE,"Tran";"Riqfinpro",#N/A,FALSE,"Tran"}</definedName>
    <definedName name="d" localSheetId="43" hidden="1">{"Riqfin97",#N/A,FALSE,"Tran";"Riqfinpro",#N/A,FALSE,"Tran"}</definedName>
    <definedName name="d" hidden="1">{"Riqfin97",#N/A,FALSE,"Tran";"Riqfinpro",#N/A,FALSE,"Tran"}</definedName>
    <definedName name="DABproj">#N/A</definedName>
    <definedName name="DAGproj">#N/A</definedName>
    <definedName name="daily_interest_rates" localSheetId="17">'[33]daily calculations'!#REF!</definedName>
    <definedName name="daily_interest_rates" localSheetId="18">'[33]daily calculations'!#REF!</definedName>
    <definedName name="daily_interest_rates" localSheetId="20">'[33]daily calculations'!#REF!</definedName>
    <definedName name="daily_interest_rates" localSheetId="25">'[33]daily calculations'!#REF!</definedName>
    <definedName name="daily_interest_rates" localSheetId="34">'[33]daily calculations'!#REF!</definedName>
    <definedName name="daily_interest_rates" localSheetId="35">'[33]daily calculations'!#REF!</definedName>
    <definedName name="daily_interest_rates" localSheetId="23">'[33]daily calculations'!#REF!</definedName>
    <definedName name="daily_interest_rates" localSheetId="24">'[33]daily calculations'!#REF!</definedName>
    <definedName name="daily_interest_rates" localSheetId="29">'[33]daily calculations'!#REF!</definedName>
    <definedName name="daily_interest_rates" localSheetId="32">'[33]daily calculations'!#REF!</definedName>
    <definedName name="daily_interest_rates" localSheetId="5">'[33]daily calculations'!#REF!</definedName>
    <definedName name="daily_interest_rates" localSheetId="39">'[34]daily calculations'!#REF!</definedName>
    <definedName name="daily_interest_rates">'[33]daily calculations'!#REF!</definedName>
    <definedName name="DAproj">#N/A</definedName>
    <definedName name="das" localSheetId="17" hidden="1">[8]G!#REF!</definedName>
    <definedName name="das" localSheetId="18" hidden="1">[8]G!#REF!</definedName>
    <definedName name="das" localSheetId="20" hidden="1">[8]G!#REF!</definedName>
    <definedName name="das" localSheetId="25" hidden="1">[8]G!#REF!</definedName>
    <definedName name="das" localSheetId="34" hidden="1">[8]G!#REF!</definedName>
    <definedName name="das" localSheetId="35" hidden="1">[8]G!#REF!</definedName>
    <definedName name="das" localSheetId="46" hidden="1">[8]G!#REF!</definedName>
    <definedName name="das" localSheetId="23" hidden="1">[8]G!#REF!</definedName>
    <definedName name="das" localSheetId="24" hidden="1">[8]G!#REF!</definedName>
    <definedName name="das" localSheetId="29" hidden="1">[8]G!#REF!</definedName>
    <definedName name="das" localSheetId="32" hidden="1">[8]G!#REF!</definedName>
    <definedName name="das" localSheetId="5" hidden="1">[8]G!#REF!</definedName>
    <definedName name="das" hidden="1">[8]G!#REF!</definedName>
    <definedName name="DASD">#N/A</definedName>
    <definedName name="DASDB">#N/A</definedName>
    <definedName name="DASDG">#N/A</definedName>
    <definedName name="data_area" localSheetId="17">#REF!</definedName>
    <definedName name="data_area" localSheetId="18">#REF!</definedName>
    <definedName name="data_area" localSheetId="20">#REF!</definedName>
    <definedName name="data_area" localSheetId="25">#REF!</definedName>
    <definedName name="data_area" localSheetId="30">#REF!</definedName>
    <definedName name="data_area" localSheetId="34">#REF!</definedName>
    <definedName name="data_area" localSheetId="35">#REF!</definedName>
    <definedName name="data_area" localSheetId="23">#REF!</definedName>
    <definedName name="data_area" localSheetId="24">#REF!</definedName>
    <definedName name="data_area" localSheetId="29">#REF!</definedName>
    <definedName name="data_area" localSheetId="32">#REF!</definedName>
    <definedName name="data_area" localSheetId="5">#REF!</definedName>
    <definedName name="data_area" localSheetId="37">#REF!</definedName>
    <definedName name="data_area" localSheetId="39">#REF!</definedName>
    <definedName name="data_area">#REF!</definedName>
    <definedName name="_xlnm.Database" localSheetId="15">#REF!</definedName>
    <definedName name="_xlnm.Database" localSheetId="17">#REF!</definedName>
    <definedName name="_xlnm.Database" localSheetId="18">#REF!</definedName>
    <definedName name="_xlnm.Database" localSheetId="20">#REF!</definedName>
    <definedName name="_xlnm.Database" localSheetId="25">#REF!</definedName>
    <definedName name="_xlnm.Database" localSheetId="30">#REF!</definedName>
    <definedName name="_xlnm.Database" localSheetId="34">#REF!</definedName>
    <definedName name="_xlnm.Database" localSheetId="35">#REF!</definedName>
    <definedName name="_xlnm.Database" localSheetId="23">#REF!</definedName>
    <definedName name="_xlnm.Database" localSheetId="24">#REF!</definedName>
    <definedName name="_xlnm.Database" localSheetId="29">#REF!</definedName>
    <definedName name="_xlnm.Database" localSheetId="32">#REF!</definedName>
    <definedName name="_xlnm.Database" localSheetId="5">#REF!</definedName>
    <definedName name="_xlnm.Database" localSheetId="39">#REF!</definedName>
    <definedName name="_xlnm.Database">#REF!</definedName>
    <definedName name="DATB" localSheetId="39">[6]REER!$B$144:$B$240</definedName>
    <definedName name="DATB">[20]REER!$B$144:$B$240</definedName>
    <definedName name="datcr" localSheetId="17">'[2]Tab ann curr'!#REF!</definedName>
    <definedName name="datcr" localSheetId="18">'[2]Tab ann curr'!#REF!</definedName>
    <definedName name="datcr" localSheetId="20">'[2]Tab ann curr'!#REF!</definedName>
    <definedName name="datcr" localSheetId="25">'[2]Tab ann curr'!#REF!</definedName>
    <definedName name="datcr" localSheetId="34">'[2]Tab ann curr'!#REF!</definedName>
    <definedName name="datcr" localSheetId="35">'[2]Tab ann curr'!#REF!</definedName>
    <definedName name="datcr" localSheetId="23">'[2]Tab ann curr'!#REF!</definedName>
    <definedName name="datcr" localSheetId="24">'[2]Tab ann curr'!#REF!</definedName>
    <definedName name="datcr" localSheetId="29">'[2]Tab ann curr'!#REF!</definedName>
    <definedName name="datcr" localSheetId="32">'[2]Tab ann curr'!#REF!</definedName>
    <definedName name="datcr" localSheetId="5">'[2]Tab ann curr'!#REF!</definedName>
    <definedName name="datcr" localSheetId="37">'[2]Tab ann curr'!#REF!</definedName>
    <definedName name="datcr" localSheetId="39">'[2]Tab ann curr'!#REF!</definedName>
    <definedName name="datcr">'[2]Tab ann curr'!#REF!</definedName>
    <definedName name="date" localSheetId="17">#REF!</definedName>
    <definedName name="date" localSheetId="18">#REF!</definedName>
    <definedName name="date" localSheetId="20">#REF!</definedName>
    <definedName name="date" localSheetId="25">#REF!</definedName>
    <definedName name="date" localSheetId="30">#REF!</definedName>
    <definedName name="date" localSheetId="34">#REF!</definedName>
    <definedName name="date" localSheetId="35">#REF!</definedName>
    <definedName name="date" localSheetId="23">#REF!</definedName>
    <definedName name="date" localSheetId="24">#REF!</definedName>
    <definedName name="date" localSheetId="29">#REF!</definedName>
    <definedName name="date" localSheetId="32">#REF!</definedName>
    <definedName name="date" localSheetId="5">#REF!</definedName>
    <definedName name="date" localSheetId="37">#REF!</definedName>
    <definedName name="date" localSheetId="39">#REF!</definedName>
    <definedName name="date">#REF!</definedName>
    <definedName name="date_EXP">[35]Sheet1!$B$1:$G$1</definedName>
    <definedName name="date_FISC" localSheetId="17">#REF!</definedName>
    <definedName name="date_FISC" localSheetId="18">#REF!</definedName>
    <definedName name="date_FISC" localSheetId="20">#REF!</definedName>
    <definedName name="date_FISC" localSheetId="25">#REF!</definedName>
    <definedName name="date_FISC" localSheetId="30">#REF!</definedName>
    <definedName name="date_FISC" localSheetId="34">#REF!</definedName>
    <definedName name="date_FISC" localSheetId="35">#REF!</definedName>
    <definedName name="date_FISC" localSheetId="23">#REF!</definedName>
    <definedName name="date_FISC" localSheetId="24">#REF!</definedName>
    <definedName name="date_FISC" localSheetId="29">#REF!</definedName>
    <definedName name="date_FISC" localSheetId="32">#REF!</definedName>
    <definedName name="date_FISC" localSheetId="5">#REF!</definedName>
    <definedName name="date_FISC" localSheetId="37">#REF!</definedName>
    <definedName name="date_FISC" localSheetId="39">#REF!</definedName>
    <definedName name="date_FISC">#REF!</definedName>
    <definedName name="dateIntLiq" localSheetId="17">#REF!</definedName>
    <definedName name="dateIntLiq" localSheetId="18">#REF!</definedName>
    <definedName name="dateIntLiq" localSheetId="20">#REF!</definedName>
    <definedName name="dateIntLiq" localSheetId="25">#REF!</definedName>
    <definedName name="dateIntLiq" localSheetId="30">#REF!</definedName>
    <definedName name="dateIntLiq" localSheetId="34">#REF!</definedName>
    <definedName name="dateIntLiq" localSheetId="35">#REF!</definedName>
    <definedName name="dateIntLiq" localSheetId="23">#REF!</definedName>
    <definedName name="dateIntLiq" localSheetId="24">#REF!</definedName>
    <definedName name="dateIntLiq" localSheetId="29">#REF!</definedName>
    <definedName name="dateIntLiq" localSheetId="32">#REF!</definedName>
    <definedName name="dateIntLiq" localSheetId="5">#REF!</definedName>
    <definedName name="dateIntLiq" localSheetId="39">#REF!</definedName>
    <definedName name="dateIntLiq">#REF!</definedName>
    <definedName name="dateMoney" localSheetId="17">#REF!</definedName>
    <definedName name="dateMoney" localSheetId="18">#REF!</definedName>
    <definedName name="dateMoney" localSheetId="20">#REF!</definedName>
    <definedName name="dateMoney" localSheetId="25">#REF!</definedName>
    <definedName name="dateMoney" localSheetId="30">#REF!</definedName>
    <definedName name="dateMoney" localSheetId="34">#REF!</definedName>
    <definedName name="dateMoney" localSheetId="35">#REF!</definedName>
    <definedName name="dateMoney" localSheetId="23">#REF!</definedName>
    <definedName name="dateMoney" localSheetId="24">#REF!</definedName>
    <definedName name="dateMoney" localSheetId="29">#REF!</definedName>
    <definedName name="dateMoney" localSheetId="32">#REF!</definedName>
    <definedName name="dateMoney" localSheetId="5">#REF!</definedName>
    <definedName name="dateMoney" localSheetId="39">#REF!</definedName>
    <definedName name="dateMoney">#REF!</definedName>
    <definedName name="dateprofit" localSheetId="39">[6]C!$A$9:$A$125</definedName>
    <definedName name="dateprofit">[20]C!$A$9:$A$125</definedName>
    <definedName name="dateRates" localSheetId="17">#REF!</definedName>
    <definedName name="dateRates" localSheetId="18">#REF!</definedName>
    <definedName name="dateRates" localSheetId="20">#REF!</definedName>
    <definedName name="dateRates" localSheetId="25">#REF!</definedName>
    <definedName name="dateRates" localSheetId="30">#REF!</definedName>
    <definedName name="dateRates" localSheetId="34">#REF!</definedName>
    <definedName name="dateRates" localSheetId="35">#REF!</definedName>
    <definedName name="dateRates" localSheetId="23">#REF!</definedName>
    <definedName name="dateRates" localSheetId="24">#REF!</definedName>
    <definedName name="dateRates" localSheetId="29">#REF!</definedName>
    <definedName name="dateRates" localSheetId="32">#REF!</definedName>
    <definedName name="dateRates" localSheetId="5">#REF!</definedName>
    <definedName name="dateRates" localSheetId="37">#REF!</definedName>
    <definedName name="dateRates" localSheetId="39">#REF!</definedName>
    <definedName name="dateRates">#REF!</definedName>
    <definedName name="dateRawQ" localSheetId="15">'[36]Raw Data'!#REF!</definedName>
    <definedName name="dateRawQ" localSheetId="17">'[36]Raw Data'!#REF!</definedName>
    <definedName name="dateRawQ" localSheetId="18">'[36]Raw Data'!#REF!</definedName>
    <definedName name="dateRawQ" localSheetId="20">'[36]Raw Data'!#REF!</definedName>
    <definedName name="dateRawQ" localSheetId="25">'[36]Raw Data'!#REF!</definedName>
    <definedName name="dateRawQ" localSheetId="30">'[36]Raw Data'!#REF!</definedName>
    <definedName name="dateRawQ" localSheetId="34">'[36]Raw Data'!#REF!</definedName>
    <definedName name="dateRawQ" localSheetId="35">'[36]Raw Data'!#REF!</definedName>
    <definedName name="dateRawQ" localSheetId="23">'[36]Raw Data'!#REF!</definedName>
    <definedName name="dateRawQ" localSheetId="24">'[36]Raw Data'!#REF!</definedName>
    <definedName name="dateRawQ" localSheetId="29">'[36]Raw Data'!#REF!</definedName>
    <definedName name="dateRawQ" localSheetId="32">'[36]Raw Data'!#REF!</definedName>
    <definedName name="dateRawQ" localSheetId="5">'[36]Raw Data'!#REF!</definedName>
    <definedName name="dateRawQ" localSheetId="37">'[36]Raw Data'!#REF!</definedName>
    <definedName name="dateRawQ" localSheetId="39">'[36]Raw Data'!#REF!</definedName>
    <definedName name="dateRawQ">'[36]Raw Data'!#REF!</definedName>
    <definedName name="dateReal" localSheetId="17">#REF!</definedName>
    <definedName name="dateReal" localSheetId="18">#REF!</definedName>
    <definedName name="dateReal" localSheetId="20">#REF!</definedName>
    <definedName name="dateReal" localSheetId="25">#REF!</definedName>
    <definedName name="dateReal" localSheetId="30">#REF!</definedName>
    <definedName name="dateReal" localSheetId="34">#REF!</definedName>
    <definedName name="dateReal" localSheetId="35">#REF!</definedName>
    <definedName name="dateReal" localSheetId="23">#REF!</definedName>
    <definedName name="dateReal" localSheetId="24">#REF!</definedName>
    <definedName name="dateReal" localSheetId="29">#REF!</definedName>
    <definedName name="dateReal" localSheetId="32">#REF!</definedName>
    <definedName name="dateReal" localSheetId="5">#REF!</definedName>
    <definedName name="dateReal" localSheetId="37">#REF!</definedName>
    <definedName name="dateReal" localSheetId="39">#REF!</definedName>
    <definedName name="dateReal">#REF!</definedName>
    <definedName name="dates" localSheetId="17">#REF!</definedName>
    <definedName name="dates" localSheetId="18">#REF!</definedName>
    <definedName name="dates" localSheetId="20">#REF!</definedName>
    <definedName name="dates" localSheetId="25">#REF!</definedName>
    <definedName name="dates" localSheetId="30">#REF!</definedName>
    <definedName name="dates" localSheetId="34">#REF!</definedName>
    <definedName name="dates" localSheetId="35">#REF!</definedName>
    <definedName name="dates" localSheetId="23">#REF!</definedName>
    <definedName name="dates" localSheetId="24">#REF!</definedName>
    <definedName name="dates" localSheetId="29">#REF!</definedName>
    <definedName name="dates" localSheetId="32">#REF!</definedName>
    <definedName name="dates" localSheetId="5">#REF!</definedName>
    <definedName name="dates" localSheetId="39">#REF!</definedName>
    <definedName name="dates">#REF!</definedName>
    <definedName name="dates_w" localSheetId="17">#REF!</definedName>
    <definedName name="dates_w" localSheetId="18">#REF!</definedName>
    <definedName name="dates_w" localSheetId="20">#REF!</definedName>
    <definedName name="dates_w" localSheetId="25">#REF!</definedName>
    <definedName name="dates_w" localSheetId="30">#REF!</definedName>
    <definedName name="dates_w" localSheetId="34">#REF!</definedName>
    <definedName name="dates_w" localSheetId="35">#REF!</definedName>
    <definedName name="dates_w" localSheetId="23">#REF!</definedName>
    <definedName name="dates_w" localSheetId="24">#REF!</definedName>
    <definedName name="dates_w" localSheetId="29">#REF!</definedName>
    <definedName name="dates_w" localSheetId="32">#REF!</definedName>
    <definedName name="dates_w" localSheetId="5">#REF!</definedName>
    <definedName name="dates_w" localSheetId="39">#REF!</definedName>
    <definedName name="dates_w">#REF!</definedName>
    <definedName name="dates1" localSheetId="17">#REF!</definedName>
    <definedName name="dates1" localSheetId="18">#REF!</definedName>
    <definedName name="dates1" localSheetId="20">#REF!</definedName>
    <definedName name="dates1" localSheetId="25">#REF!</definedName>
    <definedName name="dates1" localSheetId="30">#REF!</definedName>
    <definedName name="dates1" localSheetId="34">#REF!</definedName>
    <definedName name="dates1" localSheetId="35">#REF!</definedName>
    <definedName name="dates1" localSheetId="23">#REF!</definedName>
    <definedName name="dates1" localSheetId="24">#REF!</definedName>
    <definedName name="dates1" localSheetId="29">#REF!</definedName>
    <definedName name="dates1" localSheetId="32">#REF!</definedName>
    <definedName name="dates1" localSheetId="5">#REF!</definedName>
    <definedName name="dates1" localSheetId="39">#REF!</definedName>
    <definedName name="dates1">#REF!</definedName>
    <definedName name="dates2" localSheetId="17">#REF!</definedName>
    <definedName name="dates2" localSheetId="18">#REF!</definedName>
    <definedName name="dates2" localSheetId="20">#REF!</definedName>
    <definedName name="dates2" localSheetId="25">#REF!</definedName>
    <definedName name="dates2" localSheetId="30">#REF!</definedName>
    <definedName name="dates2" localSheetId="34">#REF!</definedName>
    <definedName name="dates2" localSheetId="35">#REF!</definedName>
    <definedName name="dates2" localSheetId="23">#REF!</definedName>
    <definedName name="dates2" localSheetId="24">#REF!</definedName>
    <definedName name="dates2" localSheetId="29">#REF!</definedName>
    <definedName name="dates2" localSheetId="32">#REF!</definedName>
    <definedName name="dates2" localSheetId="5">#REF!</definedName>
    <definedName name="dates2" localSheetId="39">#REF!</definedName>
    <definedName name="dates2">#REF!</definedName>
    <definedName name="datesb" localSheetId="39">[28]B!$B$20:$B$134</definedName>
    <definedName name="datesb">[29]B!$B$20:$B$134</definedName>
    <definedName name="datesc" localSheetId="17">#REF!</definedName>
    <definedName name="datesc" localSheetId="18">#REF!</definedName>
    <definedName name="datesc" localSheetId="20">#REF!</definedName>
    <definedName name="datesc" localSheetId="25">#REF!</definedName>
    <definedName name="datesc" localSheetId="30">#REF!</definedName>
    <definedName name="datesc" localSheetId="34">#REF!</definedName>
    <definedName name="datesc" localSheetId="35">#REF!</definedName>
    <definedName name="datesc" localSheetId="23">#REF!</definedName>
    <definedName name="datesc" localSheetId="24">#REF!</definedName>
    <definedName name="datesc" localSheetId="29">#REF!</definedName>
    <definedName name="datesc" localSheetId="32">#REF!</definedName>
    <definedName name="datesc" localSheetId="5">#REF!</definedName>
    <definedName name="datesc" localSheetId="37">#REF!</definedName>
    <definedName name="datesc" localSheetId="39">#REF!</definedName>
    <definedName name="datesc">#REF!</definedName>
    <definedName name="datesd" localSheetId="17">#REF!</definedName>
    <definedName name="datesd" localSheetId="18">#REF!</definedName>
    <definedName name="datesd" localSheetId="20">#REF!</definedName>
    <definedName name="datesd" localSheetId="25">#REF!</definedName>
    <definedName name="datesd" localSheetId="30">#REF!</definedName>
    <definedName name="datesd" localSheetId="34">#REF!</definedName>
    <definedName name="datesd" localSheetId="35">#REF!</definedName>
    <definedName name="datesd" localSheetId="23">#REF!</definedName>
    <definedName name="datesd" localSheetId="24">#REF!</definedName>
    <definedName name="datesd" localSheetId="29">#REF!</definedName>
    <definedName name="datesd" localSheetId="32">#REF!</definedName>
    <definedName name="datesd" localSheetId="5">#REF!</definedName>
    <definedName name="datesd" localSheetId="39">#REF!</definedName>
    <definedName name="datesd">#REF!</definedName>
    <definedName name="DATESG" localSheetId="17">#REF!</definedName>
    <definedName name="DATESG" localSheetId="18">#REF!</definedName>
    <definedName name="DATESG" localSheetId="20">#REF!</definedName>
    <definedName name="DATESG" localSheetId="25">#REF!</definedName>
    <definedName name="DATESG" localSheetId="30">#REF!</definedName>
    <definedName name="DATESG" localSheetId="34">#REF!</definedName>
    <definedName name="DATESG" localSheetId="35">#REF!</definedName>
    <definedName name="DATESG" localSheetId="23">#REF!</definedName>
    <definedName name="DATESG" localSheetId="24">#REF!</definedName>
    <definedName name="DATESG" localSheetId="29">#REF!</definedName>
    <definedName name="DATESG" localSheetId="32">#REF!</definedName>
    <definedName name="DATESG" localSheetId="5">#REF!</definedName>
    <definedName name="DATESG" localSheetId="39">#REF!</definedName>
    <definedName name="DATESG">#REF!</definedName>
    <definedName name="datesm" localSheetId="17">#REF!</definedName>
    <definedName name="datesm" localSheetId="18">#REF!</definedName>
    <definedName name="datesm" localSheetId="20">#REF!</definedName>
    <definedName name="datesm" localSheetId="25">#REF!</definedName>
    <definedName name="datesm" localSheetId="30">#REF!</definedName>
    <definedName name="datesm" localSheetId="34">#REF!</definedName>
    <definedName name="datesm" localSheetId="35">#REF!</definedName>
    <definedName name="datesm" localSheetId="23">#REF!</definedName>
    <definedName name="datesm" localSheetId="24">#REF!</definedName>
    <definedName name="datesm" localSheetId="29">#REF!</definedName>
    <definedName name="datesm" localSheetId="32">#REF!</definedName>
    <definedName name="datesm" localSheetId="5">#REF!</definedName>
    <definedName name="datesm" localSheetId="39">#REF!</definedName>
    <definedName name="datesm">#REF!</definedName>
    <definedName name="datesq" localSheetId="17">#REF!</definedName>
    <definedName name="datesq" localSheetId="18">#REF!</definedName>
    <definedName name="datesq" localSheetId="20">#REF!</definedName>
    <definedName name="datesq" localSheetId="25">#REF!</definedName>
    <definedName name="datesq" localSheetId="30">#REF!</definedName>
    <definedName name="datesq" localSheetId="34">#REF!</definedName>
    <definedName name="datesq" localSheetId="35">#REF!</definedName>
    <definedName name="datesq" localSheetId="23">#REF!</definedName>
    <definedName name="datesq" localSheetId="24">#REF!</definedName>
    <definedName name="datesq" localSheetId="29">#REF!</definedName>
    <definedName name="datesq" localSheetId="32">#REF!</definedName>
    <definedName name="datesq" localSheetId="5">#REF!</definedName>
    <definedName name="datesq" localSheetId="39">#REF!</definedName>
    <definedName name="datesq">#REF!</definedName>
    <definedName name="datesr" localSheetId="17">#REF!</definedName>
    <definedName name="datesr" localSheetId="18">#REF!</definedName>
    <definedName name="datesr" localSheetId="20">#REF!</definedName>
    <definedName name="datesr" localSheetId="25">#REF!</definedName>
    <definedName name="datesr" localSheetId="30">#REF!</definedName>
    <definedName name="datesr" localSheetId="34">#REF!</definedName>
    <definedName name="datesr" localSheetId="35">#REF!</definedName>
    <definedName name="datesr" localSheetId="23">#REF!</definedName>
    <definedName name="datesr" localSheetId="24">#REF!</definedName>
    <definedName name="datesr" localSheetId="29">#REF!</definedName>
    <definedName name="datesr" localSheetId="32">#REF!</definedName>
    <definedName name="datesr" localSheetId="5">#REF!</definedName>
    <definedName name="datesr" localSheetId="39">#REF!</definedName>
    <definedName name="datesr">#REF!</definedName>
    <definedName name="datestran" localSheetId="39">[28]transfer!$A$9:$A$116</definedName>
    <definedName name="datestran">[29]transfer!$A$9:$A$116</definedName>
    <definedName name="datgdp" localSheetId="17">#REF!</definedName>
    <definedName name="datgdp" localSheetId="18">#REF!</definedName>
    <definedName name="datgdp" localSheetId="20">#REF!</definedName>
    <definedName name="datgdp" localSheetId="25">#REF!</definedName>
    <definedName name="datgdp" localSheetId="30">#REF!</definedName>
    <definedName name="datgdp" localSheetId="34">#REF!</definedName>
    <definedName name="datgdp" localSheetId="35">#REF!</definedName>
    <definedName name="datgdp" localSheetId="23">#REF!</definedName>
    <definedName name="datgdp" localSheetId="24">#REF!</definedName>
    <definedName name="datgdp" localSheetId="29">#REF!</definedName>
    <definedName name="datgdp" localSheetId="32">#REF!</definedName>
    <definedName name="datgdp" localSheetId="5">#REF!</definedName>
    <definedName name="datgdp" localSheetId="37">#REF!</definedName>
    <definedName name="datgdp" localSheetId="39">#REF!</definedName>
    <definedName name="datgdp">#REF!</definedName>
    <definedName name="datin1" localSheetId="39">[6]REER!$B$9:$B$119</definedName>
    <definedName name="datin1">[20]REER!$B$9:$B$119</definedName>
    <definedName name="datin2" localSheetId="39">[6]REER!$B$144:$B$253</definedName>
    <definedName name="datin2">[20]REER!$B$144:$B$253</definedName>
    <definedName name="datq" localSheetId="17">#REF!</definedName>
    <definedName name="datq" localSheetId="18">#REF!</definedName>
    <definedName name="datq" localSheetId="20">#REF!</definedName>
    <definedName name="datq" localSheetId="25">#REF!</definedName>
    <definedName name="datq" localSheetId="30">#REF!</definedName>
    <definedName name="datq" localSheetId="34">#REF!</definedName>
    <definedName name="datq" localSheetId="35">#REF!</definedName>
    <definedName name="datq" localSheetId="23">#REF!</definedName>
    <definedName name="datq" localSheetId="24">#REF!</definedName>
    <definedName name="datq" localSheetId="29">#REF!</definedName>
    <definedName name="datq" localSheetId="32">#REF!</definedName>
    <definedName name="datq" localSheetId="5">#REF!</definedName>
    <definedName name="datq" localSheetId="37">#REF!</definedName>
    <definedName name="datq" localSheetId="39">#REF!</definedName>
    <definedName name="datq">#REF!</definedName>
    <definedName name="datq1" localSheetId="17">#REF!</definedName>
    <definedName name="datq1" localSheetId="18">#REF!</definedName>
    <definedName name="datq1" localSheetId="20">#REF!</definedName>
    <definedName name="datq1" localSheetId="25">#REF!</definedName>
    <definedName name="datq1" localSheetId="30">#REF!</definedName>
    <definedName name="datq1" localSheetId="34">#REF!</definedName>
    <definedName name="datq1" localSheetId="35">#REF!</definedName>
    <definedName name="datq1" localSheetId="23">#REF!</definedName>
    <definedName name="datq1" localSheetId="24">#REF!</definedName>
    <definedName name="datq1" localSheetId="29">#REF!</definedName>
    <definedName name="datq1" localSheetId="32">#REF!</definedName>
    <definedName name="datq1" localSheetId="5">#REF!</definedName>
    <definedName name="datq1" localSheetId="39">#REF!</definedName>
    <definedName name="datq1">#REF!</definedName>
    <definedName name="datq2" localSheetId="17">#REF!</definedName>
    <definedName name="datq2" localSheetId="18">#REF!</definedName>
    <definedName name="datq2" localSheetId="20">#REF!</definedName>
    <definedName name="datq2" localSheetId="25">#REF!</definedName>
    <definedName name="datq2" localSheetId="30">#REF!</definedName>
    <definedName name="datq2" localSheetId="34">#REF!</definedName>
    <definedName name="datq2" localSheetId="35">#REF!</definedName>
    <definedName name="datq2" localSheetId="23">#REF!</definedName>
    <definedName name="datq2" localSheetId="24">#REF!</definedName>
    <definedName name="datq2" localSheetId="29">#REF!</definedName>
    <definedName name="datq2" localSheetId="32">#REF!</definedName>
    <definedName name="datq2" localSheetId="5">#REF!</definedName>
    <definedName name="datq2" localSheetId="39">#REF!</definedName>
    <definedName name="datq2">#REF!</definedName>
    <definedName name="datreer" localSheetId="39">[6]REER!$B$144:$B$258</definedName>
    <definedName name="datreer">[20]REER!$B$144:$B$258</definedName>
    <definedName name="datt" localSheetId="17">#REF!</definedName>
    <definedName name="datt" localSheetId="18">#REF!</definedName>
    <definedName name="datt" localSheetId="20">#REF!</definedName>
    <definedName name="datt" localSheetId="25">#REF!</definedName>
    <definedName name="datt" localSheetId="30">#REF!</definedName>
    <definedName name="datt" localSheetId="34">#REF!</definedName>
    <definedName name="datt" localSheetId="35">#REF!</definedName>
    <definedName name="datt" localSheetId="23">#REF!</definedName>
    <definedName name="datt" localSheetId="24">#REF!</definedName>
    <definedName name="datt" localSheetId="29">#REF!</definedName>
    <definedName name="datt" localSheetId="32">#REF!</definedName>
    <definedName name="datt" localSheetId="5">#REF!</definedName>
    <definedName name="datt" localSheetId="37">#REF!</definedName>
    <definedName name="datt" localSheetId="39">#REF!</definedName>
    <definedName name="datt">#REF!</definedName>
    <definedName name="DBproj">#N/A</definedName>
    <definedName name="dd" localSheetId="13" hidden="1">{"Riqfin97",#N/A,FALSE,"Tran";"Riqfinpro",#N/A,FALSE,"Tran"}</definedName>
    <definedName name="dd" localSheetId="15" hidden="1">{"Riqfin97",#N/A,FALSE,"Tran";"Riqfinpro",#N/A,FALSE,"Tran"}</definedName>
    <definedName name="dd" localSheetId="17" hidden="1">{"Riqfin97",#N/A,FALSE,"Tran";"Riqfinpro",#N/A,FALSE,"Tran"}</definedName>
    <definedName name="dd" localSheetId="20" hidden="1">{"Riqfin97",#N/A,FALSE,"Tran";"Riqfinpro",#N/A,FALSE,"Tran"}</definedName>
    <definedName name="dd" localSheetId="30" hidden="1">{"Riqfin97",#N/A,FALSE,"Tran";"Riqfinpro",#N/A,FALSE,"Tran"}</definedName>
    <definedName name="dd" localSheetId="33" hidden="1">{"Riqfin97",#N/A,FALSE,"Tran";"Riqfinpro",#N/A,FALSE,"Tran"}</definedName>
    <definedName name="dd" localSheetId="34" hidden="1">{"Riqfin97",#N/A,FALSE,"Tran";"Riqfinpro",#N/A,FALSE,"Tran"}</definedName>
    <definedName name="dd" localSheetId="35" hidden="1">{"Riqfin97",#N/A,FALSE,"Tran";"Riqfinpro",#N/A,FALSE,"Tran"}</definedName>
    <definedName name="dd" localSheetId="46" hidden="1">{"Riqfin97",#N/A,FALSE,"Tran";"Riqfinpro",#N/A,FALSE,"Tran"}</definedName>
    <definedName name="dd" localSheetId="37" hidden="1">{"Riqfin97",#N/A,FALSE,"Tran";"Riqfinpro",#N/A,FALSE,"Tran"}</definedName>
    <definedName name="dd" localSheetId="39" hidden="1">{"Riqfin97",#N/A,FALSE,"Tran";"Riqfinpro",#N/A,FALSE,"Tran"}</definedName>
    <definedName name="dd" localSheetId="42" hidden="1">{"Riqfin97",#N/A,FALSE,"Tran";"Riqfinpro",#N/A,FALSE,"Tran"}</definedName>
    <definedName name="dd" localSheetId="43" hidden="1">{"Riqfin97",#N/A,FALSE,"Tran";"Riqfinpro",#N/A,FALSE,"Tran"}</definedName>
    <definedName name="dd" hidden="1">{"Riqfin97",#N/A,FALSE,"Tran";"Riqfinpro",#N/A,FALSE,"Tran"}</definedName>
    <definedName name="dd_balance" localSheetId="13">[37]!dd_balance1[saldo]</definedName>
    <definedName name="dd_balance">[37]!dd_balance1[saldo]</definedName>
    <definedName name="dd_cyklus" localSheetId="13">[38]!dd_cyclus[cyklus]</definedName>
    <definedName name="dd_cyklus">[38]!dd_cyclus[cyklus]</definedName>
    <definedName name="dd_oneoff" localSheetId="13">[38]hidden!$B$2:$B$3</definedName>
    <definedName name="dd_oneoff" localSheetId="17">[38]hidden!$B$2:$B$3</definedName>
    <definedName name="dd_oneoff" localSheetId="20">[38]hidden!$B$2:$B$3</definedName>
    <definedName name="dd_oneoff" localSheetId="37">[38]hidden!$B$2:$B$3</definedName>
    <definedName name="dd_oneoff">[38]hidden!$B$2:$B$3</definedName>
    <definedName name="ddd" localSheetId="13" hidden="1">{"Riqfin97",#N/A,FALSE,"Tran";"Riqfinpro",#N/A,FALSE,"Tran"}</definedName>
    <definedName name="ddd" localSheetId="15" hidden="1">{"Riqfin97",#N/A,FALSE,"Tran";"Riqfinpro",#N/A,FALSE,"Tran"}</definedName>
    <definedName name="ddd" localSheetId="17" hidden="1">{"Riqfin97",#N/A,FALSE,"Tran";"Riqfinpro",#N/A,FALSE,"Tran"}</definedName>
    <definedName name="ddd" localSheetId="20" hidden="1">{"Riqfin97",#N/A,FALSE,"Tran";"Riqfinpro",#N/A,FALSE,"Tran"}</definedName>
    <definedName name="ddd" localSheetId="30" hidden="1">{"Riqfin97",#N/A,FALSE,"Tran";"Riqfinpro",#N/A,FALSE,"Tran"}</definedName>
    <definedName name="ddd" localSheetId="33" hidden="1">{"Riqfin97",#N/A,FALSE,"Tran";"Riqfinpro",#N/A,FALSE,"Tran"}</definedName>
    <definedName name="ddd" localSheetId="34" hidden="1">{"Riqfin97",#N/A,FALSE,"Tran";"Riqfinpro",#N/A,FALSE,"Tran"}</definedName>
    <definedName name="ddd" localSheetId="35" hidden="1">{"Riqfin97",#N/A,FALSE,"Tran";"Riqfinpro",#N/A,FALSE,"Tran"}</definedName>
    <definedName name="ddd" localSheetId="46" hidden="1">{"Riqfin97",#N/A,FALSE,"Tran";"Riqfinpro",#N/A,FALSE,"Tran"}</definedName>
    <definedName name="ddd" localSheetId="37" hidden="1">{"Riqfin97",#N/A,FALSE,"Tran";"Riqfinpro",#N/A,FALSE,"Tran"}</definedName>
    <definedName name="ddd" localSheetId="39" hidden="1">{"Riqfin97",#N/A,FALSE,"Tran";"Riqfinpro",#N/A,FALSE,"Tran"}</definedName>
    <definedName name="ddd" localSheetId="42" hidden="1">{"Riqfin97",#N/A,FALSE,"Tran";"Riqfinpro",#N/A,FALSE,"Tran"}</definedName>
    <definedName name="ddd" localSheetId="43" hidden="1">{"Riqfin97",#N/A,FALSE,"Tran";"Riqfinpro",#N/A,FALSE,"Tran"}</definedName>
    <definedName name="ddd" hidden="1">{"Riqfin97",#N/A,FALSE,"Tran";"Riqfinpro",#N/A,FALSE,"Tran"}</definedName>
    <definedName name="debt" localSheetId="17">#REF!</definedName>
    <definedName name="debt" localSheetId="18">#REF!</definedName>
    <definedName name="debt" localSheetId="20">#REF!</definedName>
    <definedName name="debt" localSheetId="25">#REF!</definedName>
    <definedName name="debt" localSheetId="30">#REF!</definedName>
    <definedName name="debt" localSheetId="34">#REF!</definedName>
    <definedName name="debt" localSheetId="35">#REF!</definedName>
    <definedName name="debt" localSheetId="23">#REF!</definedName>
    <definedName name="debt" localSheetId="24">#REF!</definedName>
    <definedName name="debt" localSheetId="29">#REF!</definedName>
    <definedName name="debt" localSheetId="32">#REF!</definedName>
    <definedName name="debt" localSheetId="5">#REF!</definedName>
    <definedName name="debt" localSheetId="37">#REF!</definedName>
    <definedName name="debt" localSheetId="39">#REF!</definedName>
    <definedName name="debt">#REF!</definedName>
    <definedName name="DEBT1" localSheetId="17">#REF!</definedName>
    <definedName name="DEBT1" localSheetId="18">#REF!</definedName>
    <definedName name="DEBT1" localSheetId="20">#REF!</definedName>
    <definedName name="DEBT1" localSheetId="25">#REF!</definedName>
    <definedName name="DEBT1" localSheetId="30">#REF!</definedName>
    <definedName name="DEBT1" localSheetId="34">#REF!</definedName>
    <definedName name="DEBT1" localSheetId="35">#REF!</definedName>
    <definedName name="DEBT1" localSheetId="23">#REF!</definedName>
    <definedName name="DEBT1" localSheetId="24">#REF!</definedName>
    <definedName name="DEBT1" localSheetId="29">#REF!</definedName>
    <definedName name="DEBT1" localSheetId="32">#REF!</definedName>
    <definedName name="DEBT1" localSheetId="5">#REF!</definedName>
    <definedName name="DEBT1" localSheetId="39">#REF!</definedName>
    <definedName name="DEBT1">#REF!</definedName>
    <definedName name="DEBT10" localSheetId="17">#REF!</definedName>
    <definedName name="DEBT10" localSheetId="18">#REF!</definedName>
    <definedName name="DEBT10" localSheetId="20">#REF!</definedName>
    <definedName name="DEBT10" localSheetId="25">#REF!</definedName>
    <definedName name="DEBT10" localSheetId="30">#REF!</definedName>
    <definedName name="DEBT10" localSheetId="34">#REF!</definedName>
    <definedName name="DEBT10" localSheetId="35">#REF!</definedName>
    <definedName name="DEBT10" localSheetId="23">#REF!</definedName>
    <definedName name="DEBT10" localSheetId="24">#REF!</definedName>
    <definedName name="DEBT10" localSheetId="29">#REF!</definedName>
    <definedName name="DEBT10" localSheetId="32">#REF!</definedName>
    <definedName name="DEBT10" localSheetId="5">#REF!</definedName>
    <definedName name="DEBT10" localSheetId="39">#REF!</definedName>
    <definedName name="DEBT10">#REF!</definedName>
    <definedName name="DEBT11" localSheetId="17">#REF!</definedName>
    <definedName name="DEBT11" localSheetId="18">#REF!</definedName>
    <definedName name="DEBT11" localSheetId="20">#REF!</definedName>
    <definedName name="DEBT11" localSheetId="25">#REF!</definedName>
    <definedName name="DEBT11" localSheetId="30">#REF!</definedName>
    <definedName name="DEBT11" localSheetId="34">#REF!</definedName>
    <definedName name="DEBT11" localSheetId="35">#REF!</definedName>
    <definedName name="DEBT11" localSheetId="23">#REF!</definedName>
    <definedName name="DEBT11" localSheetId="24">#REF!</definedName>
    <definedName name="DEBT11" localSheetId="29">#REF!</definedName>
    <definedName name="DEBT11" localSheetId="32">#REF!</definedName>
    <definedName name="DEBT11" localSheetId="5">#REF!</definedName>
    <definedName name="DEBT11" localSheetId="39">#REF!</definedName>
    <definedName name="DEBT11">#REF!</definedName>
    <definedName name="DEBT12" localSheetId="17">#REF!</definedName>
    <definedName name="DEBT12" localSheetId="18">#REF!</definedName>
    <definedName name="DEBT12" localSheetId="20">#REF!</definedName>
    <definedName name="DEBT12" localSheetId="25">#REF!</definedName>
    <definedName name="DEBT12" localSheetId="30">#REF!</definedName>
    <definedName name="DEBT12" localSheetId="34">#REF!</definedName>
    <definedName name="DEBT12" localSheetId="35">#REF!</definedName>
    <definedName name="DEBT12" localSheetId="23">#REF!</definedName>
    <definedName name="DEBT12" localSheetId="24">#REF!</definedName>
    <definedName name="DEBT12" localSheetId="29">#REF!</definedName>
    <definedName name="DEBT12" localSheetId="32">#REF!</definedName>
    <definedName name="DEBT12" localSheetId="5">#REF!</definedName>
    <definedName name="DEBT12" localSheetId="39">#REF!</definedName>
    <definedName name="DEBT12">#REF!</definedName>
    <definedName name="DEBT13" localSheetId="17">#REF!</definedName>
    <definedName name="DEBT13" localSheetId="18">#REF!</definedName>
    <definedName name="DEBT13" localSheetId="20">#REF!</definedName>
    <definedName name="DEBT13" localSheetId="25">#REF!</definedName>
    <definedName name="DEBT13" localSheetId="30">#REF!</definedName>
    <definedName name="DEBT13" localSheetId="34">#REF!</definedName>
    <definedName name="DEBT13" localSheetId="35">#REF!</definedName>
    <definedName name="DEBT13" localSheetId="23">#REF!</definedName>
    <definedName name="DEBT13" localSheetId="24">#REF!</definedName>
    <definedName name="DEBT13" localSheetId="29">#REF!</definedName>
    <definedName name="DEBT13" localSheetId="32">#REF!</definedName>
    <definedName name="DEBT13" localSheetId="5">#REF!</definedName>
    <definedName name="DEBT13" localSheetId="39">#REF!</definedName>
    <definedName name="DEBT13">#REF!</definedName>
    <definedName name="DEBT14" localSheetId="17">#REF!</definedName>
    <definedName name="DEBT14" localSheetId="18">#REF!</definedName>
    <definedName name="DEBT14" localSheetId="20">#REF!</definedName>
    <definedName name="DEBT14" localSheetId="25">#REF!</definedName>
    <definedName name="DEBT14" localSheetId="30">#REF!</definedName>
    <definedName name="DEBT14" localSheetId="34">#REF!</definedName>
    <definedName name="DEBT14" localSheetId="35">#REF!</definedName>
    <definedName name="DEBT14" localSheetId="23">#REF!</definedName>
    <definedName name="DEBT14" localSheetId="24">#REF!</definedName>
    <definedName name="DEBT14" localSheetId="29">#REF!</definedName>
    <definedName name="DEBT14" localSheetId="32">#REF!</definedName>
    <definedName name="DEBT14" localSheetId="5">#REF!</definedName>
    <definedName name="DEBT14" localSheetId="39">#REF!</definedName>
    <definedName name="DEBT14">#REF!</definedName>
    <definedName name="DEBT15" localSheetId="17">#REF!</definedName>
    <definedName name="DEBT15" localSheetId="18">#REF!</definedName>
    <definedName name="DEBT15" localSheetId="20">#REF!</definedName>
    <definedName name="DEBT15" localSheetId="25">#REF!</definedName>
    <definedName name="DEBT15" localSheetId="30">#REF!</definedName>
    <definedName name="DEBT15" localSheetId="34">#REF!</definedName>
    <definedName name="DEBT15" localSheetId="35">#REF!</definedName>
    <definedName name="DEBT15" localSheetId="23">#REF!</definedName>
    <definedName name="DEBT15" localSheetId="24">#REF!</definedName>
    <definedName name="DEBT15" localSheetId="29">#REF!</definedName>
    <definedName name="DEBT15" localSheetId="32">#REF!</definedName>
    <definedName name="DEBT15" localSheetId="5">#REF!</definedName>
    <definedName name="DEBT15" localSheetId="39">#REF!</definedName>
    <definedName name="DEBT15">#REF!</definedName>
    <definedName name="DEBT16" localSheetId="17">#REF!</definedName>
    <definedName name="DEBT16" localSheetId="18">#REF!</definedName>
    <definedName name="DEBT16" localSheetId="20">#REF!</definedName>
    <definedName name="DEBT16" localSheetId="25">#REF!</definedName>
    <definedName name="DEBT16" localSheetId="30">#REF!</definedName>
    <definedName name="DEBT16" localSheetId="34">#REF!</definedName>
    <definedName name="DEBT16" localSheetId="35">#REF!</definedName>
    <definedName name="DEBT16" localSheetId="23">#REF!</definedName>
    <definedName name="DEBT16" localSheetId="24">#REF!</definedName>
    <definedName name="DEBT16" localSheetId="29">#REF!</definedName>
    <definedName name="DEBT16" localSheetId="32">#REF!</definedName>
    <definedName name="DEBT16" localSheetId="5">#REF!</definedName>
    <definedName name="DEBT16" localSheetId="39">#REF!</definedName>
    <definedName name="DEBT16">#REF!</definedName>
    <definedName name="DEBT1B" localSheetId="17">#REF!</definedName>
    <definedName name="DEBT1B" localSheetId="18">#REF!</definedName>
    <definedName name="DEBT1B" localSheetId="20">#REF!</definedName>
    <definedName name="DEBT1B" localSheetId="25">#REF!</definedName>
    <definedName name="DEBT1B" localSheetId="30">#REF!</definedName>
    <definedName name="DEBT1B" localSheetId="34">#REF!</definedName>
    <definedName name="DEBT1B" localSheetId="35">#REF!</definedName>
    <definedName name="DEBT1B" localSheetId="23">#REF!</definedName>
    <definedName name="DEBT1B" localSheetId="24">#REF!</definedName>
    <definedName name="DEBT1B" localSheetId="29">#REF!</definedName>
    <definedName name="DEBT1B" localSheetId="32">#REF!</definedName>
    <definedName name="DEBT1B" localSheetId="5">#REF!</definedName>
    <definedName name="DEBT1B" localSheetId="39">#REF!</definedName>
    <definedName name="DEBT1B">#REF!</definedName>
    <definedName name="DEBT2" localSheetId="17">#REF!</definedName>
    <definedName name="DEBT2" localSheetId="18">#REF!</definedName>
    <definedName name="DEBT2" localSheetId="20">#REF!</definedName>
    <definedName name="DEBT2" localSheetId="25">#REF!</definedName>
    <definedName name="DEBT2" localSheetId="30">#REF!</definedName>
    <definedName name="DEBT2" localSheetId="34">#REF!</definedName>
    <definedName name="DEBT2" localSheetId="35">#REF!</definedName>
    <definedName name="DEBT2" localSheetId="23">#REF!</definedName>
    <definedName name="DEBT2" localSheetId="24">#REF!</definedName>
    <definedName name="DEBT2" localSheetId="29">#REF!</definedName>
    <definedName name="DEBT2" localSheetId="32">#REF!</definedName>
    <definedName name="DEBT2" localSheetId="5">#REF!</definedName>
    <definedName name="DEBT2" localSheetId="39">#REF!</definedName>
    <definedName name="DEBT2">#REF!</definedName>
    <definedName name="DEBT2B" localSheetId="17">#REF!</definedName>
    <definedName name="DEBT2B" localSheetId="18">#REF!</definedName>
    <definedName name="DEBT2B" localSheetId="20">#REF!</definedName>
    <definedName name="DEBT2B" localSheetId="25">#REF!</definedName>
    <definedName name="DEBT2B" localSheetId="30">#REF!</definedName>
    <definedName name="DEBT2B" localSheetId="34">#REF!</definedName>
    <definedName name="DEBT2B" localSheetId="35">#REF!</definedName>
    <definedName name="DEBT2B" localSheetId="23">#REF!</definedName>
    <definedName name="DEBT2B" localSheetId="24">#REF!</definedName>
    <definedName name="DEBT2B" localSheetId="29">#REF!</definedName>
    <definedName name="DEBT2B" localSheetId="32">#REF!</definedName>
    <definedName name="DEBT2B" localSheetId="5">#REF!</definedName>
    <definedName name="DEBT2B" localSheetId="39">#REF!</definedName>
    <definedName name="DEBT2B">#REF!</definedName>
    <definedName name="DEBT3" localSheetId="17">#REF!</definedName>
    <definedName name="DEBT3" localSheetId="18">#REF!</definedName>
    <definedName name="DEBT3" localSheetId="20">#REF!</definedName>
    <definedName name="DEBT3" localSheetId="25">#REF!</definedName>
    <definedName name="DEBT3" localSheetId="30">#REF!</definedName>
    <definedName name="DEBT3" localSheetId="34">#REF!</definedName>
    <definedName name="DEBT3" localSheetId="35">#REF!</definedName>
    <definedName name="DEBT3" localSheetId="23">#REF!</definedName>
    <definedName name="DEBT3" localSheetId="24">#REF!</definedName>
    <definedName name="DEBT3" localSheetId="29">#REF!</definedName>
    <definedName name="DEBT3" localSheetId="32">#REF!</definedName>
    <definedName name="DEBT3" localSheetId="5">#REF!</definedName>
    <definedName name="DEBT3" localSheetId="39">#REF!</definedName>
    <definedName name="DEBT3">#REF!</definedName>
    <definedName name="DEBT4" localSheetId="17">#REF!</definedName>
    <definedName name="DEBT4" localSheetId="18">#REF!</definedName>
    <definedName name="DEBT4" localSheetId="20">#REF!</definedName>
    <definedName name="DEBT4" localSheetId="25">#REF!</definedName>
    <definedName name="DEBT4" localSheetId="30">#REF!</definedName>
    <definedName name="DEBT4" localSheetId="34">#REF!</definedName>
    <definedName name="DEBT4" localSheetId="35">#REF!</definedName>
    <definedName name="DEBT4" localSheetId="23">#REF!</definedName>
    <definedName name="DEBT4" localSheetId="24">#REF!</definedName>
    <definedName name="DEBT4" localSheetId="29">#REF!</definedName>
    <definedName name="DEBT4" localSheetId="32">#REF!</definedName>
    <definedName name="DEBT4" localSheetId="5">#REF!</definedName>
    <definedName name="DEBT4" localSheetId="39">#REF!</definedName>
    <definedName name="DEBT4">#REF!</definedName>
    <definedName name="DEBT5" localSheetId="17">#REF!</definedName>
    <definedName name="DEBT5" localSheetId="18">#REF!</definedName>
    <definedName name="DEBT5" localSheetId="20">#REF!</definedName>
    <definedName name="DEBT5" localSheetId="25">#REF!</definedName>
    <definedName name="DEBT5" localSheetId="30">#REF!</definedName>
    <definedName name="DEBT5" localSheetId="34">#REF!</definedName>
    <definedName name="DEBT5" localSheetId="35">#REF!</definedName>
    <definedName name="DEBT5" localSheetId="23">#REF!</definedName>
    <definedName name="DEBT5" localSheetId="24">#REF!</definedName>
    <definedName name="DEBT5" localSheetId="29">#REF!</definedName>
    <definedName name="DEBT5" localSheetId="32">#REF!</definedName>
    <definedName name="DEBT5" localSheetId="5">#REF!</definedName>
    <definedName name="DEBT5" localSheetId="39">#REF!</definedName>
    <definedName name="DEBT5">#REF!</definedName>
    <definedName name="DEBT6" localSheetId="17">#REF!</definedName>
    <definedName name="DEBT6" localSheetId="18">#REF!</definedName>
    <definedName name="DEBT6" localSheetId="20">#REF!</definedName>
    <definedName name="DEBT6" localSheetId="25">#REF!</definedName>
    <definedName name="DEBT6" localSheetId="30">#REF!</definedName>
    <definedName name="DEBT6" localSheetId="34">#REF!</definedName>
    <definedName name="DEBT6" localSheetId="35">#REF!</definedName>
    <definedName name="DEBT6" localSheetId="23">#REF!</definedName>
    <definedName name="DEBT6" localSheetId="24">#REF!</definedName>
    <definedName name="DEBT6" localSheetId="29">#REF!</definedName>
    <definedName name="DEBT6" localSheetId="32">#REF!</definedName>
    <definedName name="DEBT6" localSheetId="5">#REF!</definedName>
    <definedName name="DEBT6" localSheetId="39">#REF!</definedName>
    <definedName name="DEBT6">#REF!</definedName>
    <definedName name="DEBT7" localSheetId="17">#REF!</definedName>
    <definedName name="DEBT7" localSheetId="18">#REF!</definedName>
    <definedName name="DEBT7" localSheetId="20">#REF!</definedName>
    <definedName name="DEBT7" localSheetId="25">#REF!</definedName>
    <definedName name="DEBT7" localSheetId="30">#REF!</definedName>
    <definedName name="DEBT7" localSheetId="34">#REF!</definedName>
    <definedName name="DEBT7" localSheetId="35">#REF!</definedName>
    <definedName name="DEBT7" localSheetId="23">#REF!</definedName>
    <definedName name="DEBT7" localSheetId="24">#REF!</definedName>
    <definedName name="DEBT7" localSheetId="29">#REF!</definedName>
    <definedName name="DEBT7" localSheetId="32">#REF!</definedName>
    <definedName name="DEBT7" localSheetId="5">#REF!</definedName>
    <definedName name="DEBT7" localSheetId="39">#REF!</definedName>
    <definedName name="DEBT7">#REF!</definedName>
    <definedName name="DEBT8" localSheetId="17">#REF!</definedName>
    <definedName name="DEBT8" localSheetId="18">#REF!</definedName>
    <definedName name="DEBT8" localSheetId="20">#REF!</definedName>
    <definedName name="DEBT8" localSheetId="25">#REF!</definedName>
    <definedName name="DEBT8" localSheetId="30">#REF!</definedName>
    <definedName name="DEBT8" localSheetId="34">#REF!</definedName>
    <definedName name="DEBT8" localSheetId="35">#REF!</definedName>
    <definedName name="DEBT8" localSheetId="23">#REF!</definedName>
    <definedName name="DEBT8" localSheetId="24">#REF!</definedName>
    <definedName name="DEBT8" localSheetId="29">#REF!</definedName>
    <definedName name="DEBT8" localSheetId="32">#REF!</definedName>
    <definedName name="DEBT8" localSheetId="5">#REF!</definedName>
    <definedName name="DEBT8" localSheetId="39">#REF!</definedName>
    <definedName name="DEBT8">#REF!</definedName>
    <definedName name="DEBT9" localSheetId="17">#REF!</definedName>
    <definedName name="DEBT9" localSheetId="18">#REF!</definedName>
    <definedName name="DEBT9" localSheetId="20">#REF!</definedName>
    <definedName name="DEBT9" localSheetId="25">#REF!</definedName>
    <definedName name="DEBT9" localSheetId="30">#REF!</definedName>
    <definedName name="DEBT9" localSheetId="34">#REF!</definedName>
    <definedName name="DEBT9" localSheetId="35">#REF!</definedName>
    <definedName name="DEBT9" localSheetId="23">#REF!</definedName>
    <definedName name="DEBT9" localSheetId="24">#REF!</definedName>
    <definedName name="DEBT9" localSheetId="29">#REF!</definedName>
    <definedName name="DEBT9" localSheetId="32">#REF!</definedName>
    <definedName name="DEBT9" localSheetId="5">#REF!</definedName>
    <definedName name="DEBT9" localSheetId="39">#REF!</definedName>
    <definedName name="DEBT9">#REF!</definedName>
    <definedName name="debtproj" localSheetId="17">#REF!</definedName>
    <definedName name="debtproj" localSheetId="18">#REF!</definedName>
    <definedName name="debtproj" localSheetId="20">#REF!</definedName>
    <definedName name="debtproj" localSheetId="25">#REF!</definedName>
    <definedName name="debtproj" localSheetId="30">#REF!</definedName>
    <definedName name="debtproj" localSheetId="34">#REF!</definedName>
    <definedName name="debtproj" localSheetId="35">#REF!</definedName>
    <definedName name="debtproj" localSheetId="23">#REF!</definedName>
    <definedName name="debtproj" localSheetId="24">#REF!</definedName>
    <definedName name="debtproj" localSheetId="29">#REF!</definedName>
    <definedName name="debtproj" localSheetId="32">#REF!</definedName>
    <definedName name="debtproj" localSheetId="5">#REF!</definedName>
    <definedName name="debtproj" localSheetId="39">#REF!</definedName>
    <definedName name="debtproj">#REF!</definedName>
    <definedName name="DEFLATORS" localSheetId="17">#REF!</definedName>
    <definedName name="DEFLATORS" localSheetId="18">#REF!</definedName>
    <definedName name="DEFLATORS" localSheetId="20">#REF!</definedName>
    <definedName name="DEFLATORS" localSheetId="25">#REF!</definedName>
    <definedName name="DEFLATORS" localSheetId="30">#REF!</definedName>
    <definedName name="DEFLATORS" localSheetId="34">#REF!</definedName>
    <definedName name="DEFLATORS" localSheetId="35">#REF!</definedName>
    <definedName name="DEFLATORS" localSheetId="23">#REF!</definedName>
    <definedName name="DEFLATORS" localSheetId="24">#REF!</definedName>
    <definedName name="DEFLATORS" localSheetId="29">#REF!</definedName>
    <definedName name="DEFLATORS" localSheetId="32">#REF!</definedName>
    <definedName name="DEFLATORS" localSheetId="5">#REF!</definedName>
    <definedName name="DEFLATORS" localSheetId="39">#REF!</definedName>
    <definedName name="DEFLATORS">#REF!</definedName>
    <definedName name="degresivita" localSheetId="17">[27]Graf14_Graf15!#REF!</definedName>
    <definedName name="degresivita" localSheetId="18">[27]Graf14_Graf15!#REF!</definedName>
    <definedName name="degresivita" localSheetId="20">[27]Graf14_Graf15!#REF!</definedName>
    <definedName name="degresivita" localSheetId="25">[27]Graf14_Graf15!#REF!</definedName>
    <definedName name="degresivita" localSheetId="30">[27]Graf14_Graf15!#REF!</definedName>
    <definedName name="degresivita" localSheetId="34">[27]Graf14_Graf15!#REF!</definedName>
    <definedName name="degresivita" localSheetId="35">[27]Graf14_Graf15!#REF!</definedName>
    <definedName name="degresivita" localSheetId="23">[27]Graf14_Graf15!#REF!</definedName>
    <definedName name="degresivita" localSheetId="24">[27]Graf14_Graf15!#REF!</definedName>
    <definedName name="degresivita" localSheetId="29">[27]Graf14_Graf15!#REF!</definedName>
    <definedName name="degresivita" localSheetId="32">[27]Graf14_Graf15!#REF!</definedName>
    <definedName name="degresivita" localSheetId="5">[27]Graf14_Graf15!#REF!</definedName>
    <definedName name="degresivita" localSheetId="39">[27]Graf14_Graf15!#REF!</definedName>
    <definedName name="degresivita">[27]Graf14_Graf15!#REF!</definedName>
    <definedName name="degresivita_2" localSheetId="17">[27]Graf14_Graf15!#REF!</definedName>
    <definedName name="degresivita_2" localSheetId="18">[27]Graf14_Graf15!#REF!</definedName>
    <definedName name="degresivita_2" localSheetId="20">[27]Graf14_Graf15!#REF!</definedName>
    <definedName name="degresivita_2" localSheetId="25">[27]Graf14_Graf15!#REF!</definedName>
    <definedName name="degresivita_2" localSheetId="30">[27]Graf14_Graf15!#REF!</definedName>
    <definedName name="degresivita_2" localSheetId="34">[27]Graf14_Graf15!#REF!</definedName>
    <definedName name="degresivita_2" localSheetId="35">[27]Graf14_Graf15!#REF!</definedName>
    <definedName name="degresivita_2" localSheetId="23">[27]Graf14_Graf15!#REF!</definedName>
    <definedName name="degresivita_2" localSheetId="24">[27]Graf14_Graf15!#REF!</definedName>
    <definedName name="degresivita_2" localSheetId="29">[27]Graf14_Graf15!#REF!</definedName>
    <definedName name="degresivita_2" localSheetId="32">[27]Graf14_Graf15!#REF!</definedName>
    <definedName name="degresivita_2" localSheetId="5">[27]Graf14_Graf15!#REF!</definedName>
    <definedName name="degresivita_2" localSheetId="39">[27]Graf14_Graf15!#REF!</definedName>
    <definedName name="degresivita_2">[27]Graf14_Graf15!#REF!</definedName>
    <definedName name="deleteme1" localSheetId="17" hidden="1">#REF!</definedName>
    <definedName name="deleteme1" localSheetId="18" hidden="1">#REF!</definedName>
    <definedName name="deleteme1" localSheetId="20" hidden="1">#REF!</definedName>
    <definedName name="deleteme1" localSheetId="25" hidden="1">#REF!</definedName>
    <definedName name="deleteme1" localSheetId="30" hidden="1">#REF!</definedName>
    <definedName name="deleteme1" localSheetId="34" hidden="1">#REF!</definedName>
    <definedName name="deleteme1" localSheetId="35" hidden="1">#REF!</definedName>
    <definedName name="deleteme1" localSheetId="46" hidden="1">#REF!</definedName>
    <definedName name="deleteme1" localSheetId="23" hidden="1">#REF!</definedName>
    <definedName name="deleteme1" localSheetId="24" hidden="1">#REF!</definedName>
    <definedName name="deleteme1" localSheetId="29" hidden="1">#REF!</definedName>
    <definedName name="deleteme1" localSheetId="32" hidden="1">#REF!</definedName>
    <definedName name="deleteme1" localSheetId="5" hidden="1">#REF!</definedName>
    <definedName name="deleteme1" localSheetId="37" hidden="1">#REF!</definedName>
    <definedName name="deleteme1" localSheetId="39" hidden="1">#REF!</definedName>
    <definedName name="deleteme1" hidden="1">#REF!</definedName>
    <definedName name="deleteme3" localSheetId="17" hidden="1">#REF!</definedName>
    <definedName name="deleteme3" localSheetId="18" hidden="1">#REF!</definedName>
    <definedName name="deleteme3" localSheetId="20" hidden="1">#REF!</definedName>
    <definedName name="deleteme3" localSheetId="25" hidden="1">#REF!</definedName>
    <definedName name="deleteme3" localSheetId="30" hidden="1">#REF!</definedName>
    <definedName name="deleteme3" localSheetId="34" hidden="1">#REF!</definedName>
    <definedName name="deleteme3" localSheetId="35" hidden="1">#REF!</definedName>
    <definedName name="deleteme3" localSheetId="46" hidden="1">#REF!</definedName>
    <definedName name="deleteme3" localSheetId="23" hidden="1">#REF!</definedName>
    <definedName name="deleteme3" localSheetId="24" hidden="1">#REF!</definedName>
    <definedName name="deleteme3" localSheetId="29" hidden="1">#REF!</definedName>
    <definedName name="deleteme3" localSheetId="32" hidden="1">#REF!</definedName>
    <definedName name="deleteme3" localSheetId="5" hidden="1">#REF!</definedName>
    <definedName name="deleteme3" localSheetId="39" hidden="1">#REF!</definedName>
    <definedName name="deleteme3" hidden="1">#REF!</definedName>
    <definedName name="Department" localSheetId="17">[39]REER!#REF!</definedName>
    <definedName name="Department" localSheetId="18">[39]REER!#REF!</definedName>
    <definedName name="Department" localSheetId="20">[39]REER!#REF!</definedName>
    <definedName name="Department" localSheetId="25">[39]REER!#REF!</definedName>
    <definedName name="Department" localSheetId="30">[39]REER!#REF!</definedName>
    <definedName name="Department" localSheetId="34">[39]REER!#REF!</definedName>
    <definedName name="Department" localSheetId="35">[39]REER!#REF!</definedName>
    <definedName name="Department" localSheetId="23">[39]REER!#REF!</definedName>
    <definedName name="Department" localSheetId="24">[39]REER!#REF!</definedName>
    <definedName name="Department" localSheetId="29">[39]REER!#REF!</definedName>
    <definedName name="Department" localSheetId="32">[39]REER!#REF!</definedName>
    <definedName name="Department" localSheetId="5">[39]REER!#REF!</definedName>
    <definedName name="Department" localSheetId="39">[40]REER!#REF!</definedName>
    <definedName name="Department">[39]REER!#REF!</definedName>
    <definedName name="DGproj">#N/A</definedName>
    <definedName name="DLX1.USE" localSheetId="39">[41]Haver!$A$2:$N$8</definedName>
    <definedName name="DLX1.USE">[42]Haver!$A$2:$N$8</definedName>
    <definedName name="DOC" localSheetId="17">#REF!</definedName>
    <definedName name="DOC" localSheetId="18">#REF!</definedName>
    <definedName name="DOC" localSheetId="20">#REF!</definedName>
    <definedName name="DOC" localSheetId="25">#REF!</definedName>
    <definedName name="DOC" localSheetId="30">#REF!</definedName>
    <definedName name="DOC" localSheetId="34">#REF!</definedName>
    <definedName name="DOC" localSheetId="35">#REF!</definedName>
    <definedName name="DOC" localSheetId="23">#REF!</definedName>
    <definedName name="DOC" localSheetId="24">#REF!</definedName>
    <definedName name="DOC" localSheetId="29">#REF!</definedName>
    <definedName name="DOC" localSheetId="32">#REF!</definedName>
    <definedName name="DOC" localSheetId="5">#REF!</definedName>
    <definedName name="DOC" localSheetId="37">#REF!</definedName>
    <definedName name="DOC" localSheetId="39">#REF!</definedName>
    <definedName name="DOC">#REF!</definedName>
    <definedName name="dp" localSheetId="39">[43]DP!$A:$E</definedName>
    <definedName name="dp">[43]DP!$A$1:$E$65536</definedName>
    <definedName name="dpogjr" localSheetId="17" hidden="1">'[5]Time series'!#REF!</definedName>
    <definedName name="dpogjr" localSheetId="18" hidden="1">'[5]Time series'!#REF!</definedName>
    <definedName name="dpogjr" localSheetId="20" hidden="1">'[5]Time series'!#REF!</definedName>
    <definedName name="dpogjr" localSheetId="25" hidden="1">'[5]Time series'!#REF!</definedName>
    <definedName name="dpogjr" localSheetId="34" hidden="1">'[5]Time series'!#REF!</definedName>
    <definedName name="dpogjr" localSheetId="35" hidden="1">'[5]Time series'!#REF!</definedName>
    <definedName name="dpogjr" localSheetId="46" hidden="1">'[5]Time series'!#REF!</definedName>
    <definedName name="dpogjr" localSheetId="23" hidden="1">'[5]Time series'!#REF!</definedName>
    <definedName name="dpogjr" localSheetId="24" hidden="1">'[5]Time series'!#REF!</definedName>
    <definedName name="dpogjr" localSheetId="29" hidden="1">'[5]Time series'!#REF!</definedName>
    <definedName name="dpogjr" localSheetId="32" hidden="1">'[5]Time series'!#REF!</definedName>
    <definedName name="dpogjr" localSheetId="5" hidden="1">'[5]Time series'!#REF!</definedName>
    <definedName name="dpogjr" hidden="1">'[5]Time series'!#REF!</definedName>
    <definedName name="Dproj">#N/A</definedName>
    <definedName name="dre" localSheetId="17" hidden="1">[44]M!#REF!</definedName>
    <definedName name="dre" localSheetId="18" hidden="1">[44]M!#REF!</definedName>
    <definedName name="dre" localSheetId="20" hidden="1">[44]M!#REF!</definedName>
    <definedName name="dre" localSheetId="25" hidden="1">[44]M!#REF!</definedName>
    <definedName name="dre" localSheetId="34" hidden="1">[44]M!#REF!</definedName>
    <definedName name="dre" localSheetId="35" hidden="1">[44]M!#REF!</definedName>
    <definedName name="dre" localSheetId="46" hidden="1">[44]M!#REF!</definedName>
    <definedName name="dre" localSheetId="23" hidden="1">[44]M!#REF!</definedName>
    <definedName name="dre" localSheetId="24" hidden="1">[44]M!#REF!</definedName>
    <definedName name="dre" localSheetId="29" hidden="1">[44]M!#REF!</definedName>
    <definedName name="dre" localSheetId="32" hidden="1">[44]M!#REF!</definedName>
    <definedName name="dre" localSheetId="5" hidden="1">[44]M!#REF!</definedName>
    <definedName name="dre" localSheetId="37" hidden="1">[44]M!#REF!</definedName>
    <definedName name="dre" hidden="1">[44]M!#REF!</definedName>
    <definedName name="DSD">#N/A</definedName>
    <definedName name="DSD_S">#N/A</definedName>
    <definedName name="DSDB">#N/A</definedName>
    <definedName name="DSDG">#N/A</definedName>
    <definedName name="dsfsdds" localSheetId="13" hidden="1">{"Riqfin97",#N/A,FALSE,"Tran";"Riqfinpro",#N/A,FALSE,"Tran"}</definedName>
    <definedName name="dsfsdds" localSheetId="15" hidden="1">{"Riqfin97",#N/A,FALSE,"Tran";"Riqfinpro",#N/A,FALSE,"Tran"}</definedName>
    <definedName name="dsfsdds" localSheetId="17" hidden="1">{"Riqfin97",#N/A,FALSE,"Tran";"Riqfinpro",#N/A,FALSE,"Tran"}</definedName>
    <definedName name="dsfsdds" localSheetId="20" hidden="1">{"Riqfin97",#N/A,FALSE,"Tran";"Riqfinpro",#N/A,FALSE,"Tran"}</definedName>
    <definedName name="dsfsdds" localSheetId="30" hidden="1">{"Riqfin97",#N/A,FALSE,"Tran";"Riqfinpro",#N/A,FALSE,"Tran"}</definedName>
    <definedName name="dsfsdds" localSheetId="33" hidden="1">{"Riqfin97",#N/A,FALSE,"Tran";"Riqfinpro",#N/A,FALSE,"Tran"}</definedName>
    <definedName name="dsfsdds" localSheetId="34" hidden="1">{"Riqfin97",#N/A,FALSE,"Tran";"Riqfinpro",#N/A,FALSE,"Tran"}</definedName>
    <definedName name="dsfsdds" localSheetId="35" hidden="1">{"Riqfin97",#N/A,FALSE,"Tran";"Riqfinpro",#N/A,FALSE,"Tran"}</definedName>
    <definedName name="dsfsdds" localSheetId="46" hidden="1">{"Riqfin97",#N/A,FALSE,"Tran";"Riqfinpro",#N/A,FALSE,"Tran"}</definedName>
    <definedName name="dsfsdds" localSheetId="37" hidden="1">{"Riqfin97",#N/A,FALSE,"Tran";"Riqfinpro",#N/A,FALSE,"Tran"}</definedName>
    <definedName name="dsfsdds" localSheetId="42" hidden="1">{"Riqfin97",#N/A,FALSE,"Tran";"Riqfinpro",#N/A,FALSE,"Tran"}</definedName>
    <definedName name="dsfsdds" localSheetId="43" hidden="1">{"Riqfin97",#N/A,FALSE,"Tran";"Riqfinpro",#N/A,FALSE,"Tran"}</definedName>
    <definedName name="dsfsdds" hidden="1">{"Riqfin97",#N/A,FALSE,"Tran";"Riqfinpro",#N/A,FALSE,"Tran"}</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 localSheetId="17">#REF!</definedName>
    <definedName name="e12db" localSheetId="18">#REF!</definedName>
    <definedName name="e12db" localSheetId="20">#REF!</definedName>
    <definedName name="e12db" localSheetId="25">#REF!</definedName>
    <definedName name="e12db" localSheetId="30">#REF!</definedName>
    <definedName name="e12db" localSheetId="34">#REF!</definedName>
    <definedName name="e12db" localSheetId="35">#REF!</definedName>
    <definedName name="e12db" localSheetId="23">#REF!</definedName>
    <definedName name="e12db" localSheetId="24">#REF!</definedName>
    <definedName name="e12db" localSheetId="29">#REF!</definedName>
    <definedName name="e12db" localSheetId="32">#REF!</definedName>
    <definedName name="e12db" localSheetId="5">#REF!</definedName>
    <definedName name="e12db" localSheetId="37">#REF!</definedName>
    <definedName name="e12db" localSheetId="39">#REF!</definedName>
    <definedName name="e12db">#REF!</definedName>
    <definedName name="e9db">[45]e9!$A$1:$V$49</definedName>
    <definedName name="EB3M15" localSheetId="15">#REF!</definedName>
    <definedName name="EB3M15" localSheetId="18">#REF!</definedName>
    <definedName name="EB3M15" localSheetId="25">#REF!</definedName>
    <definedName name="EB3M15" localSheetId="34">#REF!</definedName>
    <definedName name="EB3M15" localSheetId="35">#REF!</definedName>
    <definedName name="EB3M15" localSheetId="32">#REF!</definedName>
    <definedName name="EB3M15">#REF!</definedName>
    <definedName name="EB3M16" localSheetId="15">#REF!</definedName>
    <definedName name="EB3M16" localSheetId="18">#REF!</definedName>
    <definedName name="EB3M16" localSheetId="25">#REF!</definedName>
    <definedName name="EB3M16" localSheetId="34">#REF!</definedName>
    <definedName name="EB3M16" localSheetId="35">#REF!</definedName>
    <definedName name="EB3M16" localSheetId="32">#REF!</definedName>
    <definedName name="EB3M16">#REF!</definedName>
    <definedName name="EB3M17" localSheetId="15">#REF!</definedName>
    <definedName name="EB3M17" localSheetId="18">#REF!</definedName>
    <definedName name="EB3M17" localSheetId="25">#REF!</definedName>
    <definedName name="EB3M17" localSheetId="34">#REF!</definedName>
    <definedName name="EB3M17" localSheetId="35">#REF!</definedName>
    <definedName name="EB3M17" localSheetId="32">#REF!</definedName>
    <definedName name="EB3M17">#REF!</definedName>
    <definedName name="EB3M18" localSheetId="18">#REF!</definedName>
    <definedName name="EB3M18" localSheetId="25">#REF!</definedName>
    <definedName name="EB3M18" localSheetId="34">#REF!</definedName>
    <definedName name="EB3M18" localSheetId="35">#REF!</definedName>
    <definedName name="EB3M18" localSheetId="32">#REF!</definedName>
    <definedName name="EB3M18">#REF!</definedName>
    <definedName name="EB3M19" localSheetId="18">#REF!</definedName>
    <definedName name="EB3M19" localSheetId="25">#REF!</definedName>
    <definedName name="EB3M19" localSheetId="34">#REF!</definedName>
    <definedName name="EB3M19" localSheetId="35">#REF!</definedName>
    <definedName name="EB3M19" localSheetId="32">#REF!</definedName>
    <definedName name="EB3M19">#REF!</definedName>
    <definedName name="EB3M20" localSheetId="18">#REF!</definedName>
    <definedName name="EB3M20" localSheetId="25">#REF!</definedName>
    <definedName name="EB3M20" localSheetId="34">#REF!</definedName>
    <definedName name="EB3M20" localSheetId="35">#REF!</definedName>
    <definedName name="EB3M20" localSheetId="32">#REF!</definedName>
    <definedName name="EB3M20">#REF!</definedName>
    <definedName name="EB6M15" localSheetId="18">#REF!</definedName>
    <definedName name="EB6M15" localSheetId="25">#REF!</definedName>
    <definedName name="EB6M15" localSheetId="34">#REF!</definedName>
    <definedName name="EB6M15" localSheetId="35">#REF!</definedName>
    <definedName name="EB6M15" localSheetId="32">#REF!</definedName>
    <definedName name="EB6M15">#REF!</definedName>
    <definedName name="EB6M16" localSheetId="18">#REF!</definedName>
    <definedName name="EB6M16" localSheetId="25">#REF!</definedName>
    <definedName name="EB6M16" localSheetId="34">#REF!</definedName>
    <definedName name="EB6M16" localSheetId="35">#REF!</definedName>
    <definedName name="EB6M16" localSheetId="32">#REF!</definedName>
    <definedName name="EB6M16">#REF!</definedName>
    <definedName name="EB6M17" localSheetId="18">#REF!</definedName>
    <definedName name="EB6M17" localSheetId="25">#REF!</definedName>
    <definedName name="EB6M17" localSheetId="34">#REF!</definedName>
    <definedName name="EB6M17" localSheetId="35">#REF!</definedName>
    <definedName name="EB6M17" localSheetId="32">#REF!</definedName>
    <definedName name="EB6M17">#REF!</definedName>
    <definedName name="EB6M18" localSheetId="18">#REF!</definedName>
    <definedName name="EB6M18" localSheetId="25">#REF!</definedName>
    <definedName name="EB6M18" localSheetId="34">#REF!</definedName>
    <definedName name="EB6M18" localSheetId="35">#REF!</definedName>
    <definedName name="EB6M18" localSheetId="32">#REF!</definedName>
    <definedName name="EB6M18">#REF!</definedName>
    <definedName name="EB6M19" localSheetId="18">#REF!</definedName>
    <definedName name="EB6M19" localSheetId="25">#REF!</definedName>
    <definedName name="EB6M19" localSheetId="34">#REF!</definedName>
    <definedName name="EB6M19" localSheetId="35">#REF!</definedName>
    <definedName name="EB6M19" localSheetId="32">#REF!</definedName>
    <definedName name="EB6M19">#REF!</definedName>
    <definedName name="EB6M20" localSheetId="18">#REF!</definedName>
    <definedName name="EB6M20" localSheetId="25">#REF!</definedName>
    <definedName name="EB6M20" localSheetId="34">#REF!</definedName>
    <definedName name="EB6M20" localSheetId="35">#REF!</definedName>
    <definedName name="EB6M20" localSheetId="32">#REF!</definedName>
    <definedName name="EB6M20">#REF!</definedName>
    <definedName name="EDNA">#N/A</definedName>
    <definedName name="EDSSDESCRIPTOR" localSheetId="17">#REF!</definedName>
    <definedName name="EDSSDESCRIPTOR" localSheetId="18">#REF!</definedName>
    <definedName name="EDSSDESCRIPTOR" localSheetId="20">#REF!</definedName>
    <definedName name="EDSSDESCRIPTOR" localSheetId="25">#REF!</definedName>
    <definedName name="EDSSDESCRIPTOR" localSheetId="30">#REF!</definedName>
    <definedName name="EDSSDESCRIPTOR" localSheetId="34">#REF!</definedName>
    <definedName name="EDSSDESCRIPTOR" localSheetId="35">#REF!</definedName>
    <definedName name="EDSSDESCRIPTOR" localSheetId="23">#REF!</definedName>
    <definedName name="EDSSDESCRIPTOR" localSheetId="24">#REF!</definedName>
    <definedName name="EDSSDESCRIPTOR" localSheetId="29">#REF!</definedName>
    <definedName name="EDSSDESCRIPTOR" localSheetId="32">#REF!</definedName>
    <definedName name="EDSSDESCRIPTOR" localSheetId="5">#REF!</definedName>
    <definedName name="EDSSDESCRIPTOR" localSheetId="37">#REF!</definedName>
    <definedName name="EDSSDESCRIPTOR" localSheetId="39">#REF!</definedName>
    <definedName name="EDSSDESCRIPTOR">#REF!</definedName>
    <definedName name="EDSSFILE" localSheetId="17">#REF!</definedName>
    <definedName name="EDSSFILE" localSheetId="18">#REF!</definedName>
    <definedName name="EDSSFILE" localSheetId="20">#REF!</definedName>
    <definedName name="EDSSFILE" localSheetId="25">#REF!</definedName>
    <definedName name="EDSSFILE" localSheetId="30">#REF!</definedName>
    <definedName name="EDSSFILE" localSheetId="34">#REF!</definedName>
    <definedName name="EDSSFILE" localSheetId="35">#REF!</definedName>
    <definedName name="EDSSFILE" localSheetId="23">#REF!</definedName>
    <definedName name="EDSSFILE" localSheetId="24">#REF!</definedName>
    <definedName name="EDSSFILE" localSheetId="29">#REF!</definedName>
    <definedName name="EDSSFILE" localSheetId="32">#REF!</definedName>
    <definedName name="EDSSFILE" localSheetId="5">#REF!</definedName>
    <definedName name="EDSSFILE" localSheetId="39">#REF!</definedName>
    <definedName name="EDSSFILE">#REF!</definedName>
    <definedName name="EDSSNAME" localSheetId="17">#REF!</definedName>
    <definedName name="EDSSNAME" localSheetId="18">#REF!</definedName>
    <definedName name="EDSSNAME" localSheetId="20">#REF!</definedName>
    <definedName name="EDSSNAME" localSheetId="25">#REF!</definedName>
    <definedName name="EDSSNAME" localSheetId="30">#REF!</definedName>
    <definedName name="EDSSNAME" localSheetId="34">#REF!</definedName>
    <definedName name="EDSSNAME" localSheetId="35">#REF!</definedName>
    <definedName name="EDSSNAME" localSheetId="23">#REF!</definedName>
    <definedName name="EDSSNAME" localSheetId="24">#REF!</definedName>
    <definedName name="EDSSNAME" localSheetId="29">#REF!</definedName>
    <definedName name="EDSSNAME" localSheetId="32">#REF!</definedName>
    <definedName name="EDSSNAME" localSheetId="5">#REF!</definedName>
    <definedName name="EDSSNAME" localSheetId="39">#REF!</definedName>
    <definedName name="EDSSNAME">#REF!</definedName>
    <definedName name="EDSSTIME" localSheetId="17">#REF!</definedName>
    <definedName name="EDSSTIME" localSheetId="18">#REF!</definedName>
    <definedName name="EDSSTIME" localSheetId="20">#REF!</definedName>
    <definedName name="EDSSTIME" localSheetId="25">#REF!</definedName>
    <definedName name="EDSSTIME" localSheetId="30">#REF!</definedName>
    <definedName name="EDSSTIME" localSheetId="34">#REF!</definedName>
    <definedName name="EDSSTIME" localSheetId="35">#REF!</definedName>
    <definedName name="EDSSTIME" localSheetId="23">#REF!</definedName>
    <definedName name="EDSSTIME" localSheetId="24">#REF!</definedName>
    <definedName name="EDSSTIME" localSheetId="29">#REF!</definedName>
    <definedName name="EDSSTIME" localSheetId="32">#REF!</definedName>
    <definedName name="EDSSTIME" localSheetId="5">#REF!</definedName>
    <definedName name="EDSSTIME" localSheetId="39">#REF!</definedName>
    <definedName name="EDSSTIME">#REF!</definedName>
    <definedName name="ee" localSheetId="13" hidden="1">{"Tab1",#N/A,FALSE,"P";"Tab2",#N/A,FALSE,"P"}</definedName>
    <definedName name="ee" localSheetId="15" hidden="1">{"Tab1",#N/A,FALSE,"P";"Tab2",#N/A,FALSE,"P"}</definedName>
    <definedName name="ee" localSheetId="17" hidden="1">{"Tab1",#N/A,FALSE,"P";"Tab2",#N/A,FALSE,"P"}</definedName>
    <definedName name="ee" localSheetId="20" hidden="1">{"Tab1",#N/A,FALSE,"P";"Tab2",#N/A,FALSE,"P"}</definedName>
    <definedName name="ee" localSheetId="30" hidden="1">{"Tab1",#N/A,FALSE,"P";"Tab2",#N/A,FALSE,"P"}</definedName>
    <definedName name="ee" localSheetId="33" hidden="1">{"Tab1",#N/A,FALSE,"P";"Tab2",#N/A,FALSE,"P"}</definedName>
    <definedName name="ee" localSheetId="34" hidden="1">{"Tab1",#N/A,FALSE,"P";"Tab2",#N/A,FALSE,"P"}</definedName>
    <definedName name="ee" localSheetId="35" hidden="1">{"Tab1",#N/A,FALSE,"P";"Tab2",#N/A,FALSE,"P"}</definedName>
    <definedName name="ee" localSheetId="46" hidden="1">{"Tab1",#N/A,FALSE,"P";"Tab2",#N/A,FALSE,"P"}</definedName>
    <definedName name="ee" localSheetId="37" hidden="1">{"Tab1",#N/A,FALSE,"P";"Tab2",#N/A,FALSE,"P"}</definedName>
    <definedName name="ee" localSheetId="39" hidden="1">{"Tab1",#N/A,FALSE,"P";"Tab2",#N/A,FALSE,"P"}</definedName>
    <definedName name="ee" localSheetId="42" hidden="1">{"Tab1",#N/A,FALSE,"P";"Tab2",#N/A,FALSE,"P"}</definedName>
    <definedName name="ee" localSheetId="43" hidden="1">{"Tab1",#N/A,FALSE,"P";"Tab2",#N/A,FALSE,"P"}</definedName>
    <definedName name="ee" hidden="1">{"Tab1",#N/A,FALSE,"P";"Tab2",#N/A,FALSE,"P"}</definedName>
    <definedName name="EECB" localSheetId="17">#REF!</definedName>
    <definedName name="EECB" localSheetId="18">#REF!</definedName>
    <definedName name="EECB" localSheetId="20">#REF!</definedName>
    <definedName name="EECB" localSheetId="25">#REF!</definedName>
    <definedName name="EECB" localSheetId="30">#REF!</definedName>
    <definedName name="EECB" localSheetId="34">#REF!</definedName>
    <definedName name="EECB" localSheetId="35">#REF!</definedName>
    <definedName name="EECB" localSheetId="23">#REF!</definedName>
    <definedName name="EECB" localSheetId="24">#REF!</definedName>
    <definedName name="EECB" localSheetId="29">#REF!</definedName>
    <definedName name="EECB" localSheetId="32">#REF!</definedName>
    <definedName name="EECB" localSheetId="5">#REF!</definedName>
    <definedName name="EECB" localSheetId="37">#REF!</definedName>
    <definedName name="EECB" localSheetId="39">#REF!</definedName>
    <definedName name="EECB">#REF!</definedName>
    <definedName name="eedx" localSheetId="13" hidden="1">{"Tab1",#N/A,FALSE,"P";"Tab2",#N/A,FALSE,"P"}</definedName>
    <definedName name="eedx" localSheetId="15" hidden="1">{"Tab1",#N/A,FALSE,"P";"Tab2",#N/A,FALSE,"P"}</definedName>
    <definedName name="eedx" localSheetId="17" hidden="1">{"Tab1",#N/A,FALSE,"P";"Tab2",#N/A,FALSE,"P"}</definedName>
    <definedName name="eedx" localSheetId="20" hidden="1">{"Tab1",#N/A,FALSE,"P";"Tab2",#N/A,FALSE,"P"}</definedName>
    <definedName name="eedx" localSheetId="30" hidden="1">{"Tab1",#N/A,FALSE,"P";"Tab2",#N/A,FALSE,"P"}</definedName>
    <definedName name="eedx" localSheetId="33" hidden="1">{"Tab1",#N/A,FALSE,"P";"Tab2",#N/A,FALSE,"P"}</definedName>
    <definedName name="eedx" localSheetId="34" hidden="1">{"Tab1",#N/A,FALSE,"P";"Tab2",#N/A,FALSE,"P"}</definedName>
    <definedName name="eedx" localSheetId="35" hidden="1">{"Tab1",#N/A,FALSE,"P";"Tab2",#N/A,FALSE,"P"}</definedName>
    <definedName name="eedx" localSheetId="46" hidden="1">{"Tab1",#N/A,FALSE,"P";"Tab2",#N/A,FALSE,"P"}</definedName>
    <definedName name="eedx" localSheetId="37" hidden="1">{"Tab1",#N/A,FALSE,"P";"Tab2",#N/A,FALSE,"P"}</definedName>
    <definedName name="eedx" localSheetId="42" hidden="1">{"Tab1",#N/A,FALSE,"P";"Tab2",#N/A,FALSE,"P"}</definedName>
    <definedName name="eedx" localSheetId="43" hidden="1">{"Tab1",#N/A,FALSE,"P";"Tab2",#N/A,FALSE,"P"}</definedName>
    <definedName name="eedx" hidden="1">{"Tab1",#N/A,FALSE,"P";"Tab2",#N/A,FALSE,"P"}</definedName>
    <definedName name="eee" localSheetId="13" hidden="1">{"Tab1",#N/A,FALSE,"P";"Tab2",#N/A,FALSE,"P"}</definedName>
    <definedName name="eee" localSheetId="15" hidden="1">{"Tab1",#N/A,FALSE,"P";"Tab2",#N/A,FALSE,"P"}</definedName>
    <definedName name="eee" localSheetId="17" hidden="1">{"Tab1",#N/A,FALSE,"P";"Tab2",#N/A,FALSE,"P"}</definedName>
    <definedName name="eee" localSheetId="20" hidden="1">{"Tab1",#N/A,FALSE,"P";"Tab2",#N/A,FALSE,"P"}</definedName>
    <definedName name="eee" localSheetId="30" hidden="1">{"Tab1",#N/A,FALSE,"P";"Tab2",#N/A,FALSE,"P"}</definedName>
    <definedName name="eee" localSheetId="33" hidden="1">{"Tab1",#N/A,FALSE,"P";"Tab2",#N/A,FALSE,"P"}</definedName>
    <definedName name="eee" localSheetId="34" hidden="1">{"Tab1",#N/A,FALSE,"P";"Tab2",#N/A,FALSE,"P"}</definedName>
    <definedName name="eee" localSheetId="35" hidden="1">{"Tab1",#N/A,FALSE,"P";"Tab2",#N/A,FALSE,"P"}</definedName>
    <definedName name="eee" localSheetId="46" hidden="1">{"Tab1",#N/A,FALSE,"P";"Tab2",#N/A,FALSE,"P"}</definedName>
    <definedName name="eee" localSheetId="37" hidden="1">{"Tab1",#N/A,FALSE,"P";"Tab2",#N/A,FALSE,"P"}</definedName>
    <definedName name="eee" localSheetId="39" hidden="1">{"Tab1",#N/A,FALSE,"P";"Tab2",#N/A,FALSE,"P"}</definedName>
    <definedName name="eee" localSheetId="42" hidden="1">{"Tab1",#N/A,FALSE,"P";"Tab2",#N/A,FALSE,"P"}</definedName>
    <definedName name="eee" localSheetId="43" hidden="1">{"Tab1",#N/A,FALSE,"P";"Tab2",#N/A,FALSE,"P"}</definedName>
    <definedName name="eee" hidden="1">{"Tab1",#N/A,FALSE,"P";"Tab2",#N/A,FALSE,"P"}</definedName>
    <definedName name="EISCODE" localSheetId="17">#REF!</definedName>
    <definedName name="EISCODE" localSheetId="18">#REF!</definedName>
    <definedName name="EISCODE" localSheetId="20">#REF!</definedName>
    <definedName name="EISCODE" localSheetId="25">#REF!</definedName>
    <definedName name="EISCODE" localSheetId="30">#REF!</definedName>
    <definedName name="EISCODE" localSheetId="34">#REF!</definedName>
    <definedName name="EISCODE" localSheetId="35">#REF!</definedName>
    <definedName name="EISCODE" localSheetId="23">#REF!</definedName>
    <definedName name="EISCODE" localSheetId="24">#REF!</definedName>
    <definedName name="EISCODE" localSheetId="29">#REF!</definedName>
    <definedName name="EISCODE" localSheetId="32">#REF!</definedName>
    <definedName name="EISCODE" localSheetId="5">#REF!</definedName>
    <definedName name="EISCODE" localSheetId="37">#REF!</definedName>
    <definedName name="EISCODE" localSheetId="39">#REF!</definedName>
    <definedName name="EISCODE">#REF!</definedName>
    <definedName name="EL6M15" localSheetId="18">#REF!</definedName>
    <definedName name="EL6M15" localSheetId="25">#REF!</definedName>
    <definedName name="EL6M15" localSheetId="34">#REF!</definedName>
    <definedName name="EL6M15" localSheetId="35">#REF!</definedName>
    <definedName name="EL6M15" localSheetId="32">#REF!</definedName>
    <definedName name="EL6M15">#REF!</definedName>
    <definedName name="EL6M16" localSheetId="18">#REF!</definedName>
    <definedName name="EL6M16" localSheetId="25">#REF!</definedName>
    <definedName name="EL6M16" localSheetId="34">#REF!</definedName>
    <definedName name="EL6M16" localSheetId="35">#REF!</definedName>
    <definedName name="EL6M16" localSheetId="32">#REF!</definedName>
    <definedName name="EL6M16">#REF!</definedName>
    <definedName name="EL6M17" localSheetId="18">#REF!</definedName>
    <definedName name="EL6M17" localSheetId="25">#REF!</definedName>
    <definedName name="EL6M17" localSheetId="34">#REF!</definedName>
    <definedName name="EL6M17" localSheetId="35">#REF!</definedName>
    <definedName name="EL6M17" localSheetId="32">#REF!</definedName>
    <definedName name="EL6M17">#REF!</definedName>
    <definedName name="EL6M18" localSheetId="18">#REF!</definedName>
    <definedName name="EL6M18" localSheetId="25">#REF!</definedName>
    <definedName name="EL6M18" localSheetId="34">#REF!</definedName>
    <definedName name="EL6M18" localSheetId="35">#REF!</definedName>
    <definedName name="EL6M18" localSheetId="32">#REF!</definedName>
    <definedName name="EL6M18">#REF!</definedName>
    <definedName name="EL6M19" localSheetId="18">#REF!</definedName>
    <definedName name="EL6M19" localSheetId="25">#REF!</definedName>
    <definedName name="EL6M19" localSheetId="34">#REF!</definedName>
    <definedName name="EL6M19" localSheetId="35">#REF!</definedName>
    <definedName name="EL6M19" localSheetId="32">#REF!</definedName>
    <definedName name="EL6M19">#REF!</definedName>
    <definedName name="elect" localSheetId="17">#REF!</definedName>
    <definedName name="elect" localSheetId="18">#REF!</definedName>
    <definedName name="elect" localSheetId="20">#REF!</definedName>
    <definedName name="elect" localSheetId="25">#REF!</definedName>
    <definedName name="elect" localSheetId="30">#REF!</definedName>
    <definedName name="elect" localSheetId="34">#REF!</definedName>
    <definedName name="elect" localSheetId="35">#REF!</definedName>
    <definedName name="elect" localSheetId="23">#REF!</definedName>
    <definedName name="elect" localSheetId="24">#REF!</definedName>
    <definedName name="elect" localSheetId="29">#REF!</definedName>
    <definedName name="elect" localSheetId="32">#REF!</definedName>
    <definedName name="elect" localSheetId="5">#REF!</definedName>
    <definedName name="elect" localSheetId="39">#REF!</definedName>
    <definedName name="elect">#REF!</definedName>
    <definedName name="Emerging_HTML_AREA" localSheetId="17">#REF!</definedName>
    <definedName name="Emerging_HTML_AREA" localSheetId="18">#REF!</definedName>
    <definedName name="Emerging_HTML_AREA" localSheetId="20">#REF!</definedName>
    <definedName name="Emerging_HTML_AREA" localSheetId="25">#REF!</definedName>
    <definedName name="Emerging_HTML_AREA" localSheetId="30">#REF!</definedName>
    <definedName name="Emerging_HTML_AREA" localSheetId="34">#REF!</definedName>
    <definedName name="Emerging_HTML_AREA" localSheetId="35">#REF!</definedName>
    <definedName name="Emerging_HTML_AREA" localSheetId="23">#REF!</definedName>
    <definedName name="Emerging_HTML_AREA" localSheetId="24">#REF!</definedName>
    <definedName name="Emerging_HTML_AREA" localSheetId="29">#REF!</definedName>
    <definedName name="Emerging_HTML_AREA" localSheetId="32">#REF!</definedName>
    <definedName name="Emerging_HTML_AREA" localSheetId="5">#REF!</definedName>
    <definedName name="Emerging_HTML_AREA" localSheetId="39">#REF!</definedName>
    <definedName name="Emerging_HTML_AREA">#REF!</definedName>
    <definedName name="EMETEL" localSheetId="17">#REF!</definedName>
    <definedName name="EMETEL" localSheetId="18">#REF!</definedName>
    <definedName name="EMETEL" localSheetId="20">#REF!</definedName>
    <definedName name="EMETEL" localSheetId="25">#REF!</definedName>
    <definedName name="EMETEL" localSheetId="30">#REF!</definedName>
    <definedName name="EMETEL" localSheetId="34">#REF!</definedName>
    <definedName name="EMETEL" localSheetId="35">#REF!</definedName>
    <definedName name="EMETEL" localSheetId="23">#REF!</definedName>
    <definedName name="EMETEL" localSheetId="24">#REF!</definedName>
    <definedName name="EMETEL" localSheetId="29">#REF!</definedName>
    <definedName name="EMETEL" localSheetId="32">#REF!</definedName>
    <definedName name="EMETEL" localSheetId="5">#REF!</definedName>
    <definedName name="EMETEL" localSheetId="39">#REF!</definedName>
    <definedName name="EMETEL">#REF!</definedName>
    <definedName name="ENDA">#N/A</definedName>
    <definedName name="EONIA15" localSheetId="15">#REF!</definedName>
    <definedName name="EONIA15" localSheetId="18">#REF!</definedName>
    <definedName name="EONIA15" localSheetId="25">#REF!</definedName>
    <definedName name="EONIA15" localSheetId="34">#REF!</definedName>
    <definedName name="EONIA15" localSheetId="35">#REF!</definedName>
    <definedName name="EONIA15" localSheetId="32">#REF!</definedName>
    <definedName name="EONIA15">#REF!</definedName>
    <definedName name="EONIA16" localSheetId="15">#REF!</definedName>
    <definedName name="EONIA16" localSheetId="18">#REF!</definedName>
    <definedName name="EONIA16" localSheetId="25">#REF!</definedName>
    <definedName name="EONIA16" localSheetId="34">#REF!</definedName>
    <definedName name="EONIA16" localSheetId="35">#REF!</definedName>
    <definedName name="EONIA16" localSheetId="32">#REF!</definedName>
    <definedName name="EONIA16">#REF!</definedName>
    <definedName name="EONIA17" localSheetId="15">#REF!</definedName>
    <definedName name="EONIA17" localSheetId="18">#REF!</definedName>
    <definedName name="EONIA17" localSheetId="25">#REF!</definedName>
    <definedName name="EONIA17" localSheetId="34">#REF!</definedName>
    <definedName name="EONIA17" localSheetId="35">#REF!</definedName>
    <definedName name="EONIA17" localSheetId="32">#REF!</definedName>
    <definedName name="EONIA17">#REF!</definedName>
    <definedName name="EONIA18" localSheetId="18">#REF!</definedName>
    <definedName name="EONIA18" localSheetId="25">#REF!</definedName>
    <definedName name="EONIA18" localSheetId="34">#REF!</definedName>
    <definedName name="EONIA18" localSheetId="35">#REF!</definedName>
    <definedName name="EONIA18" localSheetId="32">#REF!</definedName>
    <definedName name="EONIA18">#REF!</definedName>
    <definedName name="EONIA19" localSheetId="18">#REF!</definedName>
    <definedName name="EONIA19" localSheetId="25">#REF!</definedName>
    <definedName name="EONIA19" localSheetId="34">#REF!</definedName>
    <definedName name="EONIA19" localSheetId="35">#REF!</definedName>
    <definedName name="EONIA19" localSheetId="32">#REF!</definedName>
    <definedName name="EONIA19">#REF!</definedName>
    <definedName name="EONIA20" localSheetId="18">#REF!</definedName>
    <definedName name="EONIA20" localSheetId="25">#REF!</definedName>
    <definedName name="EONIA20" localSheetId="34">#REF!</definedName>
    <definedName name="EONIA20" localSheetId="35">#REF!</definedName>
    <definedName name="EONIA20" localSheetId="32">#REF!</definedName>
    <definedName name="EONIA20">#REF!</definedName>
    <definedName name="equal_TLC" localSheetId="17">[27]Graf14_Graf15!#REF!</definedName>
    <definedName name="equal_TLC" localSheetId="18">[27]Graf14_Graf15!#REF!</definedName>
    <definedName name="equal_TLC" localSheetId="20">[27]Graf14_Graf15!#REF!</definedName>
    <definedName name="equal_TLC" localSheetId="25">[27]Graf14_Graf15!#REF!</definedName>
    <definedName name="equal_TLC" localSheetId="30">[27]Graf14_Graf15!#REF!</definedName>
    <definedName name="equal_TLC" localSheetId="34">[27]Graf14_Graf15!#REF!</definedName>
    <definedName name="equal_TLC" localSheetId="35">[27]Graf14_Graf15!#REF!</definedName>
    <definedName name="equal_TLC" localSheetId="23">[27]Graf14_Graf15!#REF!</definedName>
    <definedName name="equal_TLC" localSheetId="24">[27]Graf14_Graf15!#REF!</definedName>
    <definedName name="equal_TLC" localSheetId="29">[27]Graf14_Graf15!#REF!</definedName>
    <definedName name="equal_TLC" localSheetId="32">[27]Graf14_Graf15!#REF!</definedName>
    <definedName name="equal_TLC" localSheetId="5">[27]Graf14_Graf15!#REF!</definedName>
    <definedName name="equal_TLC" localSheetId="39">[27]Graf14_Graf15!#REF!</definedName>
    <definedName name="equal_TLC">[27]Graf14_Graf15!#REF!</definedName>
    <definedName name="ExitWRS">[46]Main!$AB$25</definedName>
    <definedName name="fdfs" localSheetId="13" hidden="1">{"Riqfin97",#N/A,FALSE,"Tran";"Riqfinpro",#N/A,FALSE,"Tran"}</definedName>
    <definedName name="fdfs" localSheetId="15" hidden="1">{"Riqfin97",#N/A,FALSE,"Tran";"Riqfinpro",#N/A,FALSE,"Tran"}</definedName>
    <definedName name="fdfs" localSheetId="17" hidden="1">{"Riqfin97",#N/A,FALSE,"Tran";"Riqfinpro",#N/A,FALSE,"Tran"}</definedName>
    <definedName name="fdfs" localSheetId="20" hidden="1">{"Riqfin97",#N/A,FALSE,"Tran";"Riqfinpro",#N/A,FALSE,"Tran"}</definedName>
    <definedName name="fdfs" localSheetId="30" hidden="1">{"Riqfin97",#N/A,FALSE,"Tran";"Riqfinpro",#N/A,FALSE,"Tran"}</definedName>
    <definedName name="fdfs" localSheetId="33" hidden="1">{"Riqfin97",#N/A,FALSE,"Tran";"Riqfinpro",#N/A,FALSE,"Tran"}</definedName>
    <definedName name="fdfs" localSheetId="34" hidden="1">{"Riqfin97",#N/A,FALSE,"Tran";"Riqfinpro",#N/A,FALSE,"Tran"}</definedName>
    <definedName name="fdfs" localSheetId="35" hidden="1">{"Riqfin97",#N/A,FALSE,"Tran";"Riqfinpro",#N/A,FALSE,"Tran"}</definedName>
    <definedName name="fdfs" localSheetId="46" hidden="1">{"Riqfin97",#N/A,FALSE,"Tran";"Riqfinpro",#N/A,FALSE,"Tran"}</definedName>
    <definedName name="fdfs" localSheetId="37" hidden="1">{"Riqfin97",#N/A,FALSE,"Tran";"Riqfinpro",#N/A,FALSE,"Tran"}</definedName>
    <definedName name="fdfs" localSheetId="42" hidden="1">{"Riqfin97",#N/A,FALSE,"Tran";"Riqfinpro",#N/A,FALSE,"Tran"}</definedName>
    <definedName name="fdfs" localSheetId="43" hidden="1">{"Riqfin97",#N/A,FALSE,"Tran";"Riqfinpro",#N/A,FALSE,"Tran"}</definedName>
    <definedName name="fdfs" hidden="1">{"Riqfin97",#N/A,FALSE,"Tran";"Riqfinpro",#N/A,FALSE,"Tran"}</definedName>
    <definedName name="ff" localSheetId="13" hidden="1">{"Tab1",#N/A,FALSE,"P";"Tab2",#N/A,FALSE,"P"}</definedName>
    <definedName name="ff" localSheetId="15" hidden="1">{"Tab1",#N/A,FALSE,"P";"Tab2",#N/A,FALSE,"P"}</definedName>
    <definedName name="ff" localSheetId="17" hidden="1">{"Tab1",#N/A,FALSE,"P";"Tab2",#N/A,FALSE,"P"}</definedName>
    <definedName name="ff" localSheetId="20" hidden="1">{"Tab1",#N/A,FALSE,"P";"Tab2",#N/A,FALSE,"P"}</definedName>
    <definedName name="ff" localSheetId="30" hidden="1">{"Tab1",#N/A,FALSE,"P";"Tab2",#N/A,FALSE,"P"}</definedName>
    <definedName name="ff" localSheetId="33" hidden="1">{"Tab1",#N/A,FALSE,"P";"Tab2",#N/A,FALSE,"P"}</definedName>
    <definedName name="ff" localSheetId="34" hidden="1">{"Tab1",#N/A,FALSE,"P";"Tab2",#N/A,FALSE,"P"}</definedName>
    <definedName name="ff" localSheetId="35" hidden="1">{"Tab1",#N/A,FALSE,"P";"Tab2",#N/A,FALSE,"P"}</definedName>
    <definedName name="ff" localSheetId="46" hidden="1">{"Tab1",#N/A,FALSE,"P";"Tab2",#N/A,FALSE,"P"}</definedName>
    <definedName name="ff" localSheetId="37" hidden="1">{"Tab1",#N/A,FALSE,"P";"Tab2",#N/A,FALSE,"P"}</definedName>
    <definedName name="ff" localSheetId="39" hidden="1">{"Tab1",#N/A,FALSE,"P";"Tab2",#N/A,FALSE,"P"}</definedName>
    <definedName name="ff" localSheetId="42" hidden="1">{"Tab1",#N/A,FALSE,"P";"Tab2",#N/A,FALSE,"P"}</definedName>
    <definedName name="ff" localSheetId="43" hidden="1">{"Tab1",#N/A,FALSE,"P";"Tab2",#N/A,FALSE,"P"}</definedName>
    <definedName name="ff" hidden="1">{"Tab1",#N/A,FALSE,"P";"Tab2",#N/A,FALSE,"P"}</definedName>
    <definedName name="fff" localSheetId="13" hidden="1">{"Tab1",#N/A,FALSE,"P";"Tab2",#N/A,FALSE,"P"}</definedName>
    <definedName name="fff" localSheetId="15" hidden="1">{"Tab1",#N/A,FALSE,"P";"Tab2",#N/A,FALSE,"P"}</definedName>
    <definedName name="fff" localSheetId="17" hidden="1">{"Tab1",#N/A,FALSE,"P";"Tab2",#N/A,FALSE,"P"}</definedName>
    <definedName name="fff" localSheetId="20" hidden="1">{"Tab1",#N/A,FALSE,"P";"Tab2",#N/A,FALSE,"P"}</definedName>
    <definedName name="fff" localSheetId="30" hidden="1">{"Tab1",#N/A,FALSE,"P";"Tab2",#N/A,FALSE,"P"}</definedName>
    <definedName name="fff" localSheetId="33" hidden="1">{"Tab1",#N/A,FALSE,"P";"Tab2",#N/A,FALSE,"P"}</definedName>
    <definedName name="fff" localSheetId="34" hidden="1">{"Tab1",#N/A,FALSE,"P";"Tab2",#N/A,FALSE,"P"}</definedName>
    <definedName name="fff" localSheetId="35" hidden="1">{"Tab1",#N/A,FALSE,"P";"Tab2",#N/A,FALSE,"P"}</definedName>
    <definedName name="fff" localSheetId="46" hidden="1">{"Tab1",#N/A,FALSE,"P";"Tab2",#N/A,FALSE,"P"}</definedName>
    <definedName name="fff" localSheetId="37" hidden="1">{"Tab1",#N/A,FALSE,"P";"Tab2",#N/A,FALSE,"P"}</definedName>
    <definedName name="fff" localSheetId="39" hidden="1">{"Tab1",#N/A,FALSE,"P";"Tab2",#N/A,FALSE,"P"}</definedName>
    <definedName name="fff" localSheetId="42" hidden="1">{"Tab1",#N/A,FALSE,"P";"Tab2",#N/A,FALSE,"P"}</definedName>
    <definedName name="fff" localSheetId="43" hidden="1">{"Tab1",#N/A,FALSE,"P";"Tab2",#N/A,FALSE,"P"}</definedName>
    <definedName name="fff" hidden="1">{"Tab1",#N/A,FALSE,"P";"Tab2",#N/A,FALSE,"P"}</definedName>
    <definedName name="ffff" localSheetId="17" hidden="1">'[47]Time series'!#REF!</definedName>
    <definedName name="ffff" localSheetId="18" hidden="1">'[47]Time series'!#REF!</definedName>
    <definedName name="ffff" localSheetId="20" hidden="1">'[47]Time series'!#REF!</definedName>
    <definedName name="ffff" localSheetId="25" hidden="1">'[47]Time series'!#REF!</definedName>
    <definedName name="ffff" localSheetId="34" hidden="1">'[47]Time series'!#REF!</definedName>
    <definedName name="ffff" localSheetId="35" hidden="1">'[47]Time series'!#REF!</definedName>
    <definedName name="ffff" localSheetId="46" hidden="1">'[47]Time series'!#REF!</definedName>
    <definedName name="ffff" localSheetId="23" hidden="1">'[47]Time series'!#REF!</definedName>
    <definedName name="ffff" localSheetId="24" hidden="1">'[47]Time series'!#REF!</definedName>
    <definedName name="ffff" localSheetId="29" hidden="1">'[47]Time series'!#REF!</definedName>
    <definedName name="ffff" localSheetId="32" hidden="1">'[47]Time series'!#REF!</definedName>
    <definedName name="ffff" localSheetId="5" hidden="1">'[47]Time series'!#REF!</definedName>
    <definedName name="ffff" hidden="1">'[47]Time series'!#REF!</definedName>
    <definedName name="fgfgfgf" localSheetId="17" hidden="1">'[47]Time series'!#REF!</definedName>
    <definedName name="fgfgfgf" localSheetId="18" hidden="1">'[47]Time series'!#REF!</definedName>
    <definedName name="fgfgfgf" localSheetId="20" hidden="1">'[47]Time series'!#REF!</definedName>
    <definedName name="fgfgfgf" localSheetId="25" hidden="1">'[47]Time series'!#REF!</definedName>
    <definedName name="fgfgfgf" localSheetId="34" hidden="1">'[47]Time series'!#REF!</definedName>
    <definedName name="fgfgfgf" localSheetId="35" hidden="1">'[47]Time series'!#REF!</definedName>
    <definedName name="fgfgfgf" localSheetId="46" hidden="1">'[47]Time series'!#REF!</definedName>
    <definedName name="fgfgfgf" localSheetId="23" hidden="1">'[47]Time series'!#REF!</definedName>
    <definedName name="fgfgfgf" localSheetId="24" hidden="1">'[47]Time series'!#REF!</definedName>
    <definedName name="fgfgfgf" localSheetId="29" hidden="1">'[47]Time series'!#REF!</definedName>
    <definedName name="fgfgfgf" localSheetId="32" hidden="1">'[47]Time series'!#REF!</definedName>
    <definedName name="fgfgfgf" localSheetId="5" hidden="1">'[47]Time series'!#REF!</definedName>
    <definedName name="fgfgfgf" hidden="1">'[47]Time series'!#REF!</definedName>
    <definedName name="Fig8.2a" localSheetId="17">#REF!</definedName>
    <definedName name="Fig8.2a" localSheetId="18">#REF!</definedName>
    <definedName name="Fig8.2a" localSheetId="20">#REF!</definedName>
    <definedName name="Fig8.2a" localSheetId="25">#REF!</definedName>
    <definedName name="Fig8.2a" localSheetId="30">#REF!</definedName>
    <definedName name="Fig8.2a" localSheetId="34">#REF!</definedName>
    <definedName name="Fig8.2a" localSheetId="35">#REF!</definedName>
    <definedName name="Fig8.2a" localSheetId="23">#REF!</definedName>
    <definedName name="Fig8.2a" localSheetId="24">#REF!</definedName>
    <definedName name="Fig8.2a" localSheetId="29">#REF!</definedName>
    <definedName name="Fig8.2a" localSheetId="32">#REF!</definedName>
    <definedName name="Fig8.2a" localSheetId="5">#REF!</definedName>
    <definedName name="Fig8.2a" localSheetId="37">#REF!</definedName>
    <definedName name="Fig8.2a" localSheetId="39">#REF!</definedName>
    <definedName name="Fig8.2a">#REF!</definedName>
    <definedName name="fill" hidden="1">'[48]Macroframework-Ver.1'!$A$1:$A$267</definedName>
    <definedName name="finan" localSheetId="17">#REF!</definedName>
    <definedName name="finan" localSheetId="18">#REF!</definedName>
    <definedName name="finan" localSheetId="20">#REF!</definedName>
    <definedName name="finan" localSheetId="25">#REF!</definedName>
    <definedName name="finan" localSheetId="30">#REF!</definedName>
    <definedName name="finan" localSheetId="34">#REF!</definedName>
    <definedName name="finan" localSheetId="35">#REF!</definedName>
    <definedName name="finan" localSheetId="23">#REF!</definedName>
    <definedName name="finan" localSheetId="24">#REF!</definedName>
    <definedName name="finan" localSheetId="29">#REF!</definedName>
    <definedName name="finan" localSheetId="32">#REF!</definedName>
    <definedName name="finan" localSheetId="5">#REF!</definedName>
    <definedName name="finan" localSheetId="37">#REF!</definedName>
    <definedName name="finan" localSheetId="39">#REF!</definedName>
    <definedName name="finan">#REF!</definedName>
    <definedName name="finan1" localSheetId="17">#REF!</definedName>
    <definedName name="finan1" localSheetId="18">#REF!</definedName>
    <definedName name="finan1" localSheetId="20">#REF!</definedName>
    <definedName name="finan1" localSheetId="25">#REF!</definedName>
    <definedName name="finan1" localSheetId="30">#REF!</definedName>
    <definedName name="finan1" localSheetId="34">#REF!</definedName>
    <definedName name="finan1" localSheetId="35">#REF!</definedName>
    <definedName name="finan1" localSheetId="23">#REF!</definedName>
    <definedName name="finan1" localSheetId="24">#REF!</definedName>
    <definedName name="finan1" localSheetId="29">#REF!</definedName>
    <definedName name="finan1" localSheetId="32">#REF!</definedName>
    <definedName name="finan1" localSheetId="5">#REF!</definedName>
    <definedName name="finan1" localSheetId="39">#REF!</definedName>
    <definedName name="finan1">#REF!</definedName>
    <definedName name="Financing" localSheetId="13" hidden="1">{"Tab1",#N/A,FALSE,"P";"Tab2",#N/A,FALSE,"P"}</definedName>
    <definedName name="Financing" localSheetId="15" hidden="1">{"Tab1",#N/A,FALSE,"P";"Tab2",#N/A,FALSE,"P"}</definedName>
    <definedName name="Financing" localSheetId="17" hidden="1">{"Tab1",#N/A,FALSE,"P";"Tab2",#N/A,FALSE,"P"}</definedName>
    <definedName name="Financing" localSheetId="20" hidden="1">{"Tab1",#N/A,FALSE,"P";"Tab2",#N/A,FALSE,"P"}</definedName>
    <definedName name="Financing" localSheetId="30" hidden="1">{"Tab1",#N/A,FALSE,"P";"Tab2",#N/A,FALSE,"P"}</definedName>
    <definedName name="Financing" localSheetId="33" hidden="1">{"Tab1",#N/A,FALSE,"P";"Tab2",#N/A,FALSE,"P"}</definedName>
    <definedName name="Financing" localSheetId="34" hidden="1">{"Tab1",#N/A,FALSE,"P";"Tab2",#N/A,FALSE,"P"}</definedName>
    <definedName name="Financing" localSheetId="35" hidden="1">{"Tab1",#N/A,FALSE,"P";"Tab2",#N/A,FALSE,"P"}</definedName>
    <definedName name="Financing" localSheetId="46" hidden="1">{"Tab1",#N/A,FALSE,"P";"Tab2",#N/A,FALSE,"P"}</definedName>
    <definedName name="Financing" localSheetId="37" hidden="1">{"Tab1",#N/A,FALSE,"P";"Tab2",#N/A,FALSE,"P"}</definedName>
    <definedName name="Financing" localSheetId="39" hidden="1">{"Tab1",#N/A,FALSE,"P";"Tab2",#N/A,FALSE,"P"}</definedName>
    <definedName name="Financing" localSheetId="42" hidden="1">{"Tab1",#N/A,FALSE,"P";"Tab2",#N/A,FALSE,"P"}</definedName>
    <definedName name="Financing" localSheetId="43" hidden="1">{"Tab1",#N/A,FALSE,"P";"Tab2",#N/A,FALSE,"P"}</definedName>
    <definedName name="Financing" hidden="1">{"Tab1",#N/A,FALSE,"P";"Tab2",#N/A,FALSE,"P"}</definedName>
    <definedName name="FISUM" localSheetId="17">#REF!</definedName>
    <definedName name="FISUM" localSheetId="18">#REF!</definedName>
    <definedName name="FISUM" localSheetId="20">#REF!</definedName>
    <definedName name="FISUM" localSheetId="25">#REF!</definedName>
    <definedName name="FISUM" localSheetId="30">#REF!</definedName>
    <definedName name="FISUM" localSheetId="34">#REF!</definedName>
    <definedName name="FISUM" localSheetId="35">#REF!</definedName>
    <definedName name="FISUM" localSheetId="23">#REF!</definedName>
    <definedName name="FISUM" localSheetId="24">#REF!</definedName>
    <definedName name="FISUM" localSheetId="29">#REF!</definedName>
    <definedName name="FISUM" localSheetId="32">#REF!</definedName>
    <definedName name="FISUM" localSheetId="5">#REF!</definedName>
    <definedName name="FISUM" localSheetId="37">#REF!</definedName>
    <definedName name="FISUM" localSheetId="39">#REF!</definedName>
    <definedName name="FISUM">#REF!</definedName>
    <definedName name="FLOPEC" localSheetId="17">#REF!</definedName>
    <definedName name="FLOPEC" localSheetId="18">#REF!</definedName>
    <definedName name="FLOPEC" localSheetId="20">#REF!</definedName>
    <definedName name="FLOPEC" localSheetId="25">#REF!</definedName>
    <definedName name="FLOPEC" localSheetId="30">#REF!</definedName>
    <definedName name="FLOPEC" localSheetId="34">#REF!</definedName>
    <definedName name="FLOPEC" localSheetId="35">#REF!</definedName>
    <definedName name="FLOPEC" localSheetId="23">#REF!</definedName>
    <definedName name="FLOPEC" localSheetId="24">#REF!</definedName>
    <definedName name="FLOPEC" localSheetId="29">#REF!</definedName>
    <definedName name="FLOPEC" localSheetId="32">#REF!</definedName>
    <definedName name="FLOPEC" localSheetId="5">#REF!</definedName>
    <definedName name="FLOPEC" localSheetId="39">#REF!</definedName>
    <definedName name="FLOPEC">#REF!</definedName>
    <definedName name="FMB" localSheetId="17">#REF!</definedName>
    <definedName name="FMB" localSheetId="18">#REF!</definedName>
    <definedName name="FMB" localSheetId="20">#REF!</definedName>
    <definedName name="FMB" localSheetId="25">#REF!</definedName>
    <definedName name="FMB" localSheetId="30">#REF!</definedName>
    <definedName name="FMB" localSheetId="34">#REF!</definedName>
    <definedName name="FMB" localSheetId="35">#REF!</definedName>
    <definedName name="FMB" localSheetId="23">#REF!</definedName>
    <definedName name="FMB" localSheetId="24">#REF!</definedName>
    <definedName name="FMB" localSheetId="29">#REF!</definedName>
    <definedName name="FMB" localSheetId="32">#REF!</definedName>
    <definedName name="FMB" localSheetId="5">#REF!</definedName>
    <definedName name="FMB" localSheetId="39">#REF!</definedName>
    <definedName name="FMB">#REF!</definedName>
    <definedName name="FODESEC" localSheetId="17">#REF!</definedName>
    <definedName name="FODESEC" localSheetId="18">#REF!</definedName>
    <definedName name="FODESEC" localSheetId="20">#REF!</definedName>
    <definedName name="FODESEC" localSheetId="25">#REF!</definedName>
    <definedName name="FODESEC" localSheetId="30">#REF!</definedName>
    <definedName name="FODESEC" localSheetId="34">#REF!</definedName>
    <definedName name="FODESEC" localSheetId="35">#REF!</definedName>
    <definedName name="FODESEC" localSheetId="23">#REF!</definedName>
    <definedName name="FODESEC" localSheetId="24">#REF!</definedName>
    <definedName name="FODESEC" localSheetId="29">#REF!</definedName>
    <definedName name="FODESEC" localSheetId="32">#REF!</definedName>
    <definedName name="FODESEC" localSheetId="5">#REF!</definedName>
    <definedName name="FODESEC" localSheetId="39">#REF!</definedName>
    <definedName name="FODESEC">#REF!</definedName>
    <definedName name="FOREXPORT" localSheetId="39">[6]H!$A$2:$F$86</definedName>
    <definedName name="FOREXPORT">[20]H!$A$2:$F$86</definedName>
    <definedName name="fsd" localSheetId="17" hidden="1">#REF!</definedName>
    <definedName name="fsd" localSheetId="18" hidden="1">#REF!</definedName>
    <definedName name="fsd" localSheetId="20" hidden="1">#REF!</definedName>
    <definedName name="fsd" localSheetId="25" hidden="1">#REF!</definedName>
    <definedName name="fsd" localSheetId="30" hidden="1">#REF!</definedName>
    <definedName name="fsd" localSheetId="34" hidden="1">#REF!</definedName>
    <definedName name="fsd" localSheetId="35" hidden="1">#REF!</definedName>
    <definedName name="fsd" localSheetId="46" hidden="1">#REF!</definedName>
    <definedName name="fsd" localSheetId="23" hidden="1">#REF!</definedName>
    <definedName name="fsd" localSheetId="24" hidden="1">#REF!</definedName>
    <definedName name="fsd" localSheetId="29" hidden="1">#REF!</definedName>
    <definedName name="fsd" localSheetId="32" hidden="1">#REF!</definedName>
    <definedName name="fsd" localSheetId="5" hidden="1">#REF!</definedName>
    <definedName name="fsd" localSheetId="37" hidden="1">#REF!</definedName>
    <definedName name="fsd" hidden="1">#REF!</definedName>
    <definedName name="fsdfsdfasdfasdfasd" localSheetId="17" hidden="1">#REF!</definedName>
    <definedName name="fsdfsdfasdfasdfasd" localSheetId="18" hidden="1">#REF!</definedName>
    <definedName name="fsdfsdfasdfasdfasd" localSheetId="20" hidden="1">#REF!</definedName>
    <definedName name="fsdfsdfasdfasdfasd" localSheetId="25" hidden="1">#REF!</definedName>
    <definedName name="fsdfsdfasdfasdfasd" localSheetId="30" hidden="1">#REF!</definedName>
    <definedName name="fsdfsdfasdfasdfasd" localSheetId="34" hidden="1">#REF!</definedName>
    <definedName name="fsdfsdfasdfasdfasd" localSheetId="35" hidden="1">#REF!</definedName>
    <definedName name="fsdfsdfasdfasdfasd" localSheetId="46" hidden="1">#REF!</definedName>
    <definedName name="fsdfsdfasdfasdfasd" localSheetId="23" hidden="1">#REF!</definedName>
    <definedName name="fsdfsdfasdfasdfasd" localSheetId="24" hidden="1">#REF!</definedName>
    <definedName name="fsdfsdfasdfasdfasd" localSheetId="29" hidden="1">#REF!</definedName>
    <definedName name="fsdfsdfasdfasdfasd" localSheetId="32" hidden="1">#REF!</definedName>
    <definedName name="fsdfsdfasdfasdfasd" localSheetId="5" hidden="1">#REF!</definedName>
    <definedName name="fsdfsdfasdfasdfasd" hidden="1">#REF!</definedName>
    <definedName name="FUNDOBL" localSheetId="15">#REF!</definedName>
    <definedName name="FUNDOBL" localSheetId="17">#REF!</definedName>
    <definedName name="FUNDOBL" localSheetId="18">#REF!</definedName>
    <definedName name="FUNDOBL" localSheetId="20">#REF!</definedName>
    <definedName name="FUNDOBL" localSheetId="25">#REF!</definedName>
    <definedName name="FUNDOBL" localSheetId="30">#REF!</definedName>
    <definedName name="FUNDOBL" localSheetId="34">#REF!</definedName>
    <definedName name="FUNDOBL" localSheetId="35">#REF!</definedName>
    <definedName name="FUNDOBL" localSheetId="23">#REF!</definedName>
    <definedName name="FUNDOBL" localSheetId="24">#REF!</definedName>
    <definedName name="FUNDOBL" localSheetId="29">#REF!</definedName>
    <definedName name="FUNDOBL" localSheetId="32">#REF!</definedName>
    <definedName name="FUNDOBL" localSheetId="5">#REF!</definedName>
    <definedName name="FUNDOBL" localSheetId="39">#REF!</definedName>
    <definedName name="FUNDOBL">#REF!</definedName>
    <definedName name="FUNDOBLB" localSheetId="17">#REF!</definedName>
    <definedName name="FUNDOBLB" localSheetId="18">#REF!</definedName>
    <definedName name="FUNDOBLB" localSheetId="20">#REF!</definedName>
    <definedName name="FUNDOBLB" localSheetId="25">#REF!</definedName>
    <definedName name="FUNDOBLB" localSheetId="30">#REF!</definedName>
    <definedName name="FUNDOBLB" localSheetId="34">#REF!</definedName>
    <definedName name="FUNDOBLB" localSheetId="35">#REF!</definedName>
    <definedName name="FUNDOBLB" localSheetId="23">#REF!</definedName>
    <definedName name="FUNDOBLB" localSheetId="24">#REF!</definedName>
    <definedName name="FUNDOBLB" localSheetId="29">#REF!</definedName>
    <definedName name="FUNDOBLB" localSheetId="32">#REF!</definedName>
    <definedName name="FUNDOBLB" localSheetId="5">#REF!</definedName>
    <definedName name="FUNDOBLB" localSheetId="39">#REF!</definedName>
    <definedName name="FUNDOBLB">#REF!</definedName>
    <definedName name="g" localSheetId="17">#REF!</definedName>
    <definedName name="g" localSheetId="18">#REF!</definedName>
    <definedName name="g" localSheetId="20">#REF!</definedName>
    <definedName name="g" localSheetId="25">#REF!</definedName>
    <definedName name="g" localSheetId="30">#REF!</definedName>
    <definedName name="g" localSheetId="34">#REF!</definedName>
    <definedName name="g" localSheetId="35">#REF!</definedName>
    <definedName name="g" localSheetId="23">#REF!</definedName>
    <definedName name="g" localSheetId="24">#REF!</definedName>
    <definedName name="g" localSheetId="29">#REF!</definedName>
    <definedName name="g" localSheetId="32">#REF!</definedName>
    <definedName name="g" localSheetId="5">#REF!</definedName>
    <definedName name="g" localSheetId="39">#REF!</definedName>
    <definedName name="g">#REF!</definedName>
    <definedName name="GCB" localSheetId="17">#REF!</definedName>
    <definedName name="GCB" localSheetId="18">#REF!</definedName>
    <definedName name="GCB" localSheetId="20">#REF!</definedName>
    <definedName name="GCB" localSheetId="25">#REF!</definedName>
    <definedName name="GCB" localSheetId="30">#REF!</definedName>
    <definedName name="GCB" localSheetId="34">#REF!</definedName>
    <definedName name="GCB" localSheetId="35">#REF!</definedName>
    <definedName name="GCB" localSheetId="23">#REF!</definedName>
    <definedName name="GCB" localSheetId="24">#REF!</definedName>
    <definedName name="GCB" localSheetId="29">#REF!</definedName>
    <definedName name="GCB" localSheetId="32">#REF!</definedName>
    <definedName name="GCB" localSheetId="5">#REF!</definedName>
    <definedName name="GCB" localSheetId="39">#REF!</definedName>
    <definedName name="GCB">#REF!</definedName>
    <definedName name="GCB_NGDP">#N/A</definedName>
    <definedName name="GCEI" localSheetId="17">#REF!</definedName>
    <definedName name="GCEI" localSheetId="18">#REF!</definedName>
    <definedName name="GCEI" localSheetId="20">#REF!</definedName>
    <definedName name="GCEI" localSheetId="25">#REF!</definedName>
    <definedName name="GCEI" localSheetId="30">#REF!</definedName>
    <definedName name="GCEI" localSheetId="34">#REF!</definedName>
    <definedName name="GCEI" localSheetId="35">#REF!</definedName>
    <definedName name="GCEI" localSheetId="23">#REF!</definedName>
    <definedName name="GCEI" localSheetId="24">#REF!</definedName>
    <definedName name="GCEI" localSheetId="29">#REF!</definedName>
    <definedName name="GCEI" localSheetId="32">#REF!</definedName>
    <definedName name="GCEI" localSheetId="5">#REF!</definedName>
    <definedName name="GCEI" localSheetId="37">#REF!</definedName>
    <definedName name="GCEI" localSheetId="39">#REF!</definedName>
    <definedName name="GCEI">#REF!</definedName>
    <definedName name="GCENL" localSheetId="17">#REF!</definedName>
    <definedName name="GCENL" localSheetId="18">#REF!</definedName>
    <definedName name="GCENL" localSheetId="20">#REF!</definedName>
    <definedName name="GCENL" localSheetId="25">#REF!</definedName>
    <definedName name="GCENL" localSheetId="30">#REF!</definedName>
    <definedName name="GCENL" localSheetId="34">#REF!</definedName>
    <definedName name="GCENL" localSheetId="35">#REF!</definedName>
    <definedName name="GCENL" localSheetId="23">#REF!</definedName>
    <definedName name="GCENL" localSheetId="24">#REF!</definedName>
    <definedName name="GCENL" localSheetId="29">#REF!</definedName>
    <definedName name="GCENL" localSheetId="32">#REF!</definedName>
    <definedName name="GCENL" localSheetId="5">#REF!</definedName>
    <definedName name="GCENL" localSheetId="39">#REF!</definedName>
    <definedName name="GCENL">#REF!</definedName>
    <definedName name="GCND" localSheetId="17">#REF!</definedName>
    <definedName name="GCND" localSheetId="18">#REF!</definedName>
    <definedName name="GCND" localSheetId="20">#REF!</definedName>
    <definedName name="GCND" localSheetId="25">#REF!</definedName>
    <definedName name="GCND" localSheetId="30">#REF!</definedName>
    <definedName name="GCND" localSheetId="34">#REF!</definedName>
    <definedName name="GCND" localSheetId="35">#REF!</definedName>
    <definedName name="GCND" localSheetId="23">#REF!</definedName>
    <definedName name="GCND" localSheetId="24">#REF!</definedName>
    <definedName name="GCND" localSheetId="29">#REF!</definedName>
    <definedName name="GCND" localSheetId="32">#REF!</definedName>
    <definedName name="GCND" localSheetId="5">#REF!</definedName>
    <definedName name="GCND" localSheetId="39">#REF!</definedName>
    <definedName name="GCND">#REF!</definedName>
    <definedName name="GCND_NGDP" localSheetId="17">#REF!</definedName>
    <definedName name="GCND_NGDP" localSheetId="18">#REF!</definedName>
    <definedName name="GCND_NGDP" localSheetId="20">#REF!</definedName>
    <definedName name="GCND_NGDP" localSheetId="25">#REF!</definedName>
    <definedName name="GCND_NGDP" localSheetId="30">#REF!</definedName>
    <definedName name="GCND_NGDP" localSheetId="34">#REF!</definedName>
    <definedName name="GCND_NGDP" localSheetId="35">#REF!</definedName>
    <definedName name="GCND_NGDP" localSheetId="23">#REF!</definedName>
    <definedName name="GCND_NGDP" localSheetId="24">#REF!</definedName>
    <definedName name="GCND_NGDP" localSheetId="29">#REF!</definedName>
    <definedName name="GCND_NGDP" localSheetId="32">#REF!</definedName>
    <definedName name="GCND_NGDP" localSheetId="5">#REF!</definedName>
    <definedName name="GCND_NGDP" localSheetId="39">#REF!</definedName>
    <definedName name="GCND_NGDP">#REF!</definedName>
    <definedName name="GCRG" localSheetId="17">#REF!</definedName>
    <definedName name="GCRG" localSheetId="18">#REF!</definedName>
    <definedName name="GCRG" localSheetId="20">#REF!</definedName>
    <definedName name="GCRG" localSheetId="25">#REF!</definedName>
    <definedName name="GCRG" localSheetId="30">#REF!</definedName>
    <definedName name="GCRG" localSheetId="34">#REF!</definedName>
    <definedName name="GCRG" localSheetId="35">#REF!</definedName>
    <definedName name="GCRG" localSheetId="23">#REF!</definedName>
    <definedName name="GCRG" localSheetId="24">#REF!</definedName>
    <definedName name="GCRG" localSheetId="29">#REF!</definedName>
    <definedName name="GCRG" localSheetId="32">#REF!</definedName>
    <definedName name="GCRG" localSheetId="5">#REF!</definedName>
    <definedName name="GCRG" localSheetId="39">#REF!</definedName>
    <definedName name="GCRG">#REF!</definedName>
    <definedName name="ggb" localSheetId="39">'[49]budget-G'!$A$1:$W$109</definedName>
    <definedName name="ggb">'[50]budget-G'!$A$1:$W$109</definedName>
    <definedName name="GGB_NGDP">#N/A</definedName>
    <definedName name="ggbeu" localSheetId="17">#REF!</definedName>
    <definedName name="ggbeu" localSheetId="18">#REF!</definedName>
    <definedName name="ggbeu" localSheetId="20">#REF!</definedName>
    <definedName name="ggbeu" localSheetId="25">#REF!</definedName>
    <definedName name="ggbeu" localSheetId="30">#REF!</definedName>
    <definedName name="ggbeu" localSheetId="34">#REF!</definedName>
    <definedName name="ggbeu" localSheetId="35">#REF!</definedName>
    <definedName name="ggbeu" localSheetId="23">#REF!</definedName>
    <definedName name="ggbeu" localSheetId="24">#REF!</definedName>
    <definedName name="ggbeu" localSheetId="29">#REF!</definedName>
    <definedName name="ggbeu" localSheetId="32">#REF!</definedName>
    <definedName name="ggbeu" localSheetId="5">#REF!</definedName>
    <definedName name="ggbeu" localSheetId="37">#REF!</definedName>
    <definedName name="ggbeu" localSheetId="39">#REF!</definedName>
    <definedName name="ggbeu">#REF!</definedName>
    <definedName name="ggblg" localSheetId="17">#REF!</definedName>
    <definedName name="ggblg" localSheetId="18">#REF!</definedName>
    <definedName name="ggblg" localSheetId="20">#REF!</definedName>
    <definedName name="ggblg" localSheetId="25">#REF!</definedName>
    <definedName name="ggblg" localSheetId="30">#REF!</definedName>
    <definedName name="ggblg" localSheetId="34">#REF!</definedName>
    <definedName name="ggblg" localSheetId="35">#REF!</definedName>
    <definedName name="ggblg" localSheetId="23">#REF!</definedName>
    <definedName name="ggblg" localSheetId="24">#REF!</definedName>
    <definedName name="ggblg" localSheetId="29">#REF!</definedName>
    <definedName name="ggblg" localSheetId="32">#REF!</definedName>
    <definedName name="ggblg" localSheetId="5">#REF!</definedName>
    <definedName name="ggblg" localSheetId="39">#REF!</definedName>
    <definedName name="ggblg">#REF!</definedName>
    <definedName name="ggbls" localSheetId="17">#REF!</definedName>
    <definedName name="ggbls" localSheetId="18">#REF!</definedName>
    <definedName name="ggbls" localSheetId="20">#REF!</definedName>
    <definedName name="ggbls" localSheetId="25">#REF!</definedName>
    <definedName name="ggbls" localSheetId="30">#REF!</definedName>
    <definedName name="ggbls" localSheetId="34">#REF!</definedName>
    <definedName name="ggbls" localSheetId="35">#REF!</definedName>
    <definedName name="ggbls" localSheetId="23">#REF!</definedName>
    <definedName name="ggbls" localSheetId="24">#REF!</definedName>
    <definedName name="ggbls" localSheetId="29">#REF!</definedName>
    <definedName name="ggbls" localSheetId="32">#REF!</definedName>
    <definedName name="ggbls" localSheetId="5">#REF!</definedName>
    <definedName name="ggbls" localSheetId="39">#REF!</definedName>
    <definedName name="ggbls">#REF!</definedName>
    <definedName name="ggbss" localSheetId="17">#REF!</definedName>
    <definedName name="ggbss" localSheetId="18">#REF!</definedName>
    <definedName name="ggbss" localSheetId="20">#REF!</definedName>
    <definedName name="ggbss" localSheetId="25">#REF!</definedName>
    <definedName name="ggbss" localSheetId="30">#REF!</definedName>
    <definedName name="ggbss" localSheetId="34">#REF!</definedName>
    <definedName name="ggbss" localSheetId="35">#REF!</definedName>
    <definedName name="ggbss" localSheetId="23">#REF!</definedName>
    <definedName name="ggbss" localSheetId="24">#REF!</definedName>
    <definedName name="ggbss" localSheetId="29">#REF!</definedName>
    <definedName name="ggbss" localSheetId="32">#REF!</definedName>
    <definedName name="ggbss" localSheetId="5">#REF!</definedName>
    <definedName name="ggbss" localSheetId="39">#REF!</definedName>
    <definedName name="ggbss">#REF!</definedName>
    <definedName name="gge" localSheetId="39">[49]Expenditures!$A$1:$AC$62</definedName>
    <definedName name="gge">[50]Expenditures!$A$1:$AC$62</definedName>
    <definedName name="GGED" localSheetId="17">#REF!</definedName>
    <definedName name="GGED" localSheetId="18">#REF!</definedName>
    <definedName name="GGED" localSheetId="20">#REF!</definedName>
    <definedName name="GGED" localSheetId="25">#REF!</definedName>
    <definedName name="GGED" localSheetId="30">#REF!</definedName>
    <definedName name="GGED" localSheetId="34">#REF!</definedName>
    <definedName name="GGED" localSheetId="35">#REF!</definedName>
    <definedName name="GGED" localSheetId="23">#REF!</definedName>
    <definedName name="GGED" localSheetId="24">#REF!</definedName>
    <definedName name="GGED" localSheetId="29">#REF!</definedName>
    <definedName name="GGED" localSheetId="32">#REF!</definedName>
    <definedName name="GGED" localSheetId="5">#REF!</definedName>
    <definedName name="GGED" localSheetId="37">#REF!</definedName>
    <definedName name="GGED" localSheetId="39">#REF!</definedName>
    <definedName name="GGED">#REF!</definedName>
    <definedName name="GGEI" localSheetId="17">#REF!</definedName>
    <definedName name="GGEI" localSheetId="18">#REF!</definedName>
    <definedName name="GGEI" localSheetId="20">#REF!</definedName>
    <definedName name="GGEI" localSheetId="25">#REF!</definedName>
    <definedName name="GGEI" localSheetId="30">#REF!</definedName>
    <definedName name="GGEI" localSheetId="34">#REF!</definedName>
    <definedName name="GGEI" localSheetId="35">#REF!</definedName>
    <definedName name="GGEI" localSheetId="23">#REF!</definedName>
    <definedName name="GGEI" localSheetId="24">#REF!</definedName>
    <definedName name="GGEI" localSheetId="29">#REF!</definedName>
    <definedName name="GGEI" localSheetId="32">#REF!</definedName>
    <definedName name="GGEI" localSheetId="5">#REF!</definedName>
    <definedName name="GGEI" localSheetId="39">#REF!</definedName>
    <definedName name="GGEI">#REF!</definedName>
    <definedName name="GGENL" localSheetId="17">#REF!</definedName>
    <definedName name="GGENL" localSheetId="18">#REF!</definedName>
    <definedName name="GGENL" localSheetId="20">#REF!</definedName>
    <definedName name="GGENL" localSheetId="25">#REF!</definedName>
    <definedName name="GGENL" localSheetId="30">#REF!</definedName>
    <definedName name="GGENL" localSheetId="34">#REF!</definedName>
    <definedName name="GGENL" localSheetId="35">#REF!</definedName>
    <definedName name="GGENL" localSheetId="23">#REF!</definedName>
    <definedName name="GGENL" localSheetId="24">#REF!</definedName>
    <definedName name="GGENL" localSheetId="29">#REF!</definedName>
    <definedName name="GGENL" localSheetId="32">#REF!</definedName>
    <definedName name="GGENL" localSheetId="5">#REF!</definedName>
    <definedName name="GGENL" localSheetId="39">#REF!</definedName>
    <definedName name="GGENL">#REF!</definedName>
    <definedName name="ggg" localSheetId="13" hidden="1">{"Riqfin97",#N/A,FALSE,"Tran";"Riqfinpro",#N/A,FALSE,"Tran"}</definedName>
    <definedName name="ggg" localSheetId="15" hidden="1">{"Riqfin97",#N/A,FALSE,"Tran";"Riqfinpro",#N/A,FALSE,"Tran"}</definedName>
    <definedName name="ggg" localSheetId="17" hidden="1">{"Riqfin97",#N/A,FALSE,"Tran";"Riqfinpro",#N/A,FALSE,"Tran"}</definedName>
    <definedName name="ggg" localSheetId="20" hidden="1">{"Riqfin97",#N/A,FALSE,"Tran";"Riqfinpro",#N/A,FALSE,"Tran"}</definedName>
    <definedName name="ggg" localSheetId="30" hidden="1">{"Riqfin97",#N/A,FALSE,"Tran";"Riqfinpro",#N/A,FALSE,"Tran"}</definedName>
    <definedName name="ggg" localSheetId="33" hidden="1">{"Riqfin97",#N/A,FALSE,"Tran";"Riqfinpro",#N/A,FALSE,"Tran"}</definedName>
    <definedName name="ggg" localSheetId="34" hidden="1">{"Riqfin97",#N/A,FALSE,"Tran";"Riqfinpro",#N/A,FALSE,"Tran"}</definedName>
    <definedName name="ggg" localSheetId="35" hidden="1">{"Riqfin97",#N/A,FALSE,"Tran";"Riqfinpro",#N/A,FALSE,"Tran"}</definedName>
    <definedName name="ggg" localSheetId="46" hidden="1">{"Riqfin97",#N/A,FALSE,"Tran";"Riqfinpro",#N/A,FALSE,"Tran"}</definedName>
    <definedName name="ggg" localSheetId="37" hidden="1">{"Riqfin97",#N/A,FALSE,"Tran";"Riqfinpro",#N/A,FALSE,"Tran"}</definedName>
    <definedName name="ggg" localSheetId="39" hidden="1">{"Riqfin97",#N/A,FALSE,"Tran";"Riqfinpro",#N/A,FALSE,"Tran"}</definedName>
    <definedName name="ggg" localSheetId="42" hidden="1">{"Riqfin97",#N/A,FALSE,"Tran";"Riqfinpro",#N/A,FALSE,"Tran"}</definedName>
    <definedName name="ggg" localSheetId="43" hidden="1">{"Riqfin97",#N/A,FALSE,"Tran";"Riqfinpro",#N/A,FALSE,"Tran"}</definedName>
    <definedName name="ggg" hidden="1">{"Riqfin97",#N/A,FALSE,"Tran";"Riqfinpro",#N/A,FALSE,"Tran"}</definedName>
    <definedName name="ggggg" localSheetId="17" hidden="1">'[51]J(Priv.Cap)'!#REF!</definedName>
    <definedName name="ggggg" localSheetId="18" hidden="1">'[51]J(Priv.Cap)'!#REF!</definedName>
    <definedName name="ggggg" localSheetId="20" hidden="1">'[51]J(Priv.Cap)'!#REF!</definedName>
    <definedName name="ggggg" localSheetId="25" hidden="1">'[51]J(Priv.Cap)'!#REF!</definedName>
    <definedName name="ggggg" localSheetId="34" hidden="1">'[51]J(Priv.Cap)'!#REF!</definedName>
    <definedName name="ggggg" localSheetId="35" hidden="1">'[51]J(Priv.Cap)'!#REF!</definedName>
    <definedName name="ggggg" localSheetId="46" hidden="1">'[51]J(Priv.Cap)'!#REF!</definedName>
    <definedName name="ggggg" localSheetId="23" hidden="1">'[51]J(Priv.Cap)'!#REF!</definedName>
    <definedName name="ggggg" localSheetId="24" hidden="1">'[51]J(Priv.Cap)'!#REF!</definedName>
    <definedName name="ggggg" localSheetId="29" hidden="1">'[51]J(Priv.Cap)'!#REF!</definedName>
    <definedName name="ggggg" localSheetId="32" hidden="1">'[51]J(Priv.Cap)'!#REF!</definedName>
    <definedName name="ggggg" localSheetId="5" hidden="1">'[51]J(Priv.Cap)'!#REF!</definedName>
    <definedName name="ggggg" localSheetId="39" hidden="1">'[51]J(Priv.Cap)'!#REF!</definedName>
    <definedName name="ggggg" hidden="1">'[51]J(Priv.Cap)'!#REF!</definedName>
    <definedName name="ggggggg" localSheetId="39">#N/A</definedName>
    <definedName name="ggggggg">[21]!ggggggg</definedName>
    <definedName name="GGND" localSheetId="17">#REF!</definedName>
    <definedName name="GGND" localSheetId="18">#REF!</definedName>
    <definedName name="GGND" localSheetId="20">#REF!</definedName>
    <definedName name="GGND" localSheetId="25">#REF!</definedName>
    <definedName name="GGND" localSheetId="30">#REF!</definedName>
    <definedName name="GGND" localSheetId="34">#REF!</definedName>
    <definedName name="GGND" localSheetId="35">#REF!</definedName>
    <definedName name="GGND" localSheetId="23">#REF!</definedName>
    <definedName name="GGND" localSheetId="24">#REF!</definedName>
    <definedName name="GGND" localSheetId="29">#REF!</definedName>
    <definedName name="GGND" localSheetId="32">#REF!</definedName>
    <definedName name="GGND" localSheetId="5">#REF!</definedName>
    <definedName name="GGND" localSheetId="37">#REF!</definedName>
    <definedName name="GGND" localSheetId="39">#REF!</definedName>
    <definedName name="GGND">#REF!</definedName>
    <definedName name="ggr" localSheetId="39">[49]Revenues!$A$1:$AD$58</definedName>
    <definedName name="ggr">[50]Revenues!$A$1:$AD$58</definedName>
    <definedName name="GGRG" localSheetId="17">#REF!</definedName>
    <definedName name="GGRG" localSheetId="18">#REF!</definedName>
    <definedName name="GGRG" localSheetId="20">#REF!</definedName>
    <definedName name="GGRG" localSheetId="25">#REF!</definedName>
    <definedName name="GGRG" localSheetId="30">#REF!</definedName>
    <definedName name="GGRG" localSheetId="34">#REF!</definedName>
    <definedName name="GGRG" localSheetId="35">#REF!</definedName>
    <definedName name="GGRG" localSheetId="23">#REF!</definedName>
    <definedName name="GGRG" localSheetId="24">#REF!</definedName>
    <definedName name="GGRG" localSheetId="29">#REF!</definedName>
    <definedName name="GGRG" localSheetId="32">#REF!</definedName>
    <definedName name="GGRG" localSheetId="5">#REF!</definedName>
    <definedName name="GGRG" localSheetId="37">#REF!</definedName>
    <definedName name="GGRG" localSheetId="39">#REF!</definedName>
    <definedName name="GGRG">#REF!</definedName>
    <definedName name="ghfgf" localSheetId="17" hidden="1">'[5]Time series'!#REF!</definedName>
    <definedName name="ghfgf" localSheetId="18" hidden="1">'[5]Time series'!#REF!</definedName>
    <definedName name="ghfgf" localSheetId="20" hidden="1">'[5]Time series'!#REF!</definedName>
    <definedName name="ghfgf" localSheetId="25" hidden="1">'[5]Time series'!#REF!</definedName>
    <definedName name="ghfgf" localSheetId="34" hidden="1">'[5]Time series'!#REF!</definedName>
    <definedName name="ghfgf" localSheetId="35" hidden="1">'[5]Time series'!#REF!</definedName>
    <definedName name="ghfgf" localSheetId="46" hidden="1">'[5]Time series'!#REF!</definedName>
    <definedName name="ghfgf" localSheetId="23" hidden="1">'[5]Time series'!#REF!</definedName>
    <definedName name="ghfgf" localSheetId="24" hidden="1">'[5]Time series'!#REF!</definedName>
    <definedName name="ghfgf" localSheetId="29" hidden="1">'[5]Time series'!#REF!</definedName>
    <definedName name="ghfgf" localSheetId="32" hidden="1">'[5]Time series'!#REF!</definedName>
    <definedName name="ghfgf" localSheetId="5" hidden="1">'[5]Time series'!#REF!</definedName>
    <definedName name="ghfgf" hidden="1">'[5]Time series'!#REF!</definedName>
    <definedName name="gjgfgk" localSheetId="17" hidden="1">'[5]Time series'!#REF!</definedName>
    <definedName name="gjgfgk" localSheetId="18" hidden="1">'[5]Time series'!#REF!</definedName>
    <definedName name="gjgfgk" localSheetId="20" hidden="1">'[5]Time series'!#REF!</definedName>
    <definedName name="gjgfgk" localSheetId="25" hidden="1">'[5]Time series'!#REF!</definedName>
    <definedName name="gjgfgk" localSheetId="34" hidden="1">'[5]Time series'!#REF!</definedName>
    <definedName name="gjgfgk" localSheetId="35" hidden="1">'[5]Time series'!#REF!</definedName>
    <definedName name="gjgfgk" localSheetId="46" hidden="1">'[5]Time series'!#REF!</definedName>
    <definedName name="gjgfgk" localSheetId="23" hidden="1">'[5]Time series'!#REF!</definedName>
    <definedName name="gjgfgk" localSheetId="24" hidden="1">'[5]Time series'!#REF!</definedName>
    <definedName name="gjgfgk" localSheetId="29" hidden="1">'[5]Time series'!#REF!</definedName>
    <definedName name="gjgfgk" localSheetId="32" hidden="1">'[5]Time series'!#REF!</definedName>
    <definedName name="gjgfgk" localSheetId="5" hidden="1">'[5]Time series'!#REF!</definedName>
    <definedName name="gjgfgk" hidden="1">'[5]Time series'!#REF!</definedName>
    <definedName name="GPee_2" localSheetId="17">[27]Graf14_Graf15!#REF!</definedName>
    <definedName name="GPee_2" localSheetId="18">[27]Graf14_Graf15!#REF!</definedName>
    <definedName name="GPee_2" localSheetId="20">[27]Graf14_Graf15!#REF!</definedName>
    <definedName name="GPee_2" localSheetId="25">[27]Graf14_Graf15!#REF!</definedName>
    <definedName name="GPee_2" localSheetId="30">[27]Graf14_Graf15!#REF!</definedName>
    <definedName name="GPee_2" localSheetId="34">[27]Graf14_Graf15!#REF!</definedName>
    <definedName name="GPee_2" localSheetId="35">[27]Graf14_Graf15!#REF!</definedName>
    <definedName name="GPee_2" localSheetId="23">[27]Graf14_Graf15!#REF!</definedName>
    <definedName name="GPee_2" localSheetId="24">[27]Graf14_Graf15!#REF!</definedName>
    <definedName name="GPee_2" localSheetId="29">[27]Graf14_Graf15!#REF!</definedName>
    <definedName name="GPee_2" localSheetId="32">[27]Graf14_Graf15!#REF!</definedName>
    <definedName name="GPee_2" localSheetId="5">[27]Graf14_Graf15!#REF!</definedName>
    <definedName name="GPee_2" localSheetId="37">[27]Graf14_Graf15!#REF!</definedName>
    <definedName name="GPee_2" localSheetId="39">[27]Graf14_Graf15!#REF!</definedName>
    <definedName name="GPee_2">[27]Graf14_Graf15!#REF!</definedName>
    <definedName name="GPer_2" localSheetId="17">[27]Graf14_Graf15!#REF!</definedName>
    <definedName name="GPer_2" localSheetId="18">[27]Graf14_Graf15!#REF!</definedName>
    <definedName name="GPer_2" localSheetId="20">[27]Graf14_Graf15!#REF!</definedName>
    <definedName name="GPer_2" localSheetId="25">[27]Graf14_Graf15!#REF!</definedName>
    <definedName name="GPer_2" localSheetId="34">[27]Graf14_Graf15!#REF!</definedName>
    <definedName name="GPer_2" localSheetId="35">[27]Graf14_Graf15!#REF!</definedName>
    <definedName name="GPer_2" localSheetId="23">[27]Graf14_Graf15!#REF!</definedName>
    <definedName name="GPer_2" localSheetId="24">[27]Graf14_Graf15!#REF!</definedName>
    <definedName name="GPer_2" localSheetId="29">[27]Graf14_Graf15!#REF!</definedName>
    <definedName name="GPer_2" localSheetId="32">[27]Graf14_Graf15!#REF!</definedName>
    <definedName name="GPer_2" localSheetId="5">[27]Graf14_Graf15!#REF!</definedName>
    <definedName name="GPer_2" localSheetId="39">[27]Graf14_Graf15!#REF!</definedName>
    <definedName name="GPer_2">[27]Graf14_Graf15!#REF!</definedName>
    <definedName name="HDP" localSheetId="15">'[52]Graf 47'!#REF!</definedName>
    <definedName name="HDP" localSheetId="17">#REF!</definedName>
    <definedName name="HDP" localSheetId="18">#REF!</definedName>
    <definedName name="HDP" localSheetId="20">#REF!</definedName>
    <definedName name="HDP" localSheetId="25">#REF!</definedName>
    <definedName name="HDP" localSheetId="34">#REF!</definedName>
    <definedName name="HDP" localSheetId="35">#REF!</definedName>
    <definedName name="HDP" localSheetId="32">#REF!</definedName>
    <definedName name="HDP">#REF!</definedName>
    <definedName name="HDPn_1n" localSheetId="17">[53]makro!$B$27</definedName>
    <definedName name="HDPn_1n" localSheetId="20">[53]makro!$B$27</definedName>
    <definedName name="HDPn_1n" localSheetId="37">[53]makro!$B$27</definedName>
    <definedName name="HDPn_1n">[53]makro!$B$27</definedName>
    <definedName name="HDPn_2">[54]makro!$C$5</definedName>
    <definedName name="HDPn_2n">[54]makro!$C$27</definedName>
    <definedName name="HDPn_3">[54]makro!$D$5</definedName>
    <definedName name="HDPn_3n">[54]makro!$D$27</definedName>
    <definedName name="HDPn_4">[54]makro!$E$5</definedName>
    <definedName name="HDPn_4n">[54]makro!$E$27</definedName>
    <definedName name="HDPn_5">[54]makro!$F$5</definedName>
    <definedName name="HDPn_5n">[54]makro!$F$27</definedName>
    <definedName name="HDPn_6">[54]makro!$G$5</definedName>
    <definedName name="HDPn_6n">[54]makro!$G$27</definedName>
    <definedName name="HDPnbk_2">[54]makro!$C$16</definedName>
    <definedName name="HDPnbk_2n">[54]makro!$C$38</definedName>
    <definedName name="HDPnbk_3">[54]makro!$D$16</definedName>
    <definedName name="HDPnbk_3n">[54]makro!$D$38</definedName>
    <definedName name="HDPnbk_4">[54]makro!$E$16</definedName>
    <definedName name="HDPnbk_4n">[54]makro!$E$38</definedName>
    <definedName name="HDPnbk_5">[54]makro!$F$16</definedName>
    <definedName name="HDPnbk_5n">[54]makro!$F$38</definedName>
    <definedName name="HDPnbk_6">[54]makro!$G$16</definedName>
    <definedName name="HDPnbk_6n">[54]makro!$G$38</definedName>
    <definedName name="HDPr_2">[54]makro!$C$4</definedName>
    <definedName name="HDPr_2n">[54]makro!$C$26</definedName>
    <definedName name="HDPr_3">[54]makro!$D$4</definedName>
    <definedName name="HDPr_3n">[54]makro!$D$26</definedName>
    <definedName name="HDPr_4">[54]makro!$E$4</definedName>
    <definedName name="HDPr_4n">[54]makro!$E$26</definedName>
    <definedName name="HDPr_5">[54]makro!$F$4</definedName>
    <definedName name="HDPr_5n">[54]makro!$F$26</definedName>
    <definedName name="HDPr_6">[54]makro!$G$4</definedName>
    <definedName name="HDPr_6n">[54]makro!$G$26</definedName>
    <definedName name="help" localSheetId="17" hidden="1">'[5]Time series'!#REF!</definedName>
    <definedName name="help" localSheetId="18" hidden="1">'[5]Time series'!#REF!</definedName>
    <definedName name="help" localSheetId="20" hidden="1">'[5]Time series'!#REF!</definedName>
    <definedName name="help" localSheetId="25" hidden="1">'[5]Time series'!#REF!</definedName>
    <definedName name="help" localSheetId="34" hidden="1">'[5]Time series'!#REF!</definedName>
    <definedName name="help" localSheetId="35" hidden="1">'[5]Time series'!#REF!</definedName>
    <definedName name="help" localSheetId="46" hidden="1">'[5]Time series'!#REF!</definedName>
    <definedName name="help" localSheetId="23" hidden="1">'[5]Time series'!#REF!</definedName>
    <definedName name="help" localSheetId="24" hidden="1">'[5]Time series'!#REF!</definedName>
    <definedName name="help" localSheetId="29" hidden="1">'[5]Time series'!#REF!</definedName>
    <definedName name="help" localSheetId="32" hidden="1">'[5]Time series'!#REF!</definedName>
    <definedName name="help" localSheetId="5" hidden="1">'[5]Time series'!#REF!</definedName>
    <definedName name="help" hidden="1">'[5]Time series'!#REF!</definedName>
    <definedName name="hgfd" localSheetId="13" hidden="1">{#N/A,#N/A,FALSE,"I";#N/A,#N/A,FALSE,"J";#N/A,#N/A,FALSE,"K";#N/A,#N/A,FALSE,"L";#N/A,#N/A,FALSE,"M";#N/A,#N/A,FALSE,"N";#N/A,#N/A,FALSE,"O"}</definedName>
    <definedName name="hgfd" localSheetId="15" hidden="1">{#N/A,#N/A,FALSE,"I";#N/A,#N/A,FALSE,"J";#N/A,#N/A,FALSE,"K";#N/A,#N/A,FALSE,"L";#N/A,#N/A,FALSE,"M";#N/A,#N/A,FALSE,"N";#N/A,#N/A,FALSE,"O"}</definedName>
    <definedName name="hgfd" localSheetId="17" hidden="1">{#N/A,#N/A,FALSE,"I";#N/A,#N/A,FALSE,"J";#N/A,#N/A,FALSE,"K";#N/A,#N/A,FALSE,"L";#N/A,#N/A,FALSE,"M";#N/A,#N/A,FALSE,"N";#N/A,#N/A,FALSE,"O"}</definedName>
    <definedName name="hgfd" localSheetId="20" hidden="1">{#N/A,#N/A,FALSE,"I";#N/A,#N/A,FALSE,"J";#N/A,#N/A,FALSE,"K";#N/A,#N/A,FALSE,"L";#N/A,#N/A,FALSE,"M";#N/A,#N/A,FALSE,"N";#N/A,#N/A,FALSE,"O"}</definedName>
    <definedName name="hgfd" localSheetId="30" hidden="1">{#N/A,#N/A,FALSE,"I";#N/A,#N/A,FALSE,"J";#N/A,#N/A,FALSE,"K";#N/A,#N/A,FALSE,"L";#N/A,#N/A,FALSE,"M";#N/A,#N/A,FALSE,"N";#N/A,#N/A,FALSE,"O"}</definedName>
    <definedName name="hgfd" localSheetId="33" hidden="1">{#N/A,#N/A,FALSE,"I";#N/A,#N/A,FALSE,"J";#N/A,#N/A,FALSE,"K";#N/A,#N/A,FALSE,"L";#N/A,#N/A,FALSE,"M";#N/A,#N/A,FALSE,"N";#N/A,#N/A,FALSE,"O"}</definedName>
    <definedName name="hgfd" localSheetId="34" hidden="1">{#N/A,#N/A,FALSE,"I";#N/A,#N/A,FALSE,"J";#N/A,#N/A,FALSE,"K";#N/A,#N/A,FALSE,"L";#N/A,#N/A,FALSE,"M";#N/A,#N/A,FALSE,"N";#N/A,#N/A,FALSE,"O"}</definedName>
    <definedName name="hgfd" localSheetId="35" hidden="1">{#N/A,#N/A,FALSE,"I";#N/A,#N/A,FALSE,"J";#N/A,#N/A,FALSE,"K";#N/A,#N/A,FALSE,"L";#N/A,#N/A,FALSE,"M";#N/A,#N/A,FALSE,"N";#N/A,#N/A,FALSE,"O"}</definedName>
    <definedName name="hgfd" localSheetId="46" hidden="1">{#N/A,#N/A,FALSE,"I";#N/A,#N/A,FALSE,"J";#N/A,#N/A,FALSE,"K";#N/A,#N/A,FALSE,"L";#N/A,#N/A,FALSE,"M";#N/A,#N/A,FALSE,"N";#N/A,#N/A,FALSE,"O"}</definedName>
    <definedName name="hgfd" localSheetId="37" hidden="1">{#N/A,#N/A,FALSE,"I";#N/A,#N/A,FALSE,"J";#N/A,#N/A,FALSE,"K";#N/A,#N/A,FALSE,"L";#N/A,#N/A,FALSE,"M";#N/A,#N/A,FALSE,"N";#N/A,#N/A,FALSE,"O"}</definedName>
    <definedName name="hgfd" localSheetId="42" hidden="1">{#N/A,#N/A,FALSE,"I";#N/A,#N/A,FALSE,"J";#N/A,#N/A,FALSE,"K";#N/A,#N/A,FALSE,"L";#N/A,#N/A,FALSE,"M";#N/A,#N/A,FALSE,"N";#N/A,#N/A,FALSE,"O"}</definedName>
    <definedName name="hgfd" localSheetId="43" hidden="1">{#N/A,#N/A,FALSE,"I";#N/A,#N/A,FALSE,"J";#N/A,#N/A,FALSE,"K";#N/A,#N/A,FALSE,"L";#N/A,#N/A,FALSE,"M";#N/A,#N/A,FALSE,"N";#N/A,#N/A,FALSE,"O"}</definedName>
    <definedName name="hgfd" hidden="1">{#N/A,#N/A,FALSE,"I";#N/A,#N/A,FALSE,"J";#N/A,#N/A,FALSE,"K";#N/A,#N/A,FALSE,"L";#N/A,#N/A,FALSE,"M";#N/A,#N/A,FALSE,"N";#N/A,#N/A,FALSE,"O"}</definedName>
    <definedName name="hhh" localSheetId="17" hidden="1">'[55]J(Priv.Cap)'!#REF!</definedName>
    <definedName name="hhh" localSheetId="18" hidden="1">'[55]J(Priv.Cap)'!#REF!</definedName>
    <definedName name="hhh" localSheetId="20" hidden="1">'[55]J(Priv.Cap)'!#REF!</definedName>
    <definedName name="hhh" localSheetId="25" hidden="1">'[55]J(Priv.Cap)'!#REF!</definedName>
    <definedName name="hhh" localSheetId="34" hidden="1">'[55]J(Priv.Cap)'!#REF!</definedName>
    <definedName name="hhh" localSheetId="35" hidden="1">'[55]J(Priv.Cap)'!#REF!</definedName>
    <definedName name="hhh" localSheetId="46" hidden="1">'[55]J(Priv.Cap)'!#REF!</definedName>
    <definedName name="hhh" localSheetId="23" hidden="1">'[55]J(Priv.Cap)'!#REF!</definedName>
    <definedName name="hhh" localSheetId="24" hidden="1">'[55]J(Priv.Cap)'!#REF!</definedName>
    <definedName name="hhh" localSheetId="29" hidden="1">'[55]J(Priv.Cap)'!#REF!</definedName>
    <definedName name="hhh" localSheetId="32" hidden="1">'[55]J(Priv.Cap)'!#REF!</definedName>
    <definedName name="hhh" localSheetId="5" hidden="1">'[55]J(Priv.Cap)'!#REF!</definedName>
    <definedName name="hhh" localSheetId="39" hidden="1">'[55]J(Priv.Cap)'!#REF!</definedName>
    <definedName name="hhh" hidden="1">'[55]J(Priv.Cap)'!#REF!</definedName>
    <definedName name="hhhhhhh" localSheetId="39">#N/A</definedName>
    <definedName name="hhhhhhh">[21]!hhhhhhh</definedName>
    <definedName name="hjjh" localSheetId="17" hidden="1">'[5]Time series'!#REF!</definedName>
    <definedName name="hjjh" localSheetId="18" hidden="1">'[5]Time series'!#REF!</definedName>
    <definedName name="hjjh" localSheetId="20" hidden="1">'[5]Time series'!#REF!</definedName>
    <definedName name="hjjh" localSheetId="25" hidden="1">'[5]Time series'!#REF!</definedName>
    <definedName name="hjjh" localSheetId="34" hidden="1">'[5]Time series'!#REF!</definedName>
    <definedName name="hjjh" localSheetId="35" hidden="1">'[5]Time series'!#REF!</definedName>
    <definedName name="hjjh" localSheetId="46" hidden="1">'[5]Time series'!#REF!</definedName>
    <definedName name="hjjh" localSheetId="23" hidden="1">'[5]Time series'!#REF!</definedName>
    <definedName name="hjjh" localSheetId="24" hidden="1">'[5]Time series'!#REF!</definedName>
    <definedName name="hjjh" localSheetId="29" hidden="1">'[5]Time series'!#REF!</definedName>
    <definedName name="hjjh" localSheetId="32" hidden="1">'[5]Time series'!#REF!</definedName>
    <definedName name="hjjh" localSheetId="5" hidden="1">'[5]Time series'!#REF!</definedName>
    <definedName name="hjjh" hidden="1">'[5]Time series'!#REF!</definedName>
    <definedName name="HTML_CodePage" hidden="1">1252</definedName>
    <definedName name="HTML_Control" localSheetId="13" hidden="1">{"'Resources'!$A$1:$W$34","'Balance Sheet'!$A$1:$W$58","'SFD'!$A$1:$J$52"}</definedName>
    <definedName name="HTML_Control" localSheetId="15" hidden="1">{"'Resources'!$A$1:$W$34","'Balance Sheet'!$A$1:$W$58","'SFD'!$A$1:$J$52"}</definedName>
    <definedName name="HTML_Control" localSheetId="17" hidden="1">{"'Resources'!$A$1:$W$34","'Balance Sheet'!$A$1:$W$58","'SFD'!$A$1:$J$52"}</definedName>
    <definedName name="HTML_Control" localSheetId="20" hidden="1">{"'Resources'!$A$1:$W$34","'Balance Sheet'!$A$1:$W$58","'SFD'!$A$1:$J$52"}</definedName>
    <definedName name="HTML_Control" localSheetId="30" hidden="1">{"'Resources'!$A$1:$W$34","'Balance Sheet'!$A$1:$W$58","'SFD'!$A$1:$J$52"}</definedName>
    <definedName name="HTML_Control" localSheetId="33" hidden="1">{"'Resources'!$A$1:$W$34","'Balance Sheet'!$A$1:$W$58","'SFD'!$A$1:$J$52"}</definedName>
    <definedName name="HTML_Control" localSheetId="34" hidden="1">{"'Resources'!$A$1:$W$34","'Balance Sheet'!$A$1:$W$58","'SFD'!$A$1:$J$52"}</definedName>
    <definedName name="HTML_Control" localSheetId="35" hidden="1">{"'Resources'!$A$1:$W$34","'Balance Sheet'!$A$1:$W$58","'SFD'!$A$1:$J$52"}</definedName>
    <definedName name="HTML_Control" localSheetId="46" hidden="1">{"'Resources'!$A$1:$W$34","'Balance Sheet'!$A$1:$W$58","'SFD'!$A$1:$J$52"}</definedName>
    <definedName name="HTML_Control" localSheetId="37" hidden="1">{"'Resources'!$A$1:$W$34","'Balance Sheet'!$A$1:$W$58","'SFD'!$A$1:$J$52"}</definedName>
    <definedName name="HTML_Control" localSheetId="42" hidden="1">{"'Resources'!$A$1:$W$34","'Balance Sheet'!$A$1:$W$58","'SFD'!$A$1:$J$52"}</definedName>
    <definedName name="HTML_Control" localSheetId="43"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CHART" localSheetId="17">#REF!</definedName>
    <definedName name="CHART" localSheetId="18">#REF!</definedName>
    <definedName name="CHART" localSheetId="20">#REF!</definedName>
    <definedName name="CHART" localSheetId="25">#REF!</definedName>
    <definedName name="CHART" localSheetId="30">#REF!</definedName>
    <definedName name="CHART" localSheetId="34">#REF!</definedName>
    <definedName name="CHART" localSheetId="35">#REF!</definedName>
    <definedName name="CHART" localSheetId="23">#REF!</definedName>
    <definedName name="CHART" localSheetId="24">#REF!</definedName>
    <definedName name="CHART" localSheetId="29">#REF!</definedName>
    <definedName name="CHART" localSheetId="32">#REF!</definedName>
    <definedName name="CHART" localSheetId="5">#REF!</definedName>
    <definedName name="CHART" localSheetId="37">#REF!</definedName>
    <definedName name="CHART" localSheetId="39">#REF!</definedName>
    <definedName name="CHART">#REF!</definedName>
    <definedName name="chart4" localSheetId="13" hidden="1">{#N/A,#N/A,FALSE,"CB";#N/A,#N/A,FALSE,"CMB";#N/A,#N/A,FALSE,"NBFI"}</definedName>
    <definedName name="chart4" localSheetId="15" hidden="1">{#N/A,#N/A,FALSE,"CB";#N/A,#N/A,FALSE,"CMB";#N/A,#N/A,FALSE,"NBFI"}</definedName>
    <definedName name="chart4" localSheetId="17" hidden="1">{#N/A,#N/A,FALSE,"CB";#N/A,#N/A,FALSE,"CMB";#N/A,#N/A,FALSE,"NBFI"}</definedName>
    <definedName name="chart4" localSheetId="20" hidden="1">{#N/A,#N/A,FALSE,"CB";#N/A,#N/A,FALSE,"CMB";#N/A,#N/A,FALSE,"NBFI"}</definedName>
    <definedName name="chart4" localSheetId="30" hidden="1">{#N/A,#N/A,FALSE,"CB";#N/A,#N/A,FALSE,"CMB";#N/A,#N/A,FALSE,"NBFI"}</definedName>
    <definedName name="chart4" localSheetId="33" hidden="1">{#N/A,#N/A,FALSE,"CB";#N/A,#N/A,FALSE,"CMB";#N/A,#N/A,FALSE,"NBFI"}</definedName>
    <definedName name="chart4" localSheetId="34" hidden="1">{#N/A,#N/A,FALSE,"CB";#N/A,#N/A,FALSE,"CMB";#N/A,#N/A,FALSE,"NBFI"}</definedName>
    <definedName name="chart4" localSheetId="35" hidden="1">{#N/A,#N/A,FALSE,"CB";#N/A,#N/A,FALSE,"CMB";#N/A,#N/A,FALSE,"NBFI"}</definedName>
    <definedName name="chart4" localSheetId="46" hidden="1">{#N/A,#N/A,FALSE,"CB";#N/A,#N/A,FALSE,"CMB";#N/A,#N/A,FALSE,"NBFI"}</definedName>
    <definedName name="chart4" localSheetId="37" hidden="1">{#N/A,#N/A,FALSE,"CB";#N/A,#N/A,FALSE,"CMB";#N/A,#N/A,FALSE,"NBFI"}</definedName>
    <definedName name="chart4" localSheetId="42" hidden="1">{#N/A,#N/A,FALSE,"CB";#N/A,#N/A,FALSE,"CMB";#N/A,#N/A,FALSE,"NBFI"}</definedName>
    <definedName name="chart4" localSheetId="43" hidden="1">{#N/A,#N/A,FALSE,"CB";#N/A,#N/A,FALSE,"CMB";#N/A,#N/A,FALSE,"NBFI"}</definedName>
    <definedName name="chart4" hidden="1">{#N/A,#N/A,FALSE,"CB";#N/A,#N/A,FALSE,"CMB";#N/A,#N/A,FALSE,"NBFI"}</definedName>
    <definedName name="CHILE" localSheetId="17">#REF!</definedName>
    <definedName name="CHILE" localSheetId="18">#REF!</definedName>
    <definedName name="CHILE" localSheetId="20">#REF!</definedName>
    <definedName name="CHILE" localSheetId="25">#REF!</definedName>
    <definedName name="CHILE" localSheetId="30">#REF!</definedName>
    <definedName name="CHILE" localSheetId="34">#REF!</definedName>
    <definedName name="CHILE" localSheetId="35">#REF!</definedName>
    <definedName name="CHILE" localSheetId="23">#REF!</definedName>
    <definedName name="CHILE" localSheetId="24">#REF!</definedName>
    <definedName name="CHILE" localSheetId="29">#REF!</definedName>
    <definedName name="CHILE" localSheetId="32">#REF!</definedName>
    <definedName name="CHILE" localSheetId="5">#REF!</definedName>
    <definedName name="CHILE" localSheetId="37">#REF!</definedName>
    <definedName name="CHILE" localSheetId="39">#REF!</definedName>
    <definedName name="CHILE">#REF!</definedName>
    <definedName name="CHK" localSheetId="17">#REF!</definedName>
    <definedName name="CHK" localSheetId="18">#REF!</definedName>
    <definedName name="CHK" localSheetId="20">#REF!</definedName>
    <definedName name="CHK" localSheetId="25">#REF!</definedName>
    <definedName name="CHK" localSheetId="30">#REF!</definedName>
    <definedName name="CHK" localSheetId="34">#REF!</definedName>
    <definedName name="CHK" localSheetId="35">#REF!</definedName>
    <definedName name="CHK" localSheetId="23">#REF!</definedName>
    <definedName name="CHK" localSheetId="24">#REF!</definedName>
    <definedName name="CHK" localSheetId="29">#REF!</definedName>
    <definedName name="CHK" localSheetId="32">#REF!</definedName>
    <definedName name="CHK" localSheetId="5">#REF!</definedName>
    <definedName name="CHK" localSheetId="39">#REF!</definedName>
    <definedName name="CHK">#REF!</definedName>
    <definedName name="i" localSheetId="17">#REF!</definedName>
    <definedName name="i" localSheetId="18">#REF!</definedName>
    <definedName name="i" localSheetId="20">#REF!</definedName>
    <definedName name="i" localSheetId="25">#REF!</definedName>
    <definedName name="i" localSheetId="30">#REF!</definedName>
    <definedName name="i" localSheetId="34">#REF!</definedName>
    <definedName name="i" localSheetId="35">#REF!</definedName>
    <definedName name="i" localSheetId="23">#REF!</definedName>
    <definedName name="i" localSheetId="24">#REF!</definedName>
    <definedName name="i" localSheetId="29">#REF!</definedName>
    <definedName name="i" localSheetId="32">#REF!</definedName>
    <definedName name="i" localSheetId="5">#REF!</definedName>
    <definedName name="i" localSheetId="39">#REF!</definedName>
    <definedName name="i">#REF!</definedName>
    <definedName name="IESS" localSheetId="17">#REF!</definedName>
    <definedName name="IESS" localSheetId="18">#REF!</definedName>
    <definedName name="IESS" localSheetId="20">#REF!</definedName>
    <definedName name="IESS" localSheetId="25">#REF!</definedName>
    <definedName name="IESS" localSheetId="30">#REF!</definedName>
    <definedName name="IESS" localSheetId="34">#REF!</definedName>
    <definedName name="IESS" localSheetId="35">#REF!</definedName>
    <definedName name="IESS" localSheetId="23">#REF!</definedName>
    <definedName name="IESS" localSheetId="24">#REF!</definedName>
    <definedName name="IESS" localSheetId="29">#REF!</definedName>
    <definedName name="IESS" localSheetId="32">#REF!</definedName>
    <definedName name="IESS" localSheetId="5">#REF!</definedName>
    <definedName name="IESS" localSheetId="39">#REF!</definedName>
    <definedName name="IESS">#REF!</definedName>
    <definedName name="ii" localSheetId="13" hidden="1">{"Tab1",#N/A,FALSE,"P";"Tab2",#N/A,FALSE,"P"}</definedName>
    <definedName name="ii" localSheetId="15" hidden="1">{"Tab1",#N/A,FALSE,"P";"Tab2",#N/A,FALSE,"P"}</definedName>
    <definedName name="ii" localSheetId="17" hidden="1">{"Tab1",#N/A,FALSE,"P";"Tab2",#N/A,FALSE,"P"}</definedName>
    <definedName name="ii" localSheetId="20" hidden="1">{"Tab1",#N/A,FALSE,"P";"Tab2",#N/A,FALSE,"P"}</definedName>
    <definedName name="ii" localSheetId="30" hidden="1">{"Tab1",#N/A,FALSE,"P";"Tab2",#N/A,FALSE,"P"}</definedName>
    <definedName name="ii" localSheetId="33" hidden="1">{"Tab1",#N/A,FALSE,"P";"Tab2",#N/A,FALSE,"P"}</definedName>
    <definedName name="ii" localSheetId="34" hidden="1">{"Tab1",#N/A,FALSE,"P";"Tab2",#N/A,FALSE,"P"}</definedName>
    <definedName name="ii" localSheetId="35" hidden="1">{"Tab1",#N/A,FALSE,"P";"Tab2",#N/A,FALSE,"P"}</definedName>
    <definedName name="ii" localSheetId="46" hidden="1">{"Tab1",#N/A,FALSE,"P";"Tab2",#N/A,FALSE,"P"}</definedName>
    <definedName name="ii" localSheetId="37" hidden="1">{"Tab1",#N/A,FALSE,"P";"Tab2",#N/A,FALSE,"P"}</definedName>
    <definedName name="ii" localSheetId="39" hidden="1">{"Tab1",#N/A,FALSE,"P";"Tab2",#N/A,FALSE,"P"}</definedName>
    <definedName name="ii" localSheetId="42" hidden="1">{"Tab1",#N/A,FALSE,"P";"Tab2",#N/A,FALSE,"P"}</definedName>
    <definedName name="ii" localSheetId="43" hidden="1">{"Tab1",#N/A,FALSE,"P";"Tab2",#N/A,FALSE,"P"}</definedName>
    <definedName name="ii" hidden="1">{"Tab1",#N/A,FALSE,"P";"Tab2",#N/A,FALSE,"P"}</definedName>
    <definedName name="II_pilier_2" localSheetId="17">[27]Graf14_Graf15!#REF!</definedName>
    <definedName name="II_pilier_2" localSheetId="18">[27]Graf14_Graf15!#REF!</definedName>
    <definedName name="II_pilier_2" localSheetId="20">[27]Graf14_Graf15!#REF!</definedName>
    <definedName name="II_pilier_2" localSheetId="25">[27]Graf14_Graf15!#REF!</definedName>
    <definedName name="II_pilier_2" localSheetId="34">[27]Graf14_Graf15!#REF!</definedName>
    <definedName name="II_pilier_2" localSheetId="35">[27]Graf14_Graf15!#REF!</definedName>
    <definedName name="II_pilier_2" localSheetId="23">[27]Graf14_Graf15!#REF!</definedName>
    <definedName name="II_pilier_2" localSheetId="24">[27]Graf14_Graf15!#REF!</definedName>
    <definedName name="II_pilier_2" localSheetId="29">[27]Graf14_Graf15!#REF!</definedName>
    <definedName name="II_pilier_2" localSheetId="32">[27]Graf14_Graf15!#REF!</definedName>
    <definedName name="II_pilier_2" localSheetId="5">[27]Graf14_Graf15!#REF!</definedName>
    <definedName name="II_pilier_2" localSheetId="39">[27]Graf14_Graf15!#REF!</definedName>
    <definedName name="II_pilier_2">[27]Graf14_Graf15!#REF!</definedName>
    <definedName name="II_pillar_figure" localSheetId="17">[27]Graf14_Graf15!#REF!</definedName>
    <definedName name="II_pillar_figure" localSheetId="18">[27]Graf14_Graf15!#REF!</definedName>
    <definedName name="II_pillar_figure" localSheetId="20">[27]Graf14_Graf15!#REF!</definedName>
    <definedName name="II_pillar_figure" localSheetId="25">[27]Graf14_Graf15!#REF!</definedName>
    <definedName name="II_pillar_figure" localSheetId="34">[27]Graf14_Graf15!#REF!</definedName>
    <definedName name="II_pillar_figure" localSheetId="35">[27]Graf14_Graf15!#REF!</definedName>
    <definedName name="II_pillar_figure" localSheetId="23">[27]Graf14_Graf15!#REF!</definedName>
    <definedName name="II_pillar_figure" localSheetId="24">[27]Graf14_Graf15!#REF!</definedName>
    <definedName name="II_pillar_figure" localSheetId="29">[27]Graf14_Graf15!#REF!</definedName>
    <definedName name="II_pillar_figure" localSheetId="32">[27]Graf14_Graf15!#REF!</definedName>
    <definedName name="II_pillar_figure" localSheetId="5">[27]Graf14_Graf15!#REF!</definedName>
    <definedName name="II_pillar_figure" localSheetId="39">[27]Graf14_Graf15!#REF!</definedName>
    <definedName name="II_pillar_figure">[27]Graf14_Graf15!#REF!</definedName>
    <definedName name="ima" localSheetId="17">#REF!</definedName>
    <definedName name="ima" localSheetId="18">#REF!</definedName>
    <definedName name="ima" localSheetId="20">#REF!</definedName>
    <definedName name="ima" localSheetId="25">#REF!</definedName>
    <definedName name="ima" localSheetId="30">#REF!</definedName>
    <definedName name="ima" localSheetId="34">#REF!</definedName>
    <definedName name="ima" localSheetId="35">#REF!</definedName>
    <definedName name="ima" localSheetId="23">#REF!</definedName>
    <definedName name="ima" localSheetId="24">#REF!</definedName>
    <definedName name="ima" localSheetId="29">#REF!</definedName>
    <definedName name="ima" localSheetId="32">#REF!</definedName>
    <definedName name="ima" localSheetId="5">#REF!</definedName>
    <definedName name="ima" localSheetId="37">#REF!</definedName>
    <definedName name="ima" localSheetId="39">#REF!</definedName>
    <definedName name="ima">#REF!</definedName>
    <definedName name="IMPn_2">[54]makro!$C$17</definedName>
    <definedName name="IMPn_2n">[54]makro!$C$39</definedName>
    <definedName name="IMPn_3">[54]makro!$D$17</definedName>
    <definedName name="IMPn_3n">[54]makro!$D$39</definedName>
    <definedName name="IMPn_4">[54]makro!$E$17</definedName>
    <definedName name="IMPn_4n">[54]makro!$E$39</definedName>
    <definedName name="IMPn_5">[54]makro!$F$17</definedName>
    <definedName name="IMPn_5n">[54]makro!$F$39</definedName>
    <definedName name="IMPn_6">[54]makro!$G$17</definedName>
    <definedName name="IMPn_6n">[54]makro!$G$39</definedName>
    <definedName name="IN1_" localSheetId="17">#REF!</definedName>
    <definedName name="IN1_" localSheetId="18">#REF!</definedName>
    <definedName name="IN1_" localSheetId="20">#REF!</definedName>
    <definedName name="IN1_" localSheetId="25">#REF!</definedName>
    <definedName name="IN1_" localSheetId="30">#REF!</definedName>
    <definedName name="IN1_" localSheetId="34">#REF!</definedName>
    <definedName name="IN1_" localSheetId="35">#REF!</definedName>
    <definedName name="IN1_" localSheetId="23">#REF!</definedName>
    <definedName name="IN1_" localSheetId="24">#REF!</definedName>
    <definedName name="IN1_" localSheetId="29">#REF!</definedName>
    <definedName name="IN1_" localSheetId="32">#REF!</definedName>
    <definedName name="IN1_" localSheetId="5">#REF!</definedName>
    <definedName name="IN1_" localSheetId="37">#REF!</definedName>
    <definedName name="IN1_" localSheetId="39">#REF!</definedName>
    <definedName name="IN1_">#REF!</definedName>
    <definedName name="IN2_" localSheetId="17">#REF!</definedName>
    <definedName name="IN2_" localSheetId="18">#REF!</definedName>
    <definedName name="IN2_" localSheetId="20">#REF!</definedName>
    <definedName name="IN2_" localSheetId="25">#REF!</definedName>
    <definedName name="IN2_" localSheetId="30">#REF!</definedName>
    <definedName name="IN2_" localSheetId="34">#REF!</definedName>
    <definedName name="IN2_" localSheetId="35">#REF!</definedName>
    <definedName name="IN2_" localSheetId="23">#REF!</definedName>
    <definedName name="IN2_" localSheetId="24">#REF!</definedName>
    <definedName name="IN2_" localSheetId="29">#REF!</definedName>
    <definedName name="IN2_" localSheetId="32">#REF!</definedName>
    <definedName name="IN2_" localSheetId="5">#REF!</definedName>
    <definedName name="IN2_" localSheetId="39">#REF!</definedName>
    <definedName name="IN2_">#REF!</definedName>
    <definedName name="INB" localSheetId="39">[28]B!$K$6:$T$6</definedName>
    <definedName name="INB">[29]B!$K$6:$T$6</definedName>
    <definedName name="INC" localSheetId="39">[28]C!$H$6:$I$6</definedName>
    <definedName name="INC">[29]C!$H$6:$I$6</definedName>
    <definedName name="ind" localSheetId="17">#REF!</definedName>
    <definedName name="ind" localSheetId="18">#REF!</definedName>
    <definedName name="ind" localSheetId="20">#REF!</definedName>
    <definedName name="ind" localSheetId="25">#REF!</definedName>
    <definedName name="ind" localSheetId="30">#REF!</definedName>
    <definedName name="ind" localSheetId="34">#REF!</definedName>
    <definedName name="ind" localSheetId="35">#REF!</definedName>
    <definedName name="ind" localSheetId="23">#REF!</definedName>
    <definedName name="ind" localSheetId="24">#REF!</definedName>
    <definedName name="ind" localSheetId="29">#REF!</definedName>
    <definedName name="ind" localSheetId="32">#REF!</definedName>
    <definedName name="ind" localSheetId="5">#REF!</definedName>
    <definedName name="ind" localSheetId="37">#REF!</definedName>
    <definedName name="ind" localSheetId="39">#REF!</definedName>
    <definedName name="ind">#REF!</definedName>
    <definedName name="INECEL" localSheetId="17">#REF!</definedName>
    <definedName name="INECEL" localSheetId="18">#REF!</definedName>
    <definedName name="INECEL" localSheetId="20">#REF!</definedName>
    <definedName name="INECEL" localSheetId="25">#REF!</definedName>
    <definedName name="INECEL" localSheetId="30">#REF!</definedName>
    <definedName name="INECEL" localSheetId="34">#REF!</definedName>
    <definedName name="INECEL" localSheetId="35">#REF!</definedName>
    <definedName name="INECEL" localSheetId="23">#REF!</definedName>
    <definedName name="INECEL" localSheetId="24">#REF!</definedName>
    <definedName name="INECEL" localSheetId="29">#REF!</definedName>
    <definedName name="INECEL" localSheetId="32">#REF!</definedName>
    <definedName name="INECEL" localSheetId="5">#REF!</definedName>
    <definedName name="INECEL" localSheetId="39">#REF!</definedName>
    <definedName name="INECEL">#REF!</definedName>
    <definedName name="inflation" localSheetId="17" hidden="1">[56]TAB34!#REF!</definedName>
    <definedName name="inflation" localSheetId="18" hidden="1">[56]TAB34!#REF!</definedName>
    <definedName name="inflation" localSheetId="20" hidden="1">[56]TAB34!#REF!</definedName>
    <definedName name="inflation" localSheetId="25" hidden="1">[56]TAB34!#REF!</definedName>
    <definedName name="inflation" localSheetId="30" hidden="1">[56]TAB34!#REF!</definedName>
    <definedName name="inflation" localSheetId="34" hidden="1">[56]TAB34!#REF!</definedName>
    <definedName name="inflation" localSheetId="35" hidden="1">[56]TAB34!#REF!</definedName>
    <definedName name="inflation" localSheetId="46" hidden="1">[56]TAB34!#REF!</definedName>
    <definedName name="inflation" localSheetId="23" hidden="1">[56]TAB34!#REF!</definedName>
    <definedName name="inflation" localSheetId="24" hidden="1">[56]TAB34!#REF!</definedName>
    <definedName name="inflation" localSheetId="29" hidden="1">[56]TAB34!#REF!</definedName>
    <definedName name="inflation" localSheetId="32" hidden="1">[56]TAB34!#REF!</definedName>
    <definedName name="inflation" localSheetId="5" hidden="1">[56]TAB34!#REF!</definedName>
    <definedName name="inflation" localSheetId="39" hidden="1">[57]TAB34!#REF!</definedName>
    <definedName name="inflation" hidden="1">[56]TAB34!#REF!</definedName>
    <definedName name="INPUT_2" localSheetId="15">[1]Input!#REF!</definedName>
    <definedName name="INPUT_2" localSheetId="17">[1]Input!#REF!</definedName>
    <definedName name="INPUT_2" localSheetId="18">[1]Input!#REF!</definedName>
    <definedName name="INPUT_2" localSheetId="20">[1]Input!#REF!</definedName>
    <definedName name="INPUT_2" localSheetId="25">[1]Input!#REF!</definedName>
    <definedName name="INPUT_2" localSheetId="30">[1]Input!#REF!</definedName>
    <definedName name="INPUT_2" localSheetId="34">[1]Input!#REF!</definedName>
    <definedName name="INPUT_2" localSheetId="35">[1]Input!#REF!</definedName>
    <definedName name="INPUT_2" localSheetId="23">[1]Input!#REF!</definedName>
    <definedName name="INPUT_2" localSheetId="24">[1]Input!#REF!</definedName>
    <definedName name="INPUT_2" localSheetId="29">[1]Input!#REF!</definedName>
    <definedName name="INPUT_2" localSheetId="32">[1]Input!#REF!</definedName>
    <definedName name="INPUT_2" localSheetId="5">[1]Input!#REF!</definedName>
    <definedName name="INPUT_2" localSheetId="39">[1]Input!#REF!</definedName>
    <definedName name="INPUT_2">[1]Input!#REF!</definedName>
    <definedName name="INPUT_4" localSheetId="15">[1]Input!#REF!</definedName>
    <definedName name="INPUT_4" localSheetId="17">[1]Input!#REF!</definedName>
    <definedName name="INPUT_4" localSheetId="18">[1]Input!#REF!</definedName>
    <definedName name="INPUT_4" localSheetId="20">[1]Input!#REF!</definedName>
    <definedName name="INPUT_4" localSheetId="25">[1]Input!#REF!</definedName>
    <definedName name="INPUT_4" localSheetId="34">[1]Input!#REF!</definedName>
    <definedName name="INPUT_4" localSheetId="35">[1]Input!#REF!</definedName>
    <definedName name="INPUT_4" localSheetId="23">[1]Input!#REF!</definedName>
    <definedName name="INPUT_4" localSheetId="24">[1]Input!#REF!</definedName>
    <definedName name="INPUT_4" localSheetId="29">[1]Input!#REF!</definedName>
    <definedName name="INPUT_4" localSheetId="32">[1]Input!#REF!</definedName>
    <definedName name="INPUT_4" localSheetId="5">[1]Input!#REF!</definedName>
    <definedName name="INPUT_4" localSheetId="39">[1]Input!#REF!</definedName>
    <definedName name="INPUT_4">[1]Input!#REF!</definedName>
    <definedName name="IPee_2" localSheetId="15">[27]Graf14_Graf15!#REF!</definedName>
    <definedName name="IPee_2" localSheetId="17">[27]Graf14_Graf15!#REF!</definedName>
    <definedName name="IPee_2" localSheetId="18">[27]Graf14_Graf15!#REF!</definedName>
    <definedName name="IPee_2" localSheetId="20">[27]Graf14_Graf15!#REF!</definedName>
    <definedName name="IPee_2" localSheetId="25">[27]Graf14_Graf15!#REF!</definedName>
    <definedName name="IPee_2" localSheetId="34">[27]Graf14_Graf15!#REF!</definedName>
    <definedName name="IPee_2" localSheetId="35">[27]Graf14_Graf15!#REF!</definedName>
    <definedName name="IPee_2" localSheetId="23">[27]Graf14_Graf15!#REF!</definedName>
    <definedName name="IPee_2" localSheetId="24">[27]Graf14_Graf15!#REF!</definedName>
    <definedName name="IPee_2" localSheetId="29">[27]Graf14_Graf15!#REF!</definedName>
    <definedName name="IPee_2" localSheetId="32">[27]Graf14_Graf15!#REF!</definedName>
    <definedName name="IPee_2" localSheetId="5">[27]Graf14_Graf15!#REF!</definedName>
    <definedName name="IPee_2" localSheetId="39">[27]Graf14_Graf15!#REF!</definedName>
    <definedName name="IPee_2">[27]Graf14_Graf15!#REF!</definedName>
    <definedName name="IPer_2" localSheetId="17">[27]Graf14_Graf15!#REF!</definedName>
    <definedName name="IPer_2" localSheetId="18">[27]Graf14_Graf15!#REF!</definedName>
    <definedName name="IPer_2" localSheetId="20">[27]Graf14_Graf15!#REF!</definedName>
    <definedName name="IPer_2" localSheetId="25">[27]Graf14_Graf15!#REF!</definedName>
    <definedName name="IPer_2" localSheetId="34">[27]Graf14_Graf15!#REF!</definedName>
    <definedName name="IPer_2" localSheetId="35">[27]Graf14_Graf15!#REF!</definedName>
    <definedName name="IPer_2" localSheetId="23">[27]Graf14_Graf15!#REF!</definedName>
    <definedName name="IPer_2" localSheetId="24">[27]Graf14_Graf15!#REF!</definedName>
    <definedName name="IPer_2" localSheetId="29">[27]Graf14_Graf15!#REF!</definedName>
    <definedName name="IPer_2" localSheetId="32">[27]Graf14_Graf15!#REF!</definedName>
    <definedName name="IPer_2" localSheetId="5">[27]Graf14_Graf15!#REF!</definedName>
    <definedName name="IPer_2" localSheetId="39">[27]Graf14_Graf15!#REF!</definedName>
    <definedName name="IPer_2">[27]Graf14_Graf15!#REF!</definedName>
    <definedName name="IT" localSheetId="17">[27]Graf14_Graf15!#REF!</definedName>
    <definedName name="IT" localSheetId="18">[27]Graf14_Graf15!#REF!</definedName>
    <definedName name="IT" localSheetId="20">[27]Graf14_Graf15!#REF!</definedName>
    <definedName name="IT" localSheetId="25">[27]Graf14_Graf15!#REF!</definedName>
    <definedName name="IT" localSheetId="34">[27]Graf14_Graf15!#REF!</definedName>
    <definedName name="IT" localSheetId="35">[27]Graf14_Graf15!#REF!</definedName>
    <definedName name="IT" localSheetId="23">[27]Graf14_Graf15!#REF!</definedName>
    <definedName name="IT" localSheetId="24">[27]Graf14_Graf15!#REF!</definedName>
    <definedName name="IT" localSheetId="29">[27]Graf14_Graf15!#REF!</definedName>
    <definedName name="IT" localSheetId="32">[27]Graf14_Graf15!#REF!</definedName>
    <definedName name="IT" localSheetId="5">[27]Graf14_Graf15!#REF!</definedName>
    <definedName name="IT" localSheetId="39">[27]Graf14_Graf15!#REF!</definedName>
    <definedName name="IT">[27]Graf14_Graf15!#REF!</definedName>
    <definedName name="IT_2" localSheetId="17">[27]Graf14_Graf15!#REF!</definedName>
    <definedName name="IT_2" localSheetId="18">[27]Graf14_Graf15!#REF!</definedName>
    <definedName name="IT_2" localSheetId="20">[27]Graf14_Graf15!#REF!</definedName>
    <definedName name="IT_2" localSheetId="25">[27]Graf14_Graf15!#REF!</definedName>
    <definedName name="IT_2" localSheetId="34">[27]Graf14_Graf15!#REF!</definedName>
    <definedName name="IT_2" localSheetId="35">[27]Graf14_Graf15!#REF!</definedName>
    <definedName name="IT_2" localSheetId="23">[27]Graf14_Graf15!#REF!</definedName>
    <definedName name="IT_2" localSheetId="24">[27]Graf14_Graf15!#REF!</definedName>
    <definedName name="IT_2" localSheetId="29">[27]Graf14_Graf15!#REF!</definedName>
    <definedName name="IT_2" localSheetId="32">[27]Graf14_Graf15!#REF!</definedName>
    <definedName name="IT_2" localSheetId="5">[27]Graf14_Graf15!#REF!</definedName>
    <definedName name="IT_2" localSheetId="39">[27]Graf14_Graf15!#REF!</definedName>
    <definedName name="IT_2">[27]Graf14_Graf15!#REF!</definedName>
    <definedName name="IT_2_bracket_2" localSheetId="17">[27]Graf14_Graf15!#REF!</definedName>
    <definedName name="IT_2_bracket_2" localSheetId="18">[27]Graf14_Graf15!#REF!</definedName>
    <definedName name="IT_2_bracket_2" localSheetId="20">[27]Graf14_Graf15!#REF!</definedName>
    <definedName name="IT_2_bracket_2" localSheetId="25">[27]Graf14_Graf15!#REF!</definedName>
    <definedName name="IT_2_bracket_2" localSheetId="34">[27]Graf14_Graf15!#REF!</definedName>
    <definedName name="IT_2_bracket_2" localSheetId="35">[27]Graf14_Graf15!#REF!</definedName>
    <definedName name="IT_2_bracket_2" localSheetId="23">[27]Graf14_Graf15!#REF!</definedName>
    <definedName name="IT_2_bracket_2" localSheetId="24">[27]Graf14_Graf15!#REF!</definedName>
    <definedName name="IT_2_bracket_2" localSheetId="29">[27]Graf14_Graf15!#REF!</definedName>
    <definedName name="IT_2_bracket_2" localSheetId="32">[27]Graf14_Graf15!#REF!</definedName>
    <definedName name="IT_2_bracket_2" localSheetId="5">[27]Graf14_Graf15!#REF!</definedName>
    <definedName name="IT_2_bracket_2" localSheetId="39">[27]Graf14_Graf15!#REF!</definedName>
    <definedName name="IT_2_bracket_2">[27]Graf14_Graf15!#REF!</definedName>
    <definedName name="jhgf" localSheetId="13" hidden="1">{"MONA",#N/A,FALSE,"S"}</definedName>
    <definedName name="jhgf" localSheetId="15" hidden="1">{"MONA",#N/A,FALSE,"S"}</definedName>
    <definedName name="jhgf" localSheetId="17" hidden="1">{"MONA",#N/A,FALSE,"S"}</definedName>
    <definedName name="jhgf" localSheetId="20" hidden="1">{"MONA",#N/A,FALSE,"S"}</definedName>
    <definedName name="jhgf" localSheetId="30" hidden="1">{"MONA",#N/A,FALSE,"S"}</definedName>
    <definedName name="jhgf" localSheetId="33" hidden="1">{"MONA",#N/A,FALSE,"S"}</definedName>
    <definedName name="jhgf" localSheetId="34" hidden="1">{"MONA",#N/A,FALSE,"S"}</definedName>
    <definedName name="jhgf" localSheetId="35" hidden="1">{"MONA",#N/A,FALSE,"S"}</definedName>
    <definedName name="jhgf" localSheetId="46" hidden="1">{"MONA",#N/A,FALSE,"S"}</definedName>
    <definedName name="jhgf" localSheetId="37" hidden="1">{"MONA",#N/A,FALSE,"S"}</definedName>
    <definedName name="jhgf" localSheetId="42" hidden="1">{"MONA",#N/A,FALSE,"S"}</definedName>
    <definedName name="jhgf" localSheetId="43" hidden="1">{"MONA",#N/A,FALSE,"S"}</definedName>
    <definedName name="jhgf" hidden="1">{"MONA",#N/A,FALSE,"S"}</definedName>
    <definedName name="jhhhg" localSheetId="17" hidden="1">'[5]Time series'!#REF!</definedName>
    <definedName name="jhhhg" localSheetId="18" hidden="1">'[5]Time series'!#REF!</definedName>
    <definedName name="jhhhg" localSheetId="20" hidden="1">'[5]Time series'!#REF!</definedName>
    <definedName name="jhhhg" localSheetId="25" hidden="1">'[5]Time series'!#REF!</definedName>
    <definedName name="jhhhg" localSheetId="34" hidden="1">'[5]Time series'!#REF!</definedName>
    <definedName name="jhhhg" localSheetId="35" hidden="1">'[5]Time series'!#REF!</definedName>
    <definedName name="jhhhg" localSheetId="46" hidden="1">'[5]Time series'!#REF!</definedName>
    <definedName name="jhhhg" localSheetId="23" hidden="1">'[5]Time series'!#REF!</definedName>
    <definedName name="jhhhg" localSheetId="24" hidden="1">'[5]Time series'!#REF!</definedName>
    <definedName name="jhhhg" localSheetId="29" hidden="1">'[5]Time series'!#REF!</definedName>
    <definedName name="jhhhg" localSheetId="32" hidden="1">'[5]Time series'!#REF!</definedName>
    <definedName name="jhhhg" localSheetId="5" hidden="1">'[5]Time series'!#REF!</definedName>
    <definedName name="jhhhg" hidden="1">'[5]Time series'!#REF!</definedName>
    <definedName name="jj" localSheetId="13" hidden="1">{"Riqfin97",#N/A,FALSE,"Tran";"Riqfinpro",#N/A,FALSE,"Tran"}</definedName>
    <definedName name="jj" localSheetId="15" hidden="1">{"Riqfin97",#N/A,FALSE,"Tran";"Riqfinpro",#N/A,FALSE,"Tran"}</definedName>
    <definedName name="jj" localSheetId="17" hidden="1">{"Riqfin97",#N/A,FALSE,"Tran";"Riqfinpro",#N/A,FALSE,"Tran"}</definedName>
    <definedName name="jj" localSheetId="20" hidden="1">{"Riqfin97",#N/A,FALSE,"Tran";"Riqfinpro",#N/A,FALSE,"Tran"}</definedName>
    <definedName name="jj" localSheetId="30" hidden="1">{"Riqfin97",#N/A,FALSE,"Tran";"Riqfinpro",#N/A,FALSE,"Tran"}</definedName>
    <definedName name="jj" localSheetId="33" hidden="1">{"Riqfin97",#N/A,FALSE,"Tran";"Riqfinpro",#N/A,FALSE,"Tran"}</definedName>
    <definedName name="jj" localSheetId="34" hidden="1">{"Riqfin97",#N/A,FALSE,"Tran";"Riqfinpro",#N/A,FALSE,"Tran"}</definedName>
    <definedName name="jj" localSheetId="35" hidden="1">{"Riqfin97",#N/A,FALSE,"Tran";"Riqfinpro",#N/A,FALSE,"Tran"}</definedName>
    <definedName name="jj" localSheetId="46" hidden="1">{"Riqfin97",#N/A,FALSE,"Tran";"Riqfinpro",#N/A,FALSE,"Tran"}</definedName>
    <definedName name="jj" localSheetId="37" hidden="1">{"Riqfin97",#N/A,FALSE,"Tran";"Riqfinpro",#N/A,FALSE,"Tran"}</definedName>
    <definedName name="jj" localSheetId="39" hidden="1">{"Riqfin97",#N/A,FALSE,"Tran";"Riqfinpro",#N/A,FALSE,"Tran"}</definedName>
    <definedName name="jj" localSheetId="42" hidden="1">{"Riqfin97",#N/A,FALSE,"Tran";"Riqfinpro",#N/A,FALSE,"Tran"}</definedName>
    <definedName name="jj" localSheetId="43" hidden="1">{"Riqfin97",#N/A,FALSE,"Tran";"Riqfinpro",#N/A,FALSE,"Tran"}</definedName>
    <definedName name="jj" hidden="1">{"Riqfin97",#N/A,FALSE,"Tran";"Riqfinpro",#N/A,FALSE,"Tran"}</definedName>
    <definedName name="jjj" localSheetId="17" hidden="1">[58]M!#REF!</definedName>
    <definedName name="jjj" localSheetId="18" hidden="1">[58]M!#REF!</definedName>
    <definedName name="jjj" localSheetId="20" hidden="1">[58]M!#REF!</definedName>
    <definedName name="jjj" localSheetId="25" hidden="1">[58]M!#REF!</definedName>
    <definedName name="jjj" localSheetId="34" hidden="1">[58]M!#REF!</definedName>
    <definedName name="jjj" localSheetId="35" hidden="1">[58]M!#REF!</definedName>
    <definedName name="jjj" localSheetId="46" hidden="1">[58]M!#REF!</definedName>
    <definedName name="jjj" localSheetId="23" hidden="1">[58]M!#REF!</definedName>
    <definedName name="jjj" localSheetId="24" hidden="1">[58]M!#REF!</definedName>
    <definedName name="jjj" localSheetId="29" hidden="1">[58]M!#REF!</definedName>
    <definedName name="jjj" localSheetId="32" hidden="1">[58]M!#REF!</definedName>
    <definedName name="jjj" localSheetId="5" hidden="1">[58]M!#REF!</definedName>
    <definedName name="jjj" localSheetId="39" hidden="1">[58]M!#REF!</definedName>
    <definedName name="jjj" hidden="1">[58]M!#REF!</definedName>
    <definedName name="jjjjjj" localSheetId="17" hidden="1">'[51]J(Priv.Cap)'!#REF!</definedName>
    <definedName name="jjjjjj" localSheetId="18" hidden="1">'[51]J(Priv.Cap)'!#REF!</definedName>
    <definedName name="jjjjjj" localSheetId="20" hidden="1">'[51]J(Priv.Cap)'!#REF!</definedName>
    <definedName name="jjjjjj" localSheetId="25" hidden="1">'[51]J(Priv.Cap)'!#REF!</definedName>
    <definedName name="jjjjjj" localSheetId="34" hidden="1">'[51]J(Priv.Cap)'!#REF!</definedName>
    <definedName name="jjjjjj" localSheetId="35" hidden="1">'[51]J(Priv.Cap)'!#REF!</definedName>
    <definedName name="jjjjjj" localSheetId="46" hidden="1">'[51]J(Priv.Cap)'!#REF!</definedName>
    <definedName name="jjjjjj" localSheetId="23" hidden="1">'[51]J(Priv.Cap)'!#REF!</definedName>
    <definedName name="jjjjjj" localSheetId="24" hidden="1">'[51]J(Priv.Cap)'!#REF!</definedName>
    <definedName name="jjjjjj" localSheetId="29" hidden="1">'[51]J(Priv.Cap)'!#REF!</definedName>
    <definedName name="jjjjjj" localSheetId="32" hidden="1">'[51]J(Priv.Cap)'!#REF!</definedName>
    <definedName name="jjjjjj" localSheetId="5" hidden="1">'[51]J(Priv.Cap)'!#REF!</definedName>
    <definedName name="jjjjjj" localSheetId="39" hidden="1">'[51]J(Priv.Cap)'!#REF!</definedName>
    <definedName name="jjjjjj" hidden="1">'[51]J(Priv.Cap)'!#REF!</definedName>
    <definedName name="kapr16" localSheetId="18">[59]splatnosti!#REF!</definedName>
    <definedName name="kapr16" localSheetId="25">[59]splatnosti!#REF!</definedName>
    <definedName name="kapr16" localSheetId="34">[59]splatnosti!#REF!</definedName>
    <definedName name="kapr16" localSheetId="35">[59]splatnosti!#REF!</definedName>
    <definedName name="kapr16" localSheetId="32">[59]splatnosti!#REF!</definedName>
    <definedName name="kapr16">[59]splatnosti!#REF!</definedName>
    <definedName name="kapr17" localSheetId="18">[59]splatnosti!#REF!</definedName>
    <definedName name="kapr17" localSheetId="25">[59]splatnosti!#REF!</definedName>
    <definedName name="kapr17" localSheetId="34">[59]splatnosti!#REF!</definedName>
    <definedName name="kapr17" localSheetId="35">[59]splatnosti!#REF!</definedName>
    <definedName name="kapr17" localSheetId="32">[59]splatnosti!#REF!</definedName>
    <definedName name="kapr17">[59]splatnosti!#REF!</definedName>
    <definedName name="kapr18" localSheetId="18">[60]Ardal_splatnosti!#REF!</definedName>
    <definedName name="kapr18" localSheetId="25">[60]Ardal_splatnosti!#REF!</definedName>
    <definedName name="kapr18" localSheetId="34">[60]Ardal_splatnosti!#REF!</definedName>
    <definedName name="kapr18" localSheetId="35">[60]Ardal_splatnosti!#REF!</definedName>
    <definedName name="kapr18" localSheetId="32">[60]Ardal_splatnosti!#REF!</definedName>
    <definedName name="kapr18">[60]Ardal_splatnosti!#REF!</definedName>
    <definedName name="kapr19" localSheetId="18">[60]Ardal_splatnosti!#REF!</definedName>
    <definedName name="kapr19" localSheetId="25">[60]Ardal_splatnosti!#REF!</definedName>
    <definedName name="kapr19" localSheetId="34">[60]Ardal_splatnosti!#REF!</definedName>
    <definedName name="kapr19" localSheetId="35">[60]Ardal_splatnosti!#REF!</definedName>
    <definedName name="kapr19" localSheetId="32">[60]Ardal_splatnosti!#REF!</definedName>
    <definedName name="kapr19">[60]Ardal_splatnosti!#REF!</definedName>
    <definedName name="kapr20" localSheetId="18">[60]Ardal_splatnosti!#REF!</definedName>
    <definedName name="kapr20" localSheetId="25">[60]Ardal_splatnosti!#REF!</definedName>
    <definedName name="kapr20" localSheetId="34">[60]Ardal_splatnosti!#REF!</definedName>
    <definedName name="kapr20" localSheetId="35">[60]Ardal_splatnosti!#REF!</definedName>
    <definedName name="kapr20" localSheetId="32">[60]Ardal_splatnosti!#REF!</definedName>
    <definedName name="kapr20">[60]Ardal_splatnosti!#REF!</definedName>
    <definedName name="kapr21" localSheetId="18">[60]Ardal_splatnosti!#REF!</definedName>
    <definedName name="kapr21" localSheetId="25">[60]Ardal_splatnosti!#REF!</definedName>
    <definedName name="kapr21" localSheetId="34">[60]Ardal_splatnosti!#REF!</definedName>
    <definedName name="kapr21" localSheetId="35">[60]Ardal_splatnosti!#REF!</definedName>
    <definedName name="kapr21" localSheetId="32">[60]Ardal_splatnosti!#REF!</definedName>
    <definedName name="kapr21">[60]Ardal_splatnosti!#REF!</definedName>
    <definedName name="kaug16" localSheetId="18">[59]splatnosti!#REF!</definedName>
    <definedName name="kaug16" localSheetId="25">[59]splatnosti!#REF!</definedName>
    <definedName name="kaug16" localSheetId="34">[59]splatnosti!#REF!</definedName>
    <definedName name="kaug16" localSheetId="35">[59]splatnosti!#REF!</definedName>
    <definedName name="kaug16" localSheetId="32">[59]splatnosti!#REF!</definedName>
    <definedName name="kaug16">[59]splatnosti!#REF!</definedName>
    <definedName name="kaug17" localSheetId="18">[59]splatnosti!#REF!</definedName>
    <definedName name="kaug17" localSheetId="25">[59]splatnosti!#REF!</definedName>
    <definedName name="kaug17" localSheetId="34">[59]splatnosti!#REF!</definedName>
    <definedName name="kaug17" localSheetId="35">[59]splatnosti!#REF!</definedName>
    <definedName name="kaug17" localSheetId="32">[59]splatnosti!#REF!</definedName>
    <definedName name="kaug17">[59]splatnosti!#REF!</definedName>
    <definedName name="kaug18" localSheetId="18">[60]Ardal_splatnosti!#REF!</definedName>
    <definedName name="kaug18" localSheetId="25">[60]Ardal_splatnosti!#REF!</definedName>
    <definedName name="kaug18" localSheetId="34">[60]Ardal_splatnosti!#REF!</definedName>
    <definedName name="kaug18" localSheetId="35">[60]Ardal_splatnosti!#REF!</definedName>
    <definedName name="kaug18" localSheetId="32">[60]Ardal_splatnosti!#REF!</definedName>
    <definedName name="kaug18">[60]Ardal_splatnosti!#REF!</definedName>
    <definedName name="kaug19" localSheetId="18">[60]Ardal_splatnosti!#REF!</definedName>
    <definedName name="kaug19" localSheetId="25">[60]Ardal_splatnosti!#REF!</definedName>
    <definedName name="kaug19" localSheetId="34">[60]Ardal_splatnosti!#REF!</definedName>
    <definedName name="kaug19" localSheetId="35">[60]Ardal_splatnosti!#REF!</definedName>
    <definedName name="kaug19" localSheetId="32">[60]Ardal_splatnosti!#REF!</definedName>
    <definedName name="kaug19">[60]Ardal_splatnosti!#REF!</definedName>
    <definedName name="kaug20" localSheetId="18">[60]Ardal_splatnosti!#REF!</definedName>
    <definedName name="kaug20" localSheetId="25">[60]Ardal_splatnosti!#REF!</definedName>
    <definedName name="kaug20" localSheetId="34">[60]Ardal_splatnosti!#REF!</definedName>
    <definedName name="kaug20" localSheetId="35">[60]Ardal_splatnosti!#REF!</definedName>
    <definedName name="kaug20" localSheetId="32">[60]Ardal_splatnosti!#REF!</definedName>
    <definedName name="kaug20">[60]Ardal_splatnosti!#REF!</definedName>
    <definedName name="kaug21" localSheetId="18">[60]Ardal_splatnosti!#REF!</definedName>
    <definedName name="kaug21" localSheetId="25">[60]Ardal_splatnosti!#REF!</definedName>
    <definedName name="kaug21" localSheetId="34">[60]Ardal_splatnosti!#REF!</definedName>
    <definedName name="kaug21" localSheetId="35">[60]Ardal_splatnosti!#REF!</definedName>
    <definedName name="kaug21" localSheetId="32">[60]Ardal_splatnosti!#REF!</definedName>
    <definedName name="kaug21">[60]Ardal_splatnosti!#REF!</definedName>
    <definedName name="kdec16" localSheetId="18">[59]splatnosti!#REF!</definedName>
    <definedName name="kdec16" localSheetId="25">[59]splatnosti!#REF!</definedName>
    <definedName name="kdec16" localSheetId="34">[59]splatnosti!#REF!</definedName>
    <definedName name="kdec16" localSheetId="35">[59]splatnosti!#REF!</definedName>
    <definedName name="kdec16" localSheetId="32">[59]splatnosti!#REF!</definedName>
    <definedName name="kdec16">[59]splatnosti!#REF!</definedName>
    <definedName name="kdec17" localSheetId="18">[59]splatnosti!#REF!</definedName>
    <definedName name="kdec17" localSheetId="25">[59]splatnosti!#REF!</definedName>
    <definedName name="kdec17" localSheetId="34">[59]splatnosti!#REF!</definedName>
    <definedName name="kdec17" localSheetId="35">[59]splatnosti!#REF!</definedName>
    <definedName name="kdec17" localSheetId="32">[59]splatnosti!#REF!</definedName>
    <definedName name="kdec17">[59]splatnosti!#REF!</definedName>
    <definedName name="kdec18" localSheetId="18">[60]Ardal_splatnosti!#REF!</definedName>
    <definedName name="kdec18" localSheetId="25">[60]Ardal_splatnosti!#REF!</definedName>
    <definedName name="kdec18" localSheetId="34">[60]Ardal_splatnosti!#REF!</definedName>
    <definedName name="kdec18" localSheetId="35">[60]Ardal_splatnosti!#REF!</definedName>
    <definedName name="kdec18" localSheetId="32">[60]Ardal_splatnosti!#REF!</definedName>
    <definedName name="kdec18">[60]Ardal_splatnosti!#REF!</definedName>
    <definedName name="kdec19" localSheetId="18">[60]Ardal_splatnosti!#REF!</definedName>
    <definedName name="kdec19" localSheetId="25">[60]Ardal_splatnosti!#REF!</definedName>
    <definedName name="kdec19" localSheetId="34">[60]Ardal_splatnosti!#REF!</definedName>
    <definedName name="kdec19" localSheetId="35">[60]Ardal_splatnosti!#REF!</definedName>
    <definedName name="kdec19" localSheetId="32">[60]Ardal_splatnosti!#REF!</definedName>
    <definedName name="kdec19">[60]Ardal_splatnosti!#REF!</definedName>
    <definedName name="kdec20" localSheetId="18">[60]Ardal_splatnosti!#REF!</definedName>
    <definedName name="kdec20" localSheetId="25">[60]Ardal_splatnosti!#REF!</definedName>
    <definedName name="kdec20" localSheetId="34">[60]Ardal_splatnosti!#REF!</definedName>
    <definedName name="kdec20" localSheetId="35">[60]Ardal_splatnosti!#REF!</definedName>
    <definedName name="kdec20" localSheetId="32">[60]Ardal_splatnosti!#REF!</definedName>
    <definedName name="kdec20">[60]Ardal_splatnosti!#REF!</definedName>
    <definedName name="kdec21" localSheetId="18">[60]Ardal_splatnosti!#REF!</definedName>
    <definedName name="kdec21" localSheetId="25">[60]Ardal_splatnosti!#REF!</definedName>
    <definedName name="kdec21" localSheetId="34">[60]Ardal_splatnosti!#REF!</definedName>
    <definedName name="kdec21" localSheetId="35">[60]Ardal_splatnosti!#REF!</definedName>
    <definedName name="kdec21" localSheetId="32">[60]Ardal_splatnosti!#REF!</definedName>
    <definedName name="kdec21">[60]Ardal_splatnosti!#REF!</definedName>
    <definedName name="kfeb16" localSheetId="18">[59]splatnosti!#REF!</definedName>
    <definedName name="kfeb16" localSheetId="25">[59]splatnosti!#REF!</definedName>
    <definedName name="kfeb16" localSheetId="34">[59]splatnosti!#REF!</definedName>
    <definedName name="kfeb16" localSheetId="35">[59]splatnosti!#REF!</definedName>
    <definedName name="kfeb16" localSheetId="32">[59]splatnosti!#REF!</definedName>
    <definedName name="kfeb16">[59]splatnosti!#REF!</definedName>
    <definedName name="kfeb17" localSheetId="18">[59]splatnosti!#REF!</definedName>
    <definedName name="kfeb17" localSheetId="25">[59]splatnosti!#REF!</definedName>
    <definedName name="kfeb17" localSheetId="34">[59]splatnosti!#REF!</definedName>
    <definedName name="kfeb17" localSheetId="35">[59]splatnosti!#REF!</definedName>
    <definedName name="kfeb17" localSheetId="32">[59]splatnosti!#REF!</definedName>
    <definedName name="kfeb17">[59]splatnosti!#REF!</definedName>
    <definedName name="kfeb18" localSheetId="18">[60]Ardal_splatnosti!#REF!</definedName>
    <definedName name="kfeb18" localSheetId="25">[60]Ardal_splatnosti!#REF!</definedName>
    <definedName name="kfeb18" localSheetId="34">[60]Ardal_splatnosti!#REF!</definedName>
    <definedName name="kfeb18" localSheetId="35">[60]Ardal_splatnosti!#REF!</definedName>
    <definedName name="kfeb18" localSheetId="32">[60]Ardal_splatnosti!#REF!</definedName>
    <definedName name="kfeb18">[60]Ardal_splatnosti!#REF!</definedName>
    <definedName name="kfeb19" localSheetId="18">[60]Ardal_splatnosti!#REF!</definedName>
    <definedName name="kfeb19" localSheetId="25">[60]Ardal_splatnosti!#REF!</definedName>
    <definedName name="kfeb19" localSheetId="34">[60]Ardal_splatnosti!#REF!</definedName>
    <definedName name="kfeb19" localSheetId="35">[60]Ardal_splatnosti!#REF!</definedName>
    <definedName name="kfeb19" localSheetId="32">[60]Ardal_splatnosti!#REF!</definedName>
    <definedName name="kfeb19">[60]Ardal_splatnosti!#REF!</definedName>
    <definedName name="kfeb20" localSheetId="18">[60]Ardal_splatnosti!#REF!</definedName>
    <definedName name="kfeb20" localSheetId="25">[60]Ardal_splatnosti!#REF!</definedName>
    <definedName name="kfeb20" localSheetId="34">[60]Ardal_splatnosti!#REF!</definedName>
    <definedName name="kfeb20" localSheetId="35">[60]Ardal_splatnosti!#REF!</definedName>
    <definedName name="kfeb20" localSheetId="32">[60]Ardal_splatnosti!#REF!</definedName>
    <definedName name="kfeb20">[60]Ardal_splatnosti!#REF!</definedName>
    <definedName name="kfeb21" localSheetId="18">[60]Ardal_splatnosti!#REF!</definedName>
    <definedName name="kfeb21" localSheetId="25">[60]Ardal_splatnosti!#REF!</definedName>
    <definedName name="kfeb21" localSheetId="34">[60]Ardal_splatnosti!#REF!</definedName>
    <definedName name="kfeb21" localSheetId="35">[60]Ardal_splatnosti!#REF!</definedName>
    <definedName name="kfeb21" localSheetId="32">[60]Ardal_splatnosti!#REF!</definedName>
    <definedName name="kfeb21">[60]Ardal_splatnosti!#REF!</definedName>
    <definedName name="kjan19" localSheetId="18">[60]Ardal_splatnosti!#REF!</definedName>
    <definedName name="kjan19" localSheetId="25">[60]Ardal_splatnosti!#REF!</definedName>
    <definedName name="kjan19" localSheetId="34">[60]Ardal_splatnosti!#REF!</definedName>
    <definedName name="kjan19" localSheetId="35">[60]Ardal_splatnosti!#REF!</definedName>
    <definedName name="kjan19" localSheetId="32">[60]Ardal_splatnosti!#REF!</definedName>
    <definedName name="kjan19">[60]Ardal_splatnosti!#REF!</definedName>
    <definedName name="kjan20" localSheetId="18">[60]Ardal_splatnosti!#REF!</definedName>
    <definedName name="kjan20" localSheetId="25">[60]Ardal_splatnosti!#REF!</definedName>
    <definedName name="kjan20" localSheetId="34">[60]Ardal_splatnosti!#REF!</definedName>
    <definedName name="kjan20" localSheetId="35">[60]Ardal_splatnosti!#REF!</definedName>
    <definedName name="kjan20" localSheetId="32">[60]Ardal_splatnosti!#REF!</definedName>
    <definedName name="kjan20">[60]Ardal_splatnosti!#REF!</definedName>
    <definedName name="kjan21" localSheetId="18">[60]Ardal_splatnosti!#REF!</definedName>
    <definedName name="kjan21" localSheetId="25">[60]Ardal_splatnosti!#REF!</definedName>
    <definedName name="kjan21" localSheetId="34">[60]Ardal_splatnosti!#REF!</definedName>
    <definedName name="kjan21" localSheetId="35">[60]Ardal_splatnosti!#REF!</definedName>
    <definedName name="kjan21" localSheetId="32">[60]Ardal_splatnosti!#REF!</definedName>
    <definedName name="kjan21">[60]Ardal_splatnosti!#REF!</definedName>
    <definedName name="kjg" localSheetId="13"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20" hidden="1">{#N/A,#N/A,FALSE,"SimInp1";#N/A,#N/A,FALSE,"SimInp2";#N/A,#N/A,FALSE,"SimOut1";#N/A,#N/A,FALSE,"SimOut2";#N/A,#N/A,FALSE,"SimOut3";#N/A,#N/A,FALSE,"SimOut4";#N/A,#N/A,FALSE,"SimOut5"}</definedName>
    <definedName name="kjg" localSheetId="30" hidden="1">{#N/A,#N/A,FALSE,"SimInp1";#N/A,#N/A,FALSE,"SimInp2";#N/A,#N/A,FALSE,"SimOut1";#N/A,#N/A,FALSE,"SimOut2";#N/A,#N/A,FALSE,"SimOut3";#N/A,#N/A,FALSE,"SimOut4";#N/A,#N/A,FALSE,"SimOut5"}</definedName>
    <definedName name="kjg" localSheetId="33" hidden="1">{#N/A,#N/A,FALSE,"SimInp1";#N/A,#N/A,FALSE,"SimInp2";#N/A,#N/A,FALSE,"SimOut1";#N/A,#N/A,FALSE,"SimOut2";#N/A,#N/A,FALSE,"SimOut3";#N/A,#N/A,FALSE,"SimOut4";#N/A,#N/A,FALSE,"SimOut5"}</definedName>
    <definedName name="kjg" localSheetId="34" hidden="1">{#N/A,#N/A,FALSE,"SimInp1";#N/A,#N/A,FALSE,"SimInp2";#N/A,#N/A,FALSE,"SimOut1";#N/A,#N/A,FALSE,"SimOut2";#N/A,#N/A,FALSE,"SimOut3";#N/A,#N/A,FALSE,"SimOut4";#N/A,#N/A,FALSE,"SimOut5"}</definedName>
    <definedName name="kjg" localSheetId="35" hidden="1">{#N/A,#N/A,FALSE,"SimInp1";#N/A,#N/A,FALSE,"SimInp2";#N/A,#N/A,FALSE,"SimOut1";#N/A,#N/A,FALSE,"SimOut2";#N/A,#N/A,FALSE,"SimOut3";#N/A,#N/A,FALSE,"SimOut4";#N/A,#N/A,FALSE,"SimOut5"}</definedName>
    <definedName name="kjg" localSheetId="46" hidden="1">{#N/A,#N/A,FALSE,"SimInp1";#N/A,#N/A,FALSE,"SimInp2";#N/A,#N/A,FALSE,"SimOut1";#N/A,#N/A,FALSE,"SimOut2";#N/A,#N/A,FALSE,"SimOut3";#N/A,#N/A,FALSE,"SimOut4";#N/A,#N/A,FALSE,"SimOut5"}</definedName>
    <definedName name="kjg" localSheetId="37" hidden="1">{#N/A,#N/A,FALSE,"SimInp1";#N/A,#N/A,FALSE,"SimInp2";#N/A,#N/A,FALSE,"SimOut1";#N/A,#N/A,FALSE,"SimOut2";#N/A,#N/A,FALSE,"SimOut3";#N/A,#N/A,FALSE,"SimOut4";#N/A,#N/A,FALSE,"SimOut5"}</definedName>
    <definedName name="kjg" localSheetId="42" hidden="1">{#N/A,#N/A,FALSE,"SimInp1";#N/A,#N/A,FALSE,"SimInp2";#N/A,#N/A,FALSE,"SimOut1";#N/A,#N/A,FALSE,"SimOut2";#N/A,#N/A,FALSE,"SimOut3";#N/A,#N/A,FALSE,"SimOut4";#N/A,#N/A,FALSE,"SimOut5"}</definedName>
    <definedName name="kjg" localSheetId="43"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3"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20" hidden="1">{"BOP_TAB",#N/A,FALSE,"N";"MIDTERM_TAB",#N/A,FALSE,"O";"FUND_CRED",#N/A,FALSE,"P";"DEBT_TAB1",#N/A,FALSE,"Q";"DEBT_TAB2",#N/A,FALSE,"Q";"FORFIN_TAB1",#N/A,FALSE,"R";"FORFIN_TAB2",#N/A,FALSE,"R";"BOP_ANALY",#N/A,FALSE,"U"}</definedName>
    <definedName name="kjhg" localSheetId="30" hidden="1">{"BOP_TAB",#N/A,FALSE,"N";"MIDTERM_TAB",#N/A,FALSE,"O";"FUND_CRED",#N/A,FALSE,"P";"DEBT_TAB1",#N/A,FALSE,"Q";"DEBT_TAB2",#N/A,FALSE,"Q";"FORFIN_TAB1",#N/A,FALSE,"R";"FORFIN_TAB2",#N/A,FALSE,"R";"BOP_ANALY",#N/A,FALSE,"U"}</definedName>
    <definedName name="kjhg" localSheetId="33" hidden="1">{"BOP_TAB",#N/A,FALSE,"N";"MIDTERM_TAB",#N/A,FALSE,"O";"FUND_CRED",#N/A,FALSE,"P";"DEBT_TAB1",#N/A,FALSE,"Q";"DEBT_TAB2",#N/A,FALSE,"Q";"FORFIN_TAB1",#N/A,FALSE,"R";"FORFIN_TAB2",#N/A,FALSE,"R";"BOP_ANALY",#N/A,FALSE,"U"}</definedName>
    <definedName name="kjhg" localSheetId="34" hidden="1">{"BOP_TAB",#N/A,FALSE,"N";"MIDTERM_TAB",#N/A,FALSE,"O";"FUND_CRED",#N/A,FALSE,"P";"DEBT_TAB1",#N/A,FALSE,"Q";"DEBT_TAB2",#N/A,FALSE,"Q";"FORFIN_TAB1",#N/A,FALSE,"R";"FORFIN_TAB2",#N/A,FALSE,"R";"BOP_ANALY",#N/A,FALSE,"U"}</definedName>
    <definedName name="kjhg" localSheetId="35" hidden="1">{"BOP_TAB",#N/A,FALSE,"N";"MIDTERM_TAB",#N/A,FALSE,"O";"FUND_CRED",#N/A,FALSE,"P";"DEBT_TAB1",#N/A,FALSE,"Q";"DEBT_TAB2",#N/A,FALSE,"Q";"FORFIN_TAB1",#N/A,FALSE,"R";"FORFIN_TAB2",#N/A,FALSE,"R";"BOP_ANALY",#N/A,FALSE,"U"}</definedName>
    <definedName name="kjhg" localSheetId="46" hidden="1">{"BOP_TAB",#N/A,FALSE,"N";"MIDTERM_TAB",#N/A,FALSE,"O";"FUND_CRED",#N/A,FALSE,"P";"DEBT_TAB1",#N/A,FALSE,"Q";"DEBT_TAB2",#N/A,FALSE,"Q";"FORFIN_TAB1",#N/A,FALSE,"R";"FORFIN_TAB2",#N/A,FALSE,"R";"BOP_ANALY",#N/A,FALSE,"U"}</definedName>
    <definedName name="kjhg" localSheetId="37" hidden="1">{"BOP_TAB",#N/A,FALSE,"N";"MIDTERM_TAB",#N/A,FALSE,"O";"FUND_CRED",#N/A,FALSE,"P";"DEBT_TAB1",#N/A,FALSE,"Q";"DEBT_TAB2",#N/A,FALSE,"Q";"FORFIN_TAB1",#N/A,FALSE,"R";"FORFIN_TAB2",#N/A,FALSE,"R";"BOP_ANALY",#N/A,FALSE,"U"}</definedName>
    <definedName name="kjhg" localSheetId="42" hidden="1">{"BOP_TAB",#N/A,FALSE,"N";"MIDTERM_TAB",#N/A,FALSE,"O";"FUND_CRED",#N/A,FALSE,"P";"DEBT_TAB1",#N/A,FALSE,"Q";"DEBT_TAB2",#N/A,FALSE,"Q";"FORFIN_TAB1",#N/A,FALSE,"R";"FORFIN_TAB2",#N/A,FALSE,"R";"BOP_ANALY",#N/A,FALSE,"U"}</definedName>
    <definedName name="kjhg" localSheetId="43"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ul16" localSheetId="18">[59]splatnosti!#REF!</definedName>
    <definedName name="kjul16" localSheetId="25">[59]splatnosti!#REF!</definedName>
    <definedName name="kjul16" localSheetId="34">[59]splatnosti!#REF!</definedName>
    <definedName name="kjul16" localSheetId="35">[59]splatnosti!#REF!</definedName>
    <definedName name="kjul16" localSheetId="32">[59]splatnosti!#REF!</definedName>
    <definedName name="kjul16">[59]splatnosti!#REF!</definedName>
    <definedName name="kjul17" localSheetId="18">[59]splatnosti!#REF!</definedName>
    <definedName name="kjul17" localSheetId="25">[59]splatnosti!#REF!</definedName>
    <definedName name="kjul17" localSheetId="34">[59]splatnosti!#REF!</definedName>
    <definedName name="kjul17" localSheetId="35">[59]splatnosti!#REF!</definedName>
    <definedName name="kjul17" localSheetId="32">[59]splatnosti!#REF!</definedName>
    <definedName name="kjul17">[59]splatnosti!#REF!</definedName>
    <definedName name="kjul18" localSheetId="18">[60]Ardal_splatnosti!#REF!</definedName>
    <definedName name="kjul18" localSheetId="25">[60]Ardal_splatnosti!#REF!</definedName>
    <definedName name="kjul18" localSheetId="34">[60]Ardal_splatnosti!#REF!</definedName>
    <definedName name="kjul18" localSheetId="35">[60]Ardal_splatnosti!#REF!</definedName>
    <definedName name="kjul18" localSheetId="32">[60]Ardal_splatnosti!#REF!</definedName>
    <definedName name="kjul18">[60]Ardal_splatnosti!#REF!</definedName>
    <definedName name="kjul19" localSheetId="18">[60]Ardal_splatnosti!#REF!</definedName>
    <definedName name="kjul19" localSheetId="25">[60]Ardal_splatnosti!#REF!</definedName>
    <definedName name="kjul19" localSheetId="34">[60]Ardal_splatnosti!#REF!</definedName>
    <definedName name="kjul19" localSheetId="35">[60]Ardal_splatnosti!#REF!</definedName>
    <definedName name="kjul19" localSheetId="32">[60]Ardal_splatnosti!#REF!</definedName>
    <definedName name="kjul19">[60]Ardal_splatnosti!#REF!</definedName>
    <definedName name="kjul20" localSheetId="18">[60]Ardal_splatnosti!#REF!</definedName>
    <definedName name="kjul20" localSheetId="25">[60]Ardal_splatnosti!#REF!</definedName>
    <definedName name="kjul20" localSheetId="34">[60]Ardal_splatnosti!#REF!</definedName>
    <definedName name="kjul20" localSheetId="35">[60]Ardal_splatnosti!#REF!</definedName>
    <definedName name="kjul20" localSheetId="32">[60]Ardal_splatnosti!#REF!</definedName>
    <definedName name="kjul20">[60]Ardal_splatnosti!#REF!</definedName>
    <definedName name="kjul21" localSheetId="18">[60]Ardal_splatnosti!#REF!</definedName>
    <definedName name="kjul21" localSheetId="25">[60]Ardal_splatnosti!#REF!</definedName>
    <definedName name="kjul21" localSheetId="34">[60]Ardal_splatnosti!#REF!</definedName>
    <definedName name="kjul21" localSheetId="35">[60]Ardal_splatnosti!#REF!</definedName>
    <definedName name="kjul21" localSheetId="32">[60]Ardal_splatnosti!#REF!</definedName>
    <definedName name="kjul21">[60]Ardal_splatnosti!#REF!</definedName>
    <definedName name="kjun16" localSheetId="18">[59]splatnosti!#REF!</definedName>
    <definedName name="kjun16" localSheetId="25">[59]splatnosti!#REF!</definedName>
    <definedName name="kjun16" localSheetId="34">[59]splatnosti!#REF!</definedName>
    <definedName name="kjun16" localSheetId="35">[59]splatnosti!#REF!</definedName>
    <definedName name="kjun16" localSheetId="32">[59]splatnosti!#REF!</definedName>
    <definedName name="kjun16">[59]splatnosti!#REF!</definedName>
    <definedName name="kjun17" localSheetId="18">[59]splatnosti!#REF!</definedName>
    <definedName name="kjun17" localSheetId="25">[59]splatnosti!#REF!</definedName>
    <definedName name="kjun17" localSheetId="34">[59]splatnosti!#REF!</definedName>
    <definedName name="kjun17" localSheetId="35">[59]splatnosti!#REF!</definedName>
    <definedName name="kjun17" localSheetId="32">[59]splatnosti!#REF!</definedName>
    <definedName name="kjun17">[59]splatnosti!#REF!</definedName>
    <definedName name="kjun18" localSheetId="18">[60]Ardal_splatnosti!#REF!</definedName>
    <definedName name="kjun18" localSheetId="25">[60]Ardal_splatnosti!#REF!</definedName>
    <definedName name="kjun18" localSheetId="34">[60]Ardal_splatnosti!#REF!</definedName>
    <definedName name="kjun18" localSheetId="35">[60]Ardal_splatnosti!#REF!</definedName>
    <definedName name="kjun18" localSheetId="32">[60]Ardal_splatnosti!#REF!</definedName>
    <definedName name="kjun18">[60]Ardal_splatnosti!#REF!</definedName>
    <definedName name="kjun19" localSheetId="18">[60]Ardal_splatnosti!#REF!</definedName>
    <definedName name="kjun19" localSheetId="25">[60]Ardal_splatnosti!#REF!</definedName>
    <definedName name="kjun19" localSheetId="34">[60]Ardal_splatnosti!#REF!</definedName>
    <definedName name="kjun19" localSheetId="35">[60]Ardal_splatnosti!#REF!</definedName>
    <definedName name="kjun19" localSheetId="32">[60]Ardal_splatnosti!#REF!</definedName>
    <definedName name="kjun19">[60]Ardal_splatnosti!#REF!</definedName>
    <definedName name="kjun20" localSheetId="18">[60]Ardal_splatnosti!#REF!</definedName>
    <definedName name="kjun20" localSheetId="25">[60]Ardal_splatnosti!#REF!</definedName>
    <definedName name="kjun20" localSheetId="34">[60]Ardal_splatnosti!#REF!</definedName>
    <definedName name="kjun20" localSheetId="35">[60]Ardal_splatnosti!#REF!</definedName>
    <definedName name="kjun20" localSheetId="32">[60]Ardal_splatnosti!#REF!</definedName>
    <definedName name="kjun20">[60]Ardal_splatnosti!#REF!</definedName>
    <definedName name="kjun21" localSheetId="18">[60]Ardal_splatnosti!#REF!</definedName>
    <definedName name="kjun21" localSheetId="25">[60]Ardal_splatnosti!#REF!</definedName>
    <definedName name="kjun21" localSheetId="34">[60]Ardal_splatnosti!#REF!</definedName>
    <definedName name="kjun21" localSheetId="35">[60]Ardal_splatnosti!#REF!</definedName>
    <definedName name="kjun21" localSheetId="32">[60]Ardal_splatnosti!#REF!</definedName>
    <definedName name="kjun21">[60]Ardal_splatnosti!#REF!</definedName>
    <definedName name="kk" localSheetId="13" hidden="1">{"Tab1",#N/A,FALSE,"P";"Tab2",#N/A,FALSE,"P"}</definedName>
    <definedName name="kk" localSheetId="15" hidden="1">{"Tab1",#N/A,FALSE,"P";"Tab2",#N/A,FALSE,"P"}</definedName>
    <definedName name="kk" localSheetId="17" hidden="1">{"Tab1",#N/A,FALSE,"P";"Tab2",#N/A,FALSE,"P"}</definedName>
    <definedName name="kk" localSheetId="20" hidden="1">{"Tab1",#N/A,FALSE,"P";"Tab2",#N/A,FALSE,"P"}</definedName>
    <definedName name="kk" localSheetId="30" hidden="1">{"Tab1",#N/A,FALSE,"P";"Tab2",#N/A,FALSE,"P"}</definedName>
    <definedName name="kk" localSheetId="33" hidden="1">{"Tab1",#N/A,FALSE,"P";"Tab2",#N/A,FALSE,"P"}</definedName>
    <definedName name="kk" localSheetId="34" hidden="1">{"Tab1",#N/A,FALSE,"P";"Tab2",#N/A,FALSE,"P"}</definedName>
    <definedName name="kk" localSheetId="35" hidden="1">{"Tab1",#N/A,FALSE,"P";"Tab2",#N/A,FALSE,"P"}</definedName>
    <definedName name="kk" localSheetId="46" hidden="1">{"Tab1",#N/A,FALSE,"P";"Tab2",#N/A,FALSE,"P"}</definedName>
    <definedName name="kk" localSheetId="37" hidden="1">{"Tab1",#N/A,FALSE,"P";"Tab2",#N/A,FALSE,"P"}</definedName>
    <definedName name="kk" localSheetId="39" hidden="1">{"Tab1",#N/A,FALSE,"P";"Tab2",#N/A,FALSE,"P"}</definedName>
    <definedName name="kk" localSheetId="42" hidden="1">{"Tab1",#N/A,FALSE,"P";"Tab2",#N/A,FALSE,"P"}</definedName>
    <definedName name="kk" localSheetId="43" hidden="1">{"Tab1",#N/A,FALSE,"P";"Tab2",#N/A,FALSE,"P"}</definedName>
    <definedName name="kk" hidden="1">{"Tab1",#N/A,FALSE,"P";"Tab2",#N/A,FALSE,"P"}</definedName>
    <definedName name="kkk" localSheetId="13" hidden="1">{"Tab1",#N/A,FALSE,"P";"Tab2",#N/A,FALSE,"P"}</definedName>
    <definedName name="kkk" localSheetId="15" hidden="1">{"Tab1",#N/A,FALSE,"P";"Tab2",#N/A,FALSE,"P"}</definedName>
    <definedName name="kkk" localSheetId="17" hidden="1">{"Tab1",#N/A,FALSE,"P";"Tab2",#N/A,FALSE,"P"}</definedName>
    <definedName name="kkk" localSheetId="20" hidden="1">{"Tab1",#N/A,FALSE,"P";"Tab2",#N/A,FALSE,"P"}</definedName>
    <definedName name="kkk" localSheetId="30" hidden="1">{"Tab1",#N/A,FALSE,"P";"Tab2",#N/A,FALSE,"P"}</definedName>
    <definedName name="kkk" localSheetId="33" hidden="1">{"Tab1",#N/A,FALSE,"P";"Tab2",#N/A,FALSE,"P"}</definedName>
    <definedName name="kkk" localSheetId="34" hidden="1">{"Tab1",#N/A,FALSE,"P";"Tab2",#N/A,FALSE,"P"}</definedName>
    <definedName name="kkk" localSheetId="35" hidden="1">{"Tab1",#N/A,FALSE,"P";"Tab2",#N/A,FALSE,"P"}</definedName>
    <definedName name="kkk" localSheetId="46" hidden="1">{"Tab1",#N/A,FALSE,"P";"Tab2",#N/A,FALSE,"P"}</definedName>
    <definedName name="kkk" localSheetId="37" hidden="1">{"Tab1",#N/A,FALSE,"P";"Tab2",#N/A,FALSE,"P"}</definedName>
    <definedName name="kkk" localSheetId="39" hidden="1">{"Tab1",#N/A,FALSE,"P";"Tab2",#N/A,FALSE,"P"}</definedName>
    <definedName name="kkk" localSheetId="42" hidden="1">{"Tab1",#N/A,FALSE,"P";"Tab2",#N/A,FALSE,"P"}</definedName>
    <definedName name="kkk" localSheetId="43" hidden="1">{"Tab1",#N/A,FALSE,"P";"Tab2",#N/A,FALSE,"P"}</definedName>
    <definedName name="kkk" hidden="1">{"Tab1",#N/A,FALSE,"P";"Tab2",#N/A,FALSE,"P"}</definedName>
    <definedName name="kkkk" localSheetId="17" hidden="1">[44]M!#REF!</definedName>
    <definedName name="kkkk" localSheetId="18" hidden="1">[44]M!#REF!</definedName>
    <definedName name="kkkk" localSheetId="20" hidden="1">[44]M!#REF!</definedName>
    <definedName name="kkkk" localSheetId="25" hidden="1">[44]M!#REF!</definedName>
    <definedName name="kkkk" localSheetId="34" hidden="1">[44]M!#REF!</definedName>
    <definedName name="kkkk" localSheetId="35" hidden="1">[44]M!#REF!</definedName>
    <definedName name="kkkk" localSheetId="46" hidden="1">[44]M!#REF!</definedName>
    <definedName name="kkkk" localSheetId="23" hidden="1">[44]M!#REF!</definedName>
    <definedName name="kkkk" localSheetId="24" hidden="1">[44]M!#REF!</definedName>
    <definedName name="kkkk" localSheetId="29" hidden="1">[44]M!#REF!</definedName>
    <definedName name="kkkk" localSheetId="32" hidden="1">[44]M!#REF!</definedName>
    <definedName name="kkkk" localSheetId="5" hidden="1">[44]M!#REF!</definedName>
    <definedName name="kkkk" localSheetId="39" hidden="1">[44]M!#REF!</definedName>
    <definedName name="kkkk" hidden="1">[44]M!#REF!</definedName>
    <definedName name="kmaj16" localSheetId="18">[59]splatnosti!#REF!</definedName>
    <definedName name="kmaj16" localSheetId="25">[59]splatnosti!#REF!</definedName>
    <definedName name="kmaj16" localSheetId="34">[59]splatnosti!#REF!</definedName>
    <definedName name="kmaj16" localSheetId="35">[59]splatnosti!#REF!</definedName>
    <definedName name="kmaj16" localSheetId="32">[59]splatnosti!#REF!</definedName>
    <definedName name="kmaj16">[59]splatnosti!#REF!</definedName>
    <definedName name="kmaj17" localSheetId="18">[59]splatnosti!#REF!</definedName>
    <definedName name="kmaj17" localSheetId="25">[59]splatnosti!#REF!</definedName>
    <definedName name="kmaj17" localSheetId="34">[59]splatnosti!#REF!</definedName>
    <definedName name="kmaj17" localSheetId="35">[59]splatnosti!#REF!</definedName>
    <definedName name="kmaj17" localSheetId="32">[59]splatnosti!#REF!</definedName>
    <definedName name="kmaj17">[59]splatnosti!#REF!</definedName>
    <definedName name="kmaj18" localSheetId="18">[60]Ardal_splatnosti!#REF!</definedName>
    <definedName name="kmaj18" localSheetId="25">[60]Ardal_splatnosti!#REF!</definedName>
    <definedName name="kmaj18" localSheetId="34">[60]Ardal_splatnosti!#REF!</definedName>
    <definedName name="kmaj18" localSheetId="35">[60]Ardal_splatnosti!#REF!</definedName>
    <definedName name="kmaj18" localSheetId="32">[60]Ardal_splatnosti!#REF!</definedName>
    <definedName name="kmaj18">[60]Ardal_splatnosti!#REF!</definedName>
    <definedName name="kmaj19" localSheetId="18">[60]Ardal_splatnosti!#REF!</definedName>
    <definedName name="kmaj19" localSheetId="25">[60]Ardal_splatnosti!#REF!</definedName>
    <definedName name="kmaj19" localSheetId="34">[60]Ardal_splatnosti!#REF!</definedName>
    <definedName name="kmaj19" localSheetId="35">[60]Ardal_splatnosti!#REF!</definedName>
    <definedName name="kmaj19" localSheetId="32">[60]Ardal_splatnosti!#REF!</definedName>
    <definedName name="kmaj19">[60]Ardal_splatnosti!#REF!</definedName>
    <definedName name="kmaj20" localSheetId="18">[60]Ardal_splatnosti!#REF!</definedName>
    <definedName name="kmaj20" localSheetId="25">[60]Ardal_splatnosti!#REF!</definedName>
    <definedName name="kmaj20" localSheetId="34">[60]Ardal_splatnosti!#REF!</definedName>
    <definedName name="kmaj20" localSheetId="35">[60]Ardal_splatnosti!#REF!</definedName>
    <definedName name="kmaj20" localSheetId="32">[60]Ardal_splatnosti!#REF!</definedName>
    <definedName name="kmaj20">[60]Ardal_splatnosti!#REF!</definedName>
    <definedName name="kmaj21" localSheetId="18">[60]Ardal_splatnosti!#REF!</definedName>
    <definedName name="kmaj21" localSheetId="25">[60]Ardal_splatnosti!#REF!</definedName>
    <definedName name="kmaj21" localSheetId="34">[60]Ardal_splatnosti!#REF!</definedName>
    <definedName name="kmaj21" localSheetId="35">[60]Ardal_splatnosti!#REF!</definedName>
    <definedName name="kmaj21" localSheetId="32">[60]Ardal_splatnosti!#REF!</definedName>
    <definedName name="kmaj21">[60]Ardal_splatnosti!#REF!</definedName>
    <definedName name="kmar16" localSheetId="18">[59]splatnosti!#REF!</definedName>
    <definedName name="kmar16" localSheetId="25">[59]splatnosti!#REF!</definedName>
    <definedName name="kmar16" localSheetId="34">[59]splatnosti!#REF!</definedName>
    <definedName name="kmar16" localSheetId="35">[59]splatnosti!#REF!</definedName>
    <definedName name="kmar16" localSheetId="32">[59]splatnosti!#REF!</definedName>
    <definedName name="kmar16">[59]splatnosti!#REF!</definedName>
    <definedName name="kmar17" localSheetId="18">[59]splatnosti!#REF!</definedName>
    <definedName name="kmar17" localSheetId="25">[59]splatnosti!#REF!</definedName>
    <definedName name="kmar17" localSheetId="34">[59]splatnosti!#REF!</definedName>
    <definedName name="kmar17" localSheetId="35">[59]splatnosti!#REF!</definedName>
    <definedName name="kmar17" localSheetId="32">[59]splatnosti!#REF!</definedName>
    <definedName name="kmar17">[59]splatnosti!#REF!</definedName>
    <definedName name="kmar18" localSheetId="18">[60]Ardal_splatnosti!#REF!</definedName>
    <definedName name="kmar18" localSheetId="25">[60]Ardal_splatnosti!#REF!</definedName>
    <definedName name="kmar18" localSheetId="34">[60]Ardal_splatnosti!#REF!</definedName>
    <definedName name="kmar18" localSheetId="35">[60]Ardal_splatnosti!#REF!</definedName>
    <definedName name="kmar18" localSheetId="32">[60]Ardal_splatnosti!#REF!</definedName>
    <definedName name="kmar18">[60]Ardal_splatnosti!#REF!</definedName>
    <definedName name="kmar19" localSheetId="18">[60]Ardal_splatnosti!#REF!</definedName>
    <definedName name="kmar19" localSheetId="25">[60]Ardal_splatnosti!#REF!</definedName>
    <definedName name="kmar19" localSheetId="34">[60]Ardal_splatnosti!#REF!</definedName>
    <definedName name="kmar19" localSheetId="35">[60]Ardal_splatnosti!#REF!</definedName>
    <definedName name="kmar19" localSheetId="32">[60]Ardal_splatnosti!#REF!</definedName>
    <definedName name="kmar19">[60]Ardal_splatnosti!#REF!</definedName>
    <definedName name="kmar20" localSheetId="18">[60]Ardal_splatnosti!#REF!</definedName>
    <definedName name="kmar20" localSheetId="25">[60]Ardal_splatnosti!#REF!</definedName>
    <definedName name="kmar20" localSheetId="34">[60]Ardal_splatnosti!#REF!</definedName>
    <definedName name="kmar20" localSheetId="35">[60]Ardal_splatnosti!#REF!</definedName>
    <definedName name="kmar20" localSheetId="32">[60]Ardal_splatnosti!#REF!</definedName>
    <definedName name="kmar20">[60]Ardal_splatnosti!#REF!</definedName>
    <definedName name="kmar21" localSheetId="18">[60]Ardal_splatnosti!#REF!</definedName>
    <definedName name="kmar21" localSheetId="25">[60]Ardal_splatnosti!#REF!</definedName>
    <definedName name="kmar21" localSheetId="34">[60]Ardal_splatnosti!#REF!</definedName>
    <definedName name="kmar21" localSheetId="35">[60]Ardal_splatnosti!#REF!</definedName>
    <definedName name="kmar21" localSheetId="32">[60]Ardal_splatnosti!#REF!</definedName>
    <definedName name="kmar21">[60]Ardal_splatnosti!#REF!</definedName>
    <definedName name="knov16" localSheetId="18">[59]splatnosti!#REF!</definedName>
    <definedName name="knov16" localSheetId="25">[59]splatnosti!#REF!</definedName>
    <definedName name="knov16" localSheetId="34">[59]splatnosti!#REF!</definedName>
    <definedName name="knov16" localSheetId="35">[59]splatnosti!#REF!</definedName>
    <definedName name="knov16" localSheetId="32">[59]splatnosti!#REF!</definedName>
    <definedName name="knov16">[59]splatnosti!#REF!</definedName>
    <definedName name="knov17" localSheetId="18">[59]splatnosti!#REF!</definedName>
    <definedName name="knov17" localSheetId="25">[59]splatnosti!#REF!</definedName>
    <definedName name="knov17" localSheetId="34">[59]splatnosti!#REF!</definedName>
    <definedName name="knov17" localSheetId="35">[59]splatnosti!#REF!</definedName>
    <definedName name="knov17" localSheetId="32">[59]splatnosti!#REF!</definedName>
    <definedName name="knov17">[59]splatnosti!#REF!</definedName>
    <definedName name="knov18" localSheetId="18">[60]Ardal_splatnosti!#REF!</definedName>
    <definedName name="knov18" localSheetId="25">[60]Ardal_splatnosti!#REF!</definedName>
    <definedName name="knov18" localSheetId="34">[60]Ardal_splatnosti!#REF!</definedName>
    <definedName name="knov18" localSheetId="35">[60]Ardal_splatnosti!#REF!</definedName>
    <definedName name="knov18" localSheetId="32">[60]Ardal_splatnosti!#REF!</definedName>
    <definedName name="knov18">[60]Ardal_splatnosti!#REF!</definedName>
    <definedName name="knov19" localSheetId="18">[60]Ardal_splatnosti!#REF!</definedName>
    <definedName name="knov19" localSheetId="25">[60]Ardal_splatnosti!#REF!</definedName>
    <definedName name="knov19" localSheetId="34">[60]Ardal_splatnosti!#REF!</definedName>
    <definedName name="knov19" localSheetId="35">[60]Ardal_splatnosti!#REF!</definedName>
    <definedName name="knov19" localSheetId="32">[60]Ardal_splatnosti!#REF!</definedName>
    <definedName name="knov19">[60]Ardal_splatnosti!#REF!</definedName>
    <definedName name="knov20" localSheetId="18">[60]Ardal_splatnosti!#REF!</definedName>
    <definedName name="knov20" localSheetId="25">[60]Ardal_splatnosti!#REF!</definedName>
    <definedName name="knov20" localSheetId="34">[60]Ardal_splatnosti!#REF!</definedName>
    <definedName name="knov20" localSheetId="35">[60]Ardal_splatnosti!#REF!</definedName>
    <definedName name="knov20" localSheetId="32">[60]Ardal_splatnosti!#REF!</definedName>
    <definedName name="knov20">[60]Ardal_splatnosti!#REF!</definedName>
    <definedName name="knov21" localSheetId="18">[60]Ardal_splatnosti!#REF!</definedName>
    <definedName name="knov21" localSheetId="25">[60]Ardal_splatnosti!#REF!</definedName>
    <definedName name="knov21" localSheetId="34">[60]Ardal_splatnosti!#REF!</definedName>
    <definedName name="knov21" localSheetId="35">[60]Ardal_splatnosti!#REF!</definedName>
    <definedName name="knov21" localSheetId="32">[60]Ardal_splatnosti!#REF!</definedName>
    <definedName name="knov21">[60]Ardal_splatnosti!#REF!</definedName>
    <definedName name="kokt16" localSheetId="18">[59]splatnosti!#REF!</definedName>
    <definedName name="kokt16" localSheetId="25">[59]splatnosti!#REF!</definedName>
    <definedName name="kokt16" localSheetId="34">[59]splatnosti!#REF!</definedName>
    <definedName name="kokt16" localSheetId="35">[59]splatnosti!#REF!</definedName>
    <definedName name="kokt16" localSheetId="32">[59]splatnosti!#REF!</definedName>
    <definedName name="kokt16">[59]splatnosti!#REF!</definedName>
    <definedName name="kokt17" localSheetId="18">[59]splatnosti!#REF!</definedName>
    <definedName name="kokt17" localSheetId="25">[59]splatnosti!#REF!</definedName>
    <definedName name="kokt17" localSheetId="34">[59]splatnosti!#REF!</definedName>
    <definedName name="kokt17" localSheetId="35">[59]splatnosti!#REF!</definedName>
    <definedName name="kokt17" localSheetId="32">[59]splatnosti!#REF!</definedName>
    <definedName name="kokt17">[59]splatnosti!#REF!</definedName>
    <definedName name="kokt18" localSheetId="18">[60]Ardal_splatnosti!#REF!</definedName>
    <definedName name="kokt18" localSheetId="25">[60]Ardal_splatnosti!#REF!</definedName>
    <definedName name="kokt18" localSheetId="34">[60]Ardal_splatnosti!#REF!</definedName>
    <definedName name="kokt18" localSheetId="35">[60]Ardal_splatnosti!#REF!</definedName>
    <definedName name="kokt18" localSheetId="32">[60]Ardal_splatnosti!#REF!</definedName>
    <definedName name="kokt18">[60]Ardal_splatnosti!#REF!</definedName>
    <definedName name="kokt19" localSheetId="18">[60]Ardal_splatnosti!#REF!</definedName>
    <definedName name="kokt19" localSheetId="25">[60]Ardal_splatnosti!#REF!</definedName>
    <definedName name="kokt19" localSheetId="34">[60]Ardal_splatnosti!#REF!</definedName>
    <definedName name="kokt19" localSheetId="35">[60]Ardal_splatnosti!#REF!</definedName>
    <definedName name="kokt19" localSheetId="32">[60]Ardal_splatnosti!#REF!</definedName>
    <definedName name="kokt19">[60]Ardal_splatnosti!#REF!</definedName>
    <definedName name="kokt20" localSheetId="18">[60]Ardal_splatnosti!#REF!</definedName>
    <definedName name="kokt20" localSheetId="25">[60]Ardal_splatnosti!#REF!</definedName>
    <definedName name="kokt20" localSheetId="34">[60]Ardal_splatnosti!#REF!</definedName>
    <definedName name="kokt20" localSheetId="35">[60]Ardal_splatnosti!#REF!</definedName>
    <definedName name="kokt20" localSheetId="32">[60]Ardal_splatnosti!#REF!</definedName>
    <definedName name="kokt20">[60]Ardal_splatnosti!#REF!</definedName>
    <definedName name="kokt21" localSheetId="18">[60]Ardal_splatnosti!#REF!</definedName>
    <definedName name="kokt21" localSheetId="25">[60]Ardal_splatnosti!#REF!</definedName>
    <definedName name="kokt21" localSheetId="34">[60]Ardal_splatnosti!#REF!</definedName>
    <definedName name="kokt21" localSheetId="35">[60]Ardal_splatnosti!#REF!</definedName>
    <definedName name="kokt21" localSheetId="32">[60]Ardal_splatnosti!#REF!</definedName>
    <definedName name="kokt21">[60]Ardal_splatnosti!#REF!</definedName>
    <definedName name="Konto" localSheetId="17">#REF!</definedName>
    <definedName name="Konto" localSheetId="18">#REF!</definedName>
    <definedName name="Konto" localSheetId="20">#REF!</definedName>
    <definedName name="Konto" localSheetId="25">#REF!</definedName>
    <definedName name="Konto" localSheetId="30">#REF!</definedName>
    <definedName name="Konto" localSheetId="34">#REF!</definedName>
    <definedName name="Konto" localSheetId="35">#REF!</definedName>
    <definedName name="Konto" localSheetId="23">#REF!</definedName>
    <definedName name="Konto" localSheetId="24">#REF!</definedName>
    <definedName name="Konto" localSheetId="29">#REF!</definedName>
    <definedName name="Konto" localSheetId="32">#REF!</definedName>
    <definedName name="Konto" localSheetId="5">#REF!</definedName>
    <definedName name="Konto" localSheetId="37">#REF!</definedName>
    <definedName name="Konto" localSheetId="39">#REF!</definedName>
    <definedName name="Konto">#REF!</definedName>
    <definedName name="KSDn_2">[54]makro!$C$7</definedName>
    <definedName name="KSDn_2_up">[54]makro!$C$8</definedName>
    <definedName name="KSDn_2n">[54]makro!$C$29</definedName>
    <definedName name="KSDn_2n_up">[54]makro!$C$30</definedName>
    <definedName name="KSDn_3">[54]makro!$D$7</definedName>
    <definedName name="KSDn_3_up">[54]makro!$D$8</definedName>
    <definedName name="KSDn_3n">[54]makro!$D$29</definedName>
    <definedName name="KSDn_3n_up">[54]makro!$D$30</definedName>
    <definedName name="KSDn_4">[54]makro!$E$7</definedName>
    <definedName name="KSDn_4_up">[54]makro!$E$8</definedName>
    <definedName name="KSDn_4n">[54]makro!$E$29</definedName>
    <definedName name="KSDn_4n_up">[54]makro!$E$30</definedName>
    <definedName name="KSDn_5">[54]makro!$F$7</definedName>
    <definedName name="KSDn_5_up">[54]makro!$F$8</definedName>
    <definedName name="KSDn_5n">[54]makro!$F$29</definedName>
    <definedName name="KSDn_5n_up">[54]makro!$F$30</definedName>
    <definedName name="KSDn_6">[54]makro!$G$7</definedName>
    <definedName name="KSDn_6_up">[54]makro!$G$8</definedName>
    <definedName name="KSDn_6n">[54]makro!$G$29</definedName>
    <definedName name="KSDn_6n_up">[54]makro!$G$30</definedName>
    <definedName name="KSDr_2">[54]makro!$C$6</definedName>
    <definedName name="KSDr_2n">[54]makro!$C$28</definedName>
    <definedName name="KSDr_3">[54]makro!$D$6</definedName>
    <definedName name="KSDr_3n">[54]makro!$D$28</definedName>
    <definedName name="KSDr_4">[54]makro!$E$6</definedName>
    <definedName name="KSDr_4n">[54]makro!$E$28</definedName>
    <definedName name="KSDr_5">[54]makro!$F$6</definedName>
    <definedName name="KSDr_5n">[54]makro!$F$28</definedName>
    <definedName name="KSDr_6">[54]makro!$G$6</definedName>
    <definedName name="KSDr_6n">[54]makro!$G$28</definedName>
    <definedName name="ksep16" localSheetId="15">[59]splatnosti!#REF!</definedName>
    <definedName name="ksep16" localSheetId="18">[59]splatnosti!#REF!</definedName>
    <definedName name="ksep16" localSheetId="25">[59]splatnosti!#REF!</definedName>
    <definedName name="ksep16" localSheetId="34">[59]splatnosti!#REF!</definedName>
    <definedName name="ksep16" localSheetId="35">[59]splatnosti!#REF!</definedName>
    <definedName name="ksep16" localSheetId="32">[59]splatnosti!#REF!</definedName>
    <definedName name="ksep16">[59]splatnosti!#REF!</definedName>
    <definedName name="ksep17" localSheetId="15">[59]splatnosti!#REF!</definedName>
    <definedName name="ksep17" localSheetId="18">[59]splatnosti!#REF!</definedName>
    <definedName name="ksep17" localSheetId="25">[59]splatnosti!#REF!</definedName>
    <definedName name="ksep17" localSheetId="34">[59]splatnosti!#REF!</definedName>
    <definedName name="ksep17" localSheetId="35">[59]splatnosti!#REF!</definedName>
    <definedName name="ksep17" localSheetId="32">[59]splatnosti!#REF!</definedName>
    <definedName name="ksep17">[59]splatnosti!#REF!</definedName>
    <definedName name="ksep18" localSheetId="15">[60]Ardal_splatnosti!#REF!</definedName>
    <definedName name="ksep18" localSheetId="18">[60]Ardal_splatnosti!#REF!</definedName>
    <definedName name="ksep18" localSheetId="25">[60]Ardal_splatnosti!#REF!</definedName>
    <definedName name="ksep18" localSheetId="34">[60]Ardal_splatnosti!#REF!</definedName>
    <definedName name="ksep18" localSheetId="35">[60]Ardal_splatnosti!#REF!</definedName>
    <definedName name="ksep18" localSheetId="32">[60]Ardal_splatnosti!#REF!</definedName>
    <definedName name="ksep18">[60]Ardal_splatnosti!#REF!</definedName>
    <definedName name="ksep19" localSheetId="15">[60]Ardal_splatnosti!#REF!</definedName>
    <definedName name="ksep19" localSheetId="18">[60]Ardal_splatnosti!#REF!</definedName>
    <definedName name="ksep19" localSheetId="25">[60]Ardal_splatnosti!#REF!</definedName>
    <definedName name="ksep19" localSheetId="34">[60]Ardal_splatnosti!#REF!</definedName>
    <definedName name="ksep19" localSheetId="35">[60]Ardal_splatnosti!#REF!</definedName>
    <definedName name="ksep19" localSheetId="32">[60]Ardal_splatnosti!#REF!</definedName>
    <definedName name="ksep19">[60]Ardal_splatnosti!#REF!</definedName>
    <definedName name="ksep20" localSheetId="18">[60]Ardal_splatnosti!#REF!</definedName>
    <definedName name="ksep20" localSheetId="25">[60]Ardal_splatnosti!#REF!</definedName>
    <definedName name="ksep20" localSheetId="34">[60]Ardal_splatnosti!#REF!</definedName>
    <definedName name="ksep20" localSheetId="35">[60]Ardal_splatnosti!#REF!</definedName>
    <definedName name="ksep20" localSheetId="32">[60]Ardal_splatnosti!#REF!</definedName>
    <definedName name="ksep20">[60]Ardal_splatnosti!#REF!</definedName>
    <definedName name="ksep21" localSheetId="18">[60]Ardal_splatnosti!#REF!</definedName>
    <definedName name="ksep21" localSheetId="25">[60]Ardal_splatnosti!#REF!</definedName>
    <definedName name="ksep21" localSheetId="34">[60]Ardal_splatnosti!#REF!</definedName>
    <definedName name="ksep21" localSheetId="35">[60]Ardal_splatnosti!#REF!</definedName>
    <definedName name="ksep21" localSheetId="32">[60]Ardal_splatnosti!#REF!</definedName>
    <definedName name="ksep21">[60]Ardal_splatnosti!#REF!</definedName>
    <definedName name="kumul1" localSheetId="17">#REF!</definedName>
    <definedName name="kumul1" localSheetId="18">#REF!</definedName>
    <definedName name="kumul1" localSheetId="20">#REF!</definedName>
    <definedName name="kumul1" localSheetId="25">#REF!</definedName>
    <definedName name="kumul1" localSheetId="30">#REF!</definedName>
    <definedName name="kumul1" localSheetId="34">#REF!</definedName>
    <definedName name="kumul1" localSheetId="35">#REF!</definedName>
    <definedName name="kumul1" localSheetId="23">#REF!</definedName>
    <definedName name="kumul1" localSheetId="24">#REF!</definedName>
    <definedName name="kumul1" localSheetId="29">#REF!</definedName>
    <definedName name="kumul1" localSheetId="32">#REF!</definedName>
    <definedName name="kumul1" localSheetId="5">#REF!</definedName>
    <definedName name="kumul1" localSheetId="37">#REF!</definedName>
    <definedName name="kumul1" localSheetId="39">#REF!</definedName>
    <definedName name="kumul1">#REF!</definedName>
    <definedName name="kumul2" localSheetId="17">#REF!</definedName>
    <definedName name="kumul2" localSheetId="18">#REF!</definedName>
    <definedName name="kumul2" localSheetId="20">#REF!</definedName>
    <definedName name="kumul2" localSheetId="25">#REF!</definedName>
    <definedName name="kumul2" localSheetId="30">#REF!</definedName>
    <definedName name="kumul2" localSheetId="34">#REF!</definedName>
    <definedName name="kumul2" localSheetId="35">#REF!</definedName>
    <definedName name="kumul2" localSheetId="23">#REF!</definedName>
    <definedName name="kumul2" localSheetId="24">#REF!</definedName>
    <definedName name="kumul2" localSheetId="29">#REF!</definedName>
    <definedName name="kumul2" localSheetId="32">#REF!</definedName>
    <definedName name="kumul2" localSheetId="5">#REF!</definedName>
    <definedName name="kumul2" localSheetId="39">#REF!</definedName>
    <definedName name="kumul2">#REF!</definedName>
    <definedName name="kvart1" localSheetId="15">#REF!</definedName>
    <definedName name="kvart1" localSheetId="17">#REF!</definedName>
    <definedName name="kvart1" localSheetId="18">#REF!</definedName>
    <definedName name="kvart1" localSheetId="20">#REF!</definedName>
    <definedName name="kvart1" localSheetId="25">#REF!</definedName>
    <definedName name="kvart1" localSheetId="30">#REF!</definedName>
    <definedName name="kvart1" localSheetId="34">#REF!</definedName>
    <definedName name="kvart1" localSheetId="35">#REF!</definedName>
    <definedName name="kvart1" localSheetId="23">#REF!</definedName>
    <definedName name="kvart1" localSheetId="24">#REF!</definedName>
    <definedName name="kvart1" localSheetId="29">#REF!</definedName>
    <definedName name="kvart1" localSheetId="32">#REF!</definedName>
    <definedName name="kvart1" localSheetId="5">#REF!</definedName>
    <definedName name="kvart1" localSheetId="39">#REF!</definedName>
    <definedName name="kvart1">#REF!</definedName>
    <definedName name="kvart2" localSheetId="17">#REF!</definedName>
    <definedName name="kvart2" localSheetId="18">#REF!</definedName>
    <definedName name="kvart2" localSheetId="20">#REF!</definedName>
    <definedName name="kvart2" localSheetId="25">#REF!</definedName>
    <definedName name="kvart2" localSheetId="30">#REF!</definedName>
    <definedName name="kvart2" localSheetId="34">#REF!</definedName>
    <definedName name="kvart2" localSheetId="35">#REF!</definedName>
    <definedName name="kvart2" localSheetId="23">#REF!</definedName>
    <definedName name="kvart2" localSheetId="24">#REF!</definedName>
    <definedName name="kvart2" localSheetId="29">#REF!</definedName>
    <definedName name="kvart2" localSheetId="32">#REF!</definedName>
    <definedName name="kvart2" localSheetId="5">#REF!</definedName>
    <definedName name="kvart2" localSheetId="39">#REF!</definedName>
    <definedName name="kvart2">#REF!</definedName>
    <definedName name="kvart3" localSheetId="17">#REF!</definedName>
    <definedName name="kvart3" localSheetId="18">#REF!</definedName>
    <definedName name="kvart3" localSheetId="20">#REF!</definedName>
    <definedName name="kvart3" localSheetId="25">#REF!</definedName>
    <definedName name="kvart3" localSheetId="30">#REF!</definedName>
    <definedName name="kvart3" localSheetId="34">#REF!</definedName>
    <definedName name="kvart3" localSheetId="35">#REF!</definedName>
    <definedName name="kvart3" localSheetId="23">#REF!</definedName>
    <definedName name="kvart3" localSheetId="24">#REF!</definedName>
    <definedName name="kvart3" localSheetId="29">#REF!</definedName>
    <definedName name="kvart3" localSheetId="32">#REF!</definedName>
    <definedName name="kvart3" localSheetId="5">#REF!</definedName>
    <definedName name="kvart3" localSheetId="39">#REF!</definedName>
    <definedName name="kvart3">#REF!</definedName>
    <definedName name="kvart4" localSheetId="17">#REF!</definedName>
    <definedName name="kvart4" localSheetId="18">#REF!</definedName>
    <definedName name="kvart4" localSheetId="20">#REF!</definedName>
    <definedName name="kvart4" localSheetId="25">#REF!</definedName>
    <definedName name="kvart4" localSheetId="30">#REF!</definedName>
    <definedName name="kvart4" localSheetId="34">#REF!</definedName>
    <definedName name="kvart4" localSheetId="35">#REF!</definedName>
    <definedName name="kvart4" localSheetId="23">#REF!</definedName>
    <definedName name="kvart4" localSheetId="24">#REF!</definedName>
    <definedName name="kvart4" localSheetId="29">#REF!</definedName>
    <definedName name="kvart4" localSheetId="32">#REF!</definedName>
    <definedName name="kvart4" localSheetId="5">#REF!</definedName>
    <definedName name="kvart4" localSheetId="39">#REF!</definedName>
    <definedName name="kvart4">#REF!</definedName>
    <definedName name="ll" localSheetId="13" hidden="1">{"Tab1",#N/A,FALSE,"P";"Tab2",#N/A,FALSE,"P"}</definedName>
    <definedName name="ll" localSheetId="15" hidden="1">{"Tab1",#N/A,FALSE,"P";"Tab2",#N/A,FALSE,"P"}</definedName>
    <definedName name="ll" localSheetId="17" hidden="1">{"Tab1",#N/A,FALSE,"P";"Tab2",#N/A,FALSE,"P"}</definedName>
    <definedName name="ll" localSheetId="20" hidden="1">{"Tab1",#N/A,FALSE,"P";"Tab2",#N/A,FALSE,"P"}</definedName>
    <definedName name="ll" localSheetId="30" hidden="1">{"Tab1",#N/A,FALSE,"P";"Tab2",#N/A,FALSE,"P"}</definedName>
    <definedName name="ll" localSheetId="33" hidden="1">{"Tab1",#N/A,FALSE,"P";"Tab2",#N/A,FALSE,"P"}</definedName>
    <definedName name="ll" localSheetId="34" hidden="1">{"Tab1",#N/A,FALSE,"P";"Tab2",#N/A,FALSE,"P"}</definedName>
    <definedName name="ll" localSheetId="35" hidden="1">{"Tab1",#N/A,FALSE,"P";"Tab2",#N/A,FALSE,"P"}</definedName>
    <definedName name="ll" localSheetId="46" hidden="1">{"Tab1",#N/A,FALSE,"P";"Tab2",#N/A,FALSE,"P"}</definedName>
    <definedName name="ll" localSheetId="37" hidden="1">{"Tab1",#N/A,FALSE,"P";"Tab2",#N/A,FALSE,"P"}</definedName>
    <definedName name="ll" localSheetId="39" hidden="1">{"Tab1",#N/A,FALSE,"P";"Tab2",#N/A,FALSE,"P"}</definedName>
    <definedName name="ll" localSheetId="42" hidden="1">{"Tab1",#N/A,FALSE,"P";"Tab2",#N/A,FALSE,"P"}</definedName>
    <definedName name="ll" localSheetId="43" hidden="1">{"Tab1",#N/A,FALSE,"P";"Tab2",#N/A,FALSE,"P"}</definedName>
    <definedName name="ll" hidden="1">{"Tab1",#N/A,FALSE,"P";"Tab2",#N/A,FALSE,"P"}</definedName>
    <definedName name="lll" localSheetId="13" hidden="1">{"Riqfin97",#N/A,FALSE,"Tran";"Riqfinpro",#N/A,FALSE,"Tran"}</definedName>
    <definedName name="lll" localSheetId="15" hidden="1">{"Riqfin97",#N/A,FALSE,"Tran";"Riqfinpro",#N/A,FALSE,"Tran"}</definedName>
    <definedName name="lll" localSheetId="17" hidden="1">{"Riqfin97",#N/A,FALSE,"Tran";"Riqfinpro",#N/A,FALSE,"Tran"}</definedName>
    <definedName name="lll" localSheetId="20" hidden="1">{"Riqfin97",#N/A,FALSE,"Tran";"Riqfinpro",#N/A,FALSE,"Tran"}</definedName>
    <definedName name="lll" localSheetId="30" hidden="1">{"Riqfin97",#N/A,FALSE,"Tran";"Riqfinpro",#N/A,FALSE,"Tran"}</definedName>
    <definedName name="lll" localSheetId="33" hidden="1">{"Riqfin97",#N/A,FALSE,"Tran";"Riqfinpro",#N/A,FALSE,"Tran"}</definedName>
    <definedName name="lll" localSheetId="34" hidden="1">{"Riqfin97",#N/A,FALSE,"Tran";"Riqfinpro",#N/A,FALSE,"Tran"}</definedName>
    <definedName name="lll" localSheetId="35" hidden="1">{"Riqfin97",#N/A,FALSE,"Tran";"Riqfinpro",#N/A,FALSE,"Tran"}</definedName>
    <definedName name="lll" localSheetId="46" hidden="1">{"Riqfin97",#N/A,FALSE,"Tran";"Riqfinpro",#N/A,FALSE,"Tran"}</definedName>
    <definedName name="lll" localSheetId="37" hidden="1">{"Riqfin97",#N/A,FALSE,"Tran";"Riqfinpro",#N/A,FALSE,"Tran"}</definedName>
    <definedName name="lll" localSheetId="39" hidden="1">{"Riqfin97",#N/A,FALSE,"Tran";"Riqfinpro",#N/A,FALSE,"Tran"}</definedName>
    <definedName name="lll" localSheetId="42" hidden="1">{"Riqfin97",#N/A,FALSE,"Tran";"Riqfinpro",#N/A,FALSE,"Tran"}</definedName>
    <definedName name="lll" localSheetId="43" hidden="1">{"Riqfin97",#N/A,FALSE,"Tran";"Riqfinpro",#N/A,FALSE,"Tran"}</definedName>
    <definedName name="lll" hidden="1">{"Riqfin97",#N/A,FALSE,"Tran";"Riqfinpro",#N/A,FALSE,"Tran"}</definedName>
    <definedName name="llll" localSheetId="17" hidden="1">[58]M!#REF!</definedName>
    <definedName name="llll" localSheetId="18" hidden="1">[58]M!#REF!</definedName>
    <definedName name="llll" localSheetId="20" hidden="1">[58]M!#REF!</definedName>
    <definedName name="llll" localSheetId="25" hidden="1">[58]M!#REF!</definedName>
    <definedName name="llll" localSheetId="34" hidden="1">[58]M!#REF!</definedName>
    <definedName name="llll" localSheetId="35" hidden="1">[58]M!#REF!</definedName>
    <definedName name="llll" localSheetId="46" hidden="1">[58]M!#REF!</definedName>
    <definedName name="llll" localSheetId="23" hidden="1">[58]M!#REF!</definedName>
    <definedName name="llll" localSheetId="24" hidden="1">[58]M!#REF!</definedName>
    <definedName name="llll" localSheetId="29" hidden="1">[58]M!#REF!</definedName>
    <definedName name="llll" localSheetId="32" hidden="1">[58]M!#REF!</definedName>
    <definedName name="llll" localSheetId="5" hidden="1">[58]M!#REF!</definedName>
    <definedName name="llll" localSheetId="39" hidden="1">[58]M!#REF!</definedName>
    <definedName name="llll" hidden="1">[58]M!#REF!</definedName>
    <definedName name="ls" localSheetId="39">[43]LS!$A:$E</definedName>
    <definedName name="ls">[43]LS!$A$1:$E$65536</definedName>
    <definedName name="LUR">#N/A</definedName>
    <definedName name="Macrobond_Object1" localSheetId="9">'Graf 7'!$A$3:$F$37</definedName>
    <definedName name="Macrobond_Object2" localSheetId="9">'Graf 7'!$A$3:$F$39</definedName>
    <definedName name="Macrobond_Object3" localSheetId="9">'Graf 7'!$A$3:$F$39</definedName>
    <definedName name="Malaysia" localSheetId="17">#REF!</definedName>
    <definedName name="Malaysia" localSheetId="18">#REF!</definedName>
    <definedName name="Malaysia" localSheetId="20">#REF!</definedName>
    <definedName name="Malaysia" localSheetId="25">#REF!</definedName>
    <definedName name="Malaysia" localSheetId="30">#REF!</definedName>
    <definedName name="Malaysia" localSheetId="34">#REF!</definedName>
    <definedName name="Malaysia" localSheetId="35">#REF!</definedName>
    <definedName name="Malaysia" localSheetId="23">#REF!</definedName>
    <definedName name="Malaysia" localSheetId="24">#REF!</definedName>
    <definedName name="Malaysia" localSheetId="29">#REF!</definedName>
    <definedName name="Malaysia" localSheetId="32">#REF!</definedName>
    <definedName name="Malaysia" localSheetId="5">#REF!</definedName>
    <definedName name="Malaysia" localSheetId="37">#REF!</definedName>
    <definedName name="Malaysia" localSheetId="39">#REF!</definedName>
    <definedName name="Malaysia">#REF!</definedName>
    <definedName name="MB_2">[54]makro!$C$11</definedName>
    <definedName name="MB_2n">[54]makro!$C$33</definedName>
    <definedName name="MB_3">[54]makro!$D$11</definedName>
    <definedName name="MB_3n">[54]makro!$D$33</definedName>
    <definedName name="MB_4">[54]makro!$E$11</definedName>
    <definedName name="MB_4n">[54]makro!$E$33</definedName>
    <definedName name="MB_5">[54]makro!$F$11</definedName>
    <definedName name="MB_5n">[54]makro!$F$33</definedName>
    <definedName name="MB_6">[54]makro!$G$11</definedName>
    <definedName name="MB_6n">[54]makro!$G$33</definedName>
    <definedName name="MCV">#N/A</definedName>
    <definedName name="MCV_B">#N/A</definedName>
    <definedName name="MCV_B1" localSheetId="15">'[25]WEO-BOP'!#REF!</definedName>
    <definedName name="MCV_B1" localSheetId="17">'[25]WEO-BOP'!#REF!</definedName>
    <definedName name="MCV_B1" localSheetId="18">'[25]WEO-BOP'!#REF!</definedName>
    <definedName name="MCV_B1" localSheetId="20">'[25]WEO-BOP'!#REF!</definedName>
    <definedName name="MCV_B1" localSheetId="25">'[25]WEO-BOP'!#REF!</definedName>
    <definedName name="MCV_B1" localSheetId="34">'[25]WEO-BOP'!#REF!</definedName>
    <definedName name="MCV_B1" localSheetId="35">'[25]WEO-BOP'!#REF!</definedName>
    <definedName name="MCV_B1" localSheetId="23">'[25]WEO-BOP'!#REF!</definedName>
    <definedName name="MCV_B1" localSheetId="24">'[25]WEO-BOP'!#REF!</definedName>
    <definedName name="MCV_B1" localSheetId="29">'[25]WEO-BOP'!#REF!</definedName>
    <definedName name="MCV_B1" localSheetId="32">'[25]WEO-BOP'!#REF!</definedName>
    <definedName name="MCV_B1" localSheetId="5">'[25]WEO-BOP'!#REF!</definedName>
    <definedName name="MCV_B1" localSheetId="37">'[25]WEO-BOP'!#REF!</definedName>
    <definedName name="MCV_B1" localSheetId="39">'[25]WEO-BOP'!#REF!</definedName>
    <definedName name="MCV_B1">'[25]WEO-BOP'!#REF!</definedName>
    <definedName name="MCV_D">#N/A</definedName>
    <definedName name="MCV_N">#N/A</definedName>
    <definedName name="MCV_T">#N/A</definedName>
    <definedName name="MENORES" localSheetId="17">#REF!</definedName>
    <definedName name="MENORES" localSheetId="18">#REF!</definedName>
    <definedName name="MENORES" localSheetId="20">#REF!</definedName>
    <definedName name="MENORES" localSheetId="25">#REF!</definedName>
    <definedName name="MENORES" localSheetId="30">#REF!</definedName>
    <definedName name="MENORES" localSheetId="34">#REF!</definedName>
    <definedName name="MENORES" localSheetId="35">#REF!</definedName>
    <definedName name="MENORES" localSheetId="23">#REF!</definedName>
    <definedName name="MENORES" localSheetId="24">#REF!</definedName>
    <definedName name="MENORES" localSheetId="29">#REF!</definedName>
    <definedName name="MENORES" localSheetId="32">#REF!</definedName>
    <definedName name="MENORES" localSheetId="5">#REF!</definedName>
    <definedName name="MENORES" localSheetId="37">#REF!</definedName>
    <definedName name="MENORES" localSheetId="39">#REF!</definedName>
    <definedName name="MENORES">#REF!</definedName>
    <definedName name="mesec1" localSheetId="17">#REF!</definedName>
    <definedName name="mesec1" localSheetId="18">#REF!</definedName>
    <definedName name="mesec1" localSheetId="20">#REF!</definedName>
    <definedName name="mesec1" localSheetId="25">#REF!</definedName>
    <definedName name="mesec1" localSheetId="30">#REF!</definedName>
    <definedName name="mesec1" localSheetId="34">#REF!</definedName>
    <definedName name="mesec1" localSheetId="35">#REF!</definedName>
    <definedName name="mesec1" localSheetId="23">#REF!</definedName>
    <definedName name="mesec1" localSheetId="24">#REF!</definedName>
    <definedName name="mesec1" localSheetId="29">#REF!</definedName>
    <definedName name="mesec1" localSheetId="32">#REF!</definedName>
    <definedName name="mesec1" localSheetId="5">#REF!</definedName>
    <definedName name="mesec1" localSheetId="39">#REF!</definedName>
    <definedName name="mesec1">#REF!</definedName>
    <definedName name="mesec2" localSheetId="17">#REF!</definedName>
    <definedName name="mesec2" localSheetId="18">#REF!</definedName>
    <definedName name="mesec2" localSheetId="20">#REF!</definedName>
    <definedName name="mesec2" localSheetId="25">#REF!</definedName>
    <definedName name="mesec2" localSheetId="30">#REF!</definedName>
    <definedName name="mesec2" localSheetId="34">#REF!</definedName>
    <definedName name="mesec2" localSheetId="35">#REF!</definedName>
    <definedName name="mesec2" localSheetId="23">#REF!</definedName>
    <definedName name="mesec2" localSheetId="24">#REF!</definedName>
    <definedName name="mesec2" localSheetId="29">#REF!</definedName>
    <definedName name="mesec2" localSheetId="32">#REF!</definedName>
    <definedName name="mesec2" localSheetId="5">#REF!</definedName>
    <definedName name="mesec2" localSheetId="39">#REF!</definedName>
    <definedName name="mesec2">#REF!</definedName>
    <definedName name="mf" localSheetId="13" hidden="1">{"Tab1",#N/A,FALSE,"P";"Tab2",#N/A,FALSE,"P"}</definedName>
    <definedName name="mf" localSheetId="15" hidden="1">{"Tab1",#N/A,FALSE,"P";"Tab2",#N/A,FALSE,"P"}</definedName>
    <definedName name="mf" localSheetId="17" hidden="1">{"Tab1",#N/A,FALSE,"P";"Tab2",#N/A,FALSE,"P"}</definedName>
    <definedName name="mf" localSheetId="20" hidden="1">{"Tab1",#N/A,FALSE,"P";"Tab2",#N/A,FALSE,"P"}</definedName>
    <definedName name="mf" localSheetId="30" hidden="1">{"Tab1",#N/A,FALSE,"P";"Tab2",#N/A,FALSE,"P"}</definedName>
    <definedName name="mf" localSheetId="33" hidden="1">{"Tab1",#N/A,FALSE,"P";"Tab2",#N/A,FALSE,"P"}</definedName>
    <definedName name="mf" localSheetId="34" hidden="1">{"Tab1",#N/A,FALSE,"P";"Tab2",#N/A,FALSE,"P"}</definedName>
    <definedName name="mf" localSheetId="35" hidden="1">{"Tab1",#N/A,FALSE,"P";"Tab2",#N/A,FALSE,"P"}</definedName>
    <definedName name="mf" localSheetId="46" hidden="1">{"Tab1",#N/A,FALSE,"P";"Tab2",#N/A,FALSE,"P"}</definedName>
    <definedName name="mf" localSheetId="37" hidden="1">{"Tab1",#N/A,FALSE,"P";"Tab2",#N/A,FALSE,"P"}</definedName>
    <definedName name="mf" localSheetId="39" hidden="1">{"Tab1",#N/A,FALSE,"P";"Tab2",#N/A,FALSE,"P"}</definedName>
    <definedName name="mf" localSheetId="42" hidden="1">{"Tab1",#N/A,FALSE,"P";"Tab2",#N/A,FALSE,"P"}</definedName>
    <definedName name="mf" localSheetId="43" hidden="1">{"Tab1",#N/A,FALSE,"P";"Tab2",#N/A,FALSE,"P"}</definedName>
    <definedName name="mf" hidden="1">{"Tab1",#N/A,FALSE,"P";"Tab2",#N/A,FALSE,"P"}</definedName>
    <definedName name="MFISCAL" localSheetId="17">'[3]Annual Raw Data'!#REF!</definedName>
    <definedName name="MFISCAL" localSheetId="18">'[3]Annual Raw Data'!#REF!</definedName>
    <definedName name="MFISCAL" localSheetId="20">'[3]Annual Raw Data'!#REF!</definedName>
    <definedName name="MFISCAL" localSheetId="25">'[3]Annual Raw Data'!#REF!</definedName>
    <definedName name="MFISCAL" localSheetId="34">'[3]Annual Raw Data'!#REF!</definedName>
    <definedName name="MFISCAL" localSheetId="35">'[3]Annual Raw Data'!#REF!</definedName>
    <definedName name="MFISCAL" localSheetId="23">'[3]Annual Raw Data'!#REF!</definedName>
    <definedName name="MFISCAL" localSheetId="24">'[3]Annual Raw Data'!#REF!</definedName>
    <definedName name="MFISCAL" localSheetId="29">'[3]Annual Raw Data'!#REF!</definedName>
    <definedName name="MFISCAL" localSheetId="32">'[3]Annual Raw Data'!#REF!</definedName>
    <definedName name="MFISCAL" localSheetId="5">'[3]Annual Raw Data'!#REF!</definedName>
    <definedName name="MFISCAL" localSheetId="39">'[3]Annual Raw Data'!#REF!</definedName>
    <definedName name="MFISCAL">'[3]Annual Raw Data'!#REF!</definedName>
    <definedName name="mflowsa" localSheetId="17">[17]!mflowsa</definedName>
    <definedName name="mflowsa" localSheetId="18">[17]!mflowsa</definedName>
    <definedName name="mflowsa" localSheetId="20">[17]!mflowsa</definedName>
    <definedName name="mflowsa" localSheetId="25">[17]!mflowsa</definedName>
    <definedName name="mflowsa" localSheetId="34">[17]!mflowsa</definedName>
    <definedName name="mflowsa" localSheetId="35">[17]!mflowsa</definedName>
    <definedName name="mflowsa" localSheetId="23">[17]!mflowsa</definedName>
    <definedName name="mflowsa" localSheetId="24">[17]!mflowsa</definedName>
    <definedName name="mflowsa" localSheetId="29">[17]!mflowsa</definedName>
    <definedName name="mflowsa" localSheetId="32">[17]!mflowsa</definedName>
    <definedName name="mflowsa" localSheetId="5">[17]!mflowsa</definedName>
    <definedName name="mflowsa" localSheetId="39">[17]!mflowsa</definedName>
    <definedName name="mflowsa">[17]!mflowsa</definedName>
    <definedName name="mflowsq" localSheetId="17">[17]!mflowsq</definedName>
    <definedName name="mflowsq" localSheetId="18">[17]!mflowsq</definedName>
    <definedName name="mflowsq" localSheetId="20">[17]!mflowsq</definedName>
    <definedName name="mflowsq" localSheetId="25">[17]!mflowsq</definedName>
    <definedName name="mflowsq" localSheetId="34">[17]!mflowsq</definedName>
    <definedName name="mflowsq" localSheetId="35">[17]!mflowsq</definedName>
    <definedName name="mflowsq" localSheetId="23">[17]!mflowsq</definedName>
    <definedName name="mflowsq" localSheetId="24">[17]!mflowsq</definedName>
    <definedName name="mflowsq" localSheetId="29">[17]!mflowsq</definedName>
    <definedName name="mflowsq" localSheetId="32">[17]!mflowsq</definedName>
    <definedName name="mflowsq" localSheetId="5">[17]!mflowsq</definedName>
    <definedName name="mflowsq" localSheetId="39">[17]!mflowsq</definedName>
    <definedName name="mflowsq">[17]!mflowsq</definedName>
    <definedName name="MICRO" localSheetId="17">#REF!</definedName>
    <definedName name="MICRO" localSheetId="18">#REF!</definedName>
    <definedName name="MICRO" localSheetId="20">#REF!</definedName>
    <definedName name="MICRO" localSheetId="25">#REF!</definedName>
    <definedName name="MICRO" localSheetId="30">#REF!</definedName>
    <definedName name="MICRO" localSheetId="34">#REF!</definedName>
    <definedName name="MICRO" localSheetId="35">#REF!</definedName>
    <definedName name="MICRO" localSheetId="23">#REF!</definedName>
    <definedName name="MICRO" localSheetId="24">#REF!</definedName>
    <definedName name="MICRO" localSheetId="29">#REF!</definedName>
    <definedName name="MICRO" localSheetId="32">#REF!</definedName>
    <definedName name="MICRO" localSheetId="5">#REF!</definedName>
    <definedName name="MICRO" localSheetId="37">#REF!</definedName>
    <definedName name="MICRO" localSheetId="39">#REF!</definedName>
    <definedName name="MICRO">#REF!</definedName>
    <definedName name="min_VZ" localSheetId="17">[27]Graf14_Graf15!#REF!</definedName>
    <definedName name="min_VZ" localSheetId="18">[27]Graf14_Graf15!#REF!</definedName>
    <definedName name="min_VZ" localSheetId="20">[27]Graf14_Graf15!#REF!</definedName>
    <definedName name="min_VZ" localSheetId="25">[27]Graf14_Graf15!#REF!</definedName>
    <definedName name="min_VZ" localSheetId="30">[27]Graf14_Graf15!#REF!</definedName>
    <definedName name="min_VZ" localSheetId="34">[27]Graf14_Graf15!#REF!</definedName>
    <definedName name="min_VZ" localSheetId="35">[27]Graf14_Graf15!#REF!</definedName>
    <definedName name="min_VZ" localSheetId="23">[27]Graf14_Graf15!#REF!</definedName>
    <definedName name="min_VZ" localSheetId="24">[27]Graf14_Graf15!#REF!</definedName>
    <definedName name="min_VZ" localSheetId="29">[27]Graf14_Graf15!#REF!</definedName>
    <definedName name="min_VZ" localSheetId="32">[27]Graf14_Graf15!#REF!</definedName>
    <definedName name="min_VZ" localSheetId="5">[27]Graf14_Graf15!#REF!</definedName>
    <definedName name="min_VZ" localSheetId="37">[27]Graf14_Graf15!#REF!</definedName>
    <definedName name="min_VZ" localSheetId="39">[27]Graf14_Graf15!#REF!</definedName>
    <definedName name="min_VZ">[27]Graf14_Graf15!#REF!</definedName>
    <definedName name="MISC3" localSheetId="17">#REF!</definedName>
    <definedName name="MISC3" localSheetId="18">#REF!</definedName>
    <definedName name="MISC3" localSheetId="20">#REF!</definedName>
    <definedName name="MISC3" localSheetId="25">#REF!</definedName>
    <definedName name="MISC3" localSheetId="30">#REF!</definedName>
    <definedName name="MISC3" localSheetId="34">#REF!</definedName>
    <definedName name="MISC3" localSheetId="35">#REF!</definedName>
    <definedName name="MISC3" localSheetId="23">#REF!</definedName>
    <definedName name="MISC3" localSheetId="24">#REF!</definedName>
    <definedName name="MISC3" localSheetId="29">#REF!</definedName>
    <definedName name="MISC3" localSheetId="32">#REF!</definedName>
    <definedName name="MISC3" localSheetId="5">#REF!</definedName>
    <definedName name="MISC3" localSheetId="37">#REF!</definedName>
    <definedName name="MISC3" localSheetId="39">#REF!</definedName>
    <definedName name="MISC3">#REF!</definedName>
    <definedName name="MISC4" localSheetId="17">[1]OUTPUT!#REF!</definedName>
    <definedName name="MISC4" localSheetId="18">[1]OUTPUT!#REF!</definedName>
    <definedName name="MISC4" localSheetId="20">[1]OUTPUT!#REF!</definedName>
    <definedName name="MISC4" localSheetId="25">[1]OUTPUT!#REF!</definedName>
    <definedName name="MISC4" localSheetId="30">[1]OUTPUT!#REF!</definedName>
    <definedName name="MISC4" localSheetId="34">[1]OUTPUT!#REF!</definedName>
    <definedName name="MISC4" localSheetId="35">[1]OUTPUT!#REF!</definedName>
    <definedName name="MISC4" localSheetId="23">[1]OUTPUT!#REF!</definedName>
    <definedName name="MISC4" localSheetId="24">[1]OUTPUT!#REF!</definedName>
    <definedName name="MISC4" localSheetId="29">[1]OUTPUT!#REF!</definedName>
    <definedName name="MISC4" localSheetId="32">[1]OUTPUT!#REF!</definedName>
    <definedName name="MISC4" localSheetId="5">[1]OUTPUT!#REF!</definedName>
    <definedName name="MISC4" localSheetId="37">[1]OUTPUT!#REF!</definedName>
    <definedName name="MISC4" localSheetId="39">[1]OUTPUT!#REF!</definedName>
    <definedName name="MISC4">[1]OUTPUT!#REF!</definedName>
    <definedName name="mmm" localSheetId="13" hidden="1">{"Riqfin97",#N/A,FALSE,"Tran";"Riqfinpro",#N/A,FALSE,"Tran"}</definedName>
    <definedName name="mmm" localSheetId="15" hidden="1">{"Riqfin97",#N/A,FALSE,"Tran";"Riqfinpro",#N/A,FALSE,"Tran"}</definedName>
    <definedName name="mmm" localSheetId="17" hidden="1">{"Riqfin97",#N/A,FALSE,"Tran";"Riqfinpro",#N/A,FALSE,"Tran"}</definedName>
    <definedName name="mmm" localSheetId="20" hidden="1">{"Riqfin97",#N/A,FALSE,"Tran";"Riqfinpro",#N/A,FALSE,"Tran"}</definedName>
    <definedName name="mmm" localSheetId="30" hidden="1">{"Riqfin97",#N/A,FALSE,"Tran";"Riqfinpro",#N/A,FALSE,"Tran"}</definedName>
    <definedName name="mmm" localSheetId="33" hidden="1">{"Riqfin97",#N/A,FALSE,"Tran";"Riqfinpro",#N/A,FALSE,"Tran"}</definedName>
    <definedName name="mmm" localSheetId="34" hidden="1">{"Riqfin97",#N/A,FALSE,"Tran";"Riqfinpro",#N/A,FALSE,"Tran"}</definedName>
    <definedName name="mmm" localSheetId="35" hidden="1">{"Riqfin97",#N/A,FALSE,"Tran";"Riqfinpro",#N/A,FALSE,"Tran"}</definedName>
    <definedName name="mmm" localSheetId="46" hidden="1">{"Riqfin97",#N/A,FALSE,"Tran";"Riqfinpro",#N/A,FALSE,"Tran"}</definedName>
    <definedName name="mmm" localSheetId="37" hidden="1">{"Riqfin97",#N/A,FALSE,"Tran";"Riqfinpro",#N/A,FALSE,"Tran"}</definedName>
    <definedName name="mmm" localSheetId="39" hidden="1">{"Riqfin97",#N/A,FALSE,"Tran";"Riqfinpro",#N/A,FALSE,"Tran"}</definedName>
    <definedName name="mmm" localSheetId="42" hidden="1">{"Riqfin97",#N/A,FALSE,"Tran";"Riqfinpro",#N/A,FALSE,"Tran"}</definedName>
    <definedName name="mmm" localSheetId="43" hidden="1">{"Riqfin97",#N/A,FALSE,"Tran";"Riqfinpro",#N/A,FALSE,"Tran"}</definedName>
    <definedName name="mmm" hidden="1">{"Riqfin97",#N/A,FALSE,"Tran";"Riqfinpro",#N/A,FALSE,"Tran"}</definedName>
    <definedName name="mmmm" localSheetId="13" hidden="1">{"Tab1",#N/A,FALSE,"P";"Tab2",#N/A,FALSE,"P"}</definedName>
    <definedName name="mmmm" localSheetId="15" hidden="1">{"Tab1",#N/A,FALSE,"P";"Tab2",#N/A,FALSE,"P"}</definedName>
    <definedName name="mmmm" localSheetId="17" hidden="1">{"Tab1",#N/A,FALSE,"P";"Tab2",#N/A,FALSE,"P"}</definedName>
    <definedName name="mmmm" localSheetId="20" hidden="1">{"Tab1",#N/A,FALSE,"P";"Tab2",#N/A,FALSE,"P"}</definedName>
    <definedName name="mmmm" localSheetId="30" hidden="1">{"Tab1",#N/A,FALSE,"P";"Tab2",#N/A,FALSE,"P"}</definedName>
    <definedName name="mmmm" localSheetId="33" hidden="1">{"Tab1",#N/A,FALSE,"P";"Tab2",#N/A,FALSE,"P"}</definedName>
    <definedName name="mmmm" localSheetId="34" hidden="1">{"Tab1",#N/A,FALSE,"P";"Tab2",#N/A,FALSE,"P"}</definedName>
    <definedName name="mmmm" localSheetId="35" hidden="1">{"Tab1",#N/A,FALSE,"P";"Tab2",#N/A,FALSE,"P"}</definedName>
    <definedName name="mmmm" localSheetId="46" hidden="1">{"Tab1",#N/A,FALSE,"P";"Tab2",#N/A,FALSE,"P"}</definedName>
    <definedName name="mmmm" localSheetId="37" hidden="1">{"Tab1",#N/A,FALSE,"P";"Tab2",#N/A,FALSE,"P"}</definedName>
    <definedName name="mmmm" localSheetId="39" hidden="1">{"Tab1",#N/A,FALSE,"P";"Tab2",#N/A,FALSE,"P"}</definedName>
    <definedName name="mmmm" localSheetId="42" hidden="1">{"Tab1",#N/A,FALSE,"P";"Tab2",#N/A,FALSE,"P"}</definedName>
    <definedName name="mmmm" localSheetId="43" hidden="1">{"Tab1",#N/A,FALSE,"P";"Tab2",#N/A,FALSE,"P"}</definedName>
    <definedName name="mmmm" hidden="1">{"Tab1",#N/A,FALSE,"P";"Tab2",#N/A,FALSE,"P"}</definedName>
    <definedName name="MON_SM" localSheetId="17">#REF!</definedName>
    <definedName name="MON_SM" localSheetId="18">#REF!</definedName>
    <definedName name="MON_SM" localSheetId="20">#REF!</definedName>
    <definedName name="MON_SM" localSheetId="25">#REF!</definedName>
    <definedName name="MON_SM" localSheetId="30">#REF!</definedName>
    <definedName name="MON_SM" localSheetId="34">#REF!</definedName>
    <definedName name="MON_SM" localSheetId="35">#REF!</definedName>
    <definedName name="MON_SM" localSheetId="23">#REF!</definedName>
    <definedName name="MON_SM" localSheetId="24">#REF!</definedName>
    <definedName name="MON_SM" localSheetId="29">#REF!</definedName>
    <definedName name="MON_SM" localSheetId="32">#REF!</definedName>
    <definedName name="MON_SM" localSheetId="5">#REF!</definedName>
    <definedName name="MON_SM" localSheetId="37">#REF!</definedName>
    <definedName name="MON_SM" localSheetId="39">#REF!</definedName>
    <definedName name="MON_SM">#REF!</definedName>
    <definedName name="MONF_SM" localSheetId="17">#REF!</definedName>
    <definedName name="MONF_SM" localSheetId="18">#REF!</definedName>
    <definedName name="MONF_SM" localSheetId="20">#REF!</definedName>
    <definedName name="MONF_SM" localSheetId="25">#REF!</definedName>
    <definedName name="MONF_SM" localSheetId="30">#REF!</definedName>
    <definedName name="MONF_SM" localSheetId="34">#REF!</definedName>
    <definedName name="MONF_SM" localSheetId="35">#REF!</definedName>
    <definedName name="MONF_SM" localSheetId="23">#REF!</definedName>
    <definedName name="MONF_SM" localSheetId="24">#REF!</definedName>
    <definedName name="MONF_SM" localSheetId="29">#REF!</definedName>
    <definedName name="MONF_SM" localSheetId="32">#REF!</definedName>
    <definedName name="MONF_SM" localSheetId="5">#REF!</definedName>
    <definedName name="MONF_SM" localSheetId="39">#REF!</definedName>
    <definedName name="MONF_SM">#REF!</definedName>
    <definedName name="MONTH" localSheetId="39">[6]REER!$D$140:$E$199</definedName>
    <definedName name="MONTH">[20]REER!$D$140:$E$199</definedName>
    <definedName name="mstocksa" localSheetId="17">[17]!mstocksa</definedName>
    <definedName name="mstocksa" localSheetId="18">[17]!mstocksa</definedName>
    <definedName name="mstocksa" localSheetId="20">[17]!mstocksa</definedName>
    <definedName name="mstocksa" localSheetId="25">[17]!mstocksa</definedName>
    <definedName name="mstocksa" localSheetId="34">[17]!mstocksa</definedName>
    <definedName name="mstocksa" localSheetId="35">[17]!mstocksa</definedName>
    <definedName name="mstocksa" localSheetId="23">[17]!mstocksa</definedName>
    <definedName name="mstocksa" localSheetId="24">[17]!mstocksa</definedName>
    <definedName name="mstocksa" localSheetId="29">[17]!mstocksa</definedName>
    <definedName name="mstocksa" localSheetId="32">[17]!mstocksa</definedName>
    <definedName name="mstocksa" localSheetId="5">[17]!mstocksa</definedName>
    <definedName name="mstocksa" localSheetId="39">[17]!mstocksa</definedName>
    <definedName name="mstocksa">[17]!mstocksa</definedName>
    <definedName name="mstocksq" localSheetId="17">[17]!mstocksq</definedName>
    <definedName name="mstocksq" localSheetId="18">[17]!mstocksq</definedName>
    <definedName name="mstocksq" localSheetId="20">[17]!mstocksq</definedName>
    <definedName name="mstocksq" localSheetId="25">[17]!mstocksq</definedName>
    <definedName name="mstocksq" localSheetId="34">[17]!mstocksq</definedName>
    <definedName name="mstocksq" localSheetId="35">[17]!mstocksq</definedName>
    <definedName name="mstocksq" localSheetId="23">[17]!mstocksq</definedName>
    <definedName name="mstocksq" localSheetId="24">[17]!mstocksq</definedName>
    <definedName name="mstocksq" localSheetId="29">[17]!mstocksq</definedName>
    <definedName name="mstocksq" localSheetId="32">[17]!mstocksq</definedName>
    <definedName name="mstocksq" localSheetId="5">[17]!mstocksq</definedName>
    <definedName name="mstocksq" localSheetId="39">[17]!mstocksq</definedName>
    <definedName name="mstocksq">[17]!mstocksq</definedName>
    <definedName name="MTO" localSheetId="17">#REF!</definedName>
    <definedName name="MTO" localSheetId="18">#REF!</definedName>
    <definedName name="MTO" localSheetId="20">#REF!</definedName>
    <definedName name="MTO" localSheetId="25">#REF!</definedName>
    <definedName name="MTO" localSheetId="30">#REF!</definedName>
    <definedName name="MTO" localSheetId="34">#REF!</definedName>
    <definedName name="MTO" localSheetId="35">#REF!</definedName>
    <definedName name="MTO" localSheetId="10">#REF!</definedName>
    <definedName name="MTO" localSheetId="11">#REF!</definedName>
    <definedName name="MTO" localSheetId="23">#REF!</definedName>
    <definedName name="MTO" localSheetId="24">#REF!</definedName>
    <definedName name="MTO" localSheetId="29">#REF!</definedName>
    <definedName name="MTO" localSheetId="32">#REF!</definedName>
    <definedName name="MTO" localSheetId="5">#REF!</definedName>
    <definedName name="MTO" localSheetId="37">#REF!</definedName>
    <definedName name="MTO">#REF!</definedName>
    <definedName name="Municipios" localSheetId="17">#REF!</definedName>
    <definedName name="Municipios" localSheetId="18">#REF!</definedName>
    <definedName name="Municipios" localSheetId="20">#REF!</definedName>
    <definedName name="Municipios" localSheetId="25">#REF!</definedName>
    <definedName name="Municipios" localSheetId="30">#REF!</definedName>
    <definedName name="Municipios" localSheetId="34">#REF!</definedName>
    <definedName name="Municipios" localSheetId="35">#REF!</definedName>
    <definedName name="Municipios" localSheetId="23">#REF!</definedName>
    <definedName name="Municipios" localSheetId="24">#REF!</definedName>
    <definedName name="Municipios" localSheetId="29">#REF!</definedName>
    <definedName name="Municipios" localSheetId="32">#REF!</definedName>
    <definedName name="Municipios" localSheetId="5">#REF!</definedName>
    <definedName name="Municipios" localSheetId="39">#REF!</definedName>
    <definedName name="Municipios">#REF!</definedName>
    <definedName name="MVZ_1.5x" localSheetId="17">[27]Graf14_Graf15!#REF!</definedName>
    <definedName name="MVZ_1.5x" localSheetId="18">[27]Graf14_Graf15!#REF!</definedName>
    <definedName name="MVZ_1.5x" localSheetId="20">[27]Graf14_Graf15!#REF!</definedName>
    <definedName name="MVZ_1.5x" localSheetId="25">[27]Graf14_Graf15!#REF!</definedName>
    <definedName name="MVZ_1.5x" localSheetId="30">[27]Graf14_Graf15!#REF!</definedName>
    <definedName name="MVZ_1.5x" localSheetId="34">[27]Graf14_Graf15!#REF!</definedName>
    <definedName name="MVZ_1.5x" localSheetId="35">[27]Graf14_Graf15!#REF!</definedName>
    <definedName name="MVZ_1.5x" localSheetId="23">[27]Graf14_Graf15!#REF!</definedName>
    <definedName name="MVZ_1.5x" localSheetId="24">[27]Graf14_Graf15!#REF!</definedName>
    <definedName name="MVZ_1.5x" localSheetId="29">[27]Graf14_Graf15!#REF!</definedName>
    <definedName name="MVZ_1.5x" localSheetId="32">[27]Graf14_Graf15!#REF!</definedName>
    <definedName name="MVZ_1.5x" localSheetId="5">[27]Graf14_Graf15!#REF!</definedName>
    <definedName name="MVZ_1.5x" localSheetId="39">[27]Graf14_Graf15!#REF!</definedName>
    <definedName name="MVZ_1.5x">[27]Graf14_Graf15!#REF!</definedName>
    <definedName name="MVZ_4x" localSheetId="17">[27]Graf14_Graf15!#REF!</definedName>
    <definedName name="MVZ_4x" localSheetId="18">[27]Graf14_Graf15!#REF!</definedName>
    <definedName name="MVZ_4x" localSheetId="20">[27]Graf14_Graf15!#REF!</definedName>
    <definedName name="MVZ_4x" localSheetId="25">[27]Graf14_Graf15!#REF!</definedName>
    <definedName name="MVZ_4x" localSheetId="34">[27]Graf14_Graf15!#REF!</definedName>
    <definedName name="MVZ_4x" localSheetId="35">[27]Graf14_Graf15!#REF!</definedName>
    <definedName name="MVZ_4x" localSheetId="23">[27]Graf14_Graf15!#REF!</definedName>
    <definedName name="MVZ_4x" localSheetId="24">[27]Graf14_Graf15!#REF!</definedName>
    <definedName name="MVZ_4x" localSheetId="29">[27]Graf14_Graf15!#REF!</definedName>
    <definedName name="MVZ_4x" localSheetId="32">[27]Graf14_Graf15!#REF!</definedName>
    <definedName name="MVZ_4x" localSheetId="5">[27]Graf14_Graf15!#REF!</definedName>
    <definedName name="MVZ_4x" localSheetId="39">[27]Graf14_Graf15!#REF!</definedName>
    <definedName name="MVZ_4x">[27]Graf14_Graf15!#REF!</definedName>
    <definedName name="MVZ_5x" localSheetId="17">[27]Graf14_Graf15!#REF!</definedName>
    <definedName name="MVZ_5x" localSheetId="18">[27]Graf14_Graf15!#REF!</definedName>
    <definedName name="MVZ_5x" localSheetId="20">[27]Graf14_Graf15!#REF!</definedName>
    <definedName name="MVZ_5x" localSheetId="25">[27]Graf14_Graf15!#REF!</definedName>
    <definedName name="MVZ_5x" localSheetId="34">[27]Graf14_Graf15!#REF!</definedName>
    <definedName name="MVZ_5x" localSheetId="35">[27]Graf14_Graf15!#REF!</definedName>
    <definedName name="MVZ_5x" localSheetId="23">[27]Graf14_Graf15!#REF!</definedName>
    <definedName name="MVZ_5x" localSheetId="24">[27]Graf14_Graf15!#REF!</definedName>
    <definedName name="MVZ_5x" localSheetId="29">[27]Graf14_Graf15!#REF!</definedName>
    <definedName name="MVZ_5x" localSheetId="32">[27]Graf14_Graf15!#REF!</definedName>
    <definedName name="MVZ_5x" localSheetId="5">[27]Graf14_Graf15!#REF!</definedName>
    <definedName name="MVZ_5x" localSheetId="39">[27]Graf14_Graf15!#REF!</definedName>
    <definedName name="MVZ_5x">[27]Graf14_Graf15!#REF!</definedName>
    <definedName name="MW" localSheetId="17">[27]Graf14_Graf15!#REF!</definedName>
    <definedName name="MW" localSheetId="18">[27]Graf14_Graf15!#REF!</definedName>
    <definedName name="MW" localSheetId="20">[27]Graf14_Graf15!#REF!</definedName>
    <definedName name="MW" localSheetId="25">[27]Graf14_Graf15!#REF!</definedName>
    <definedName name="MW" localSheetId="34">[27]Graf14_Graf15!#REF!</definedName>
    <definedName name="MW" localSheetId="35">[27]Graf14_Graf15!#REF!</definedName>
    <definedName name="MW" localSheetId="23">[27]Graf14_Graf15!#REF!</definedName>
    <definedName name="MW" localSheetId="24">[27]Graf14_Graf15!#REF!</definedName>
    <definedName name="MW" localSheetId="29">[27]Graf14_Graf15!#REF!</definedName>
    <definedName name="MW" localSheetId="32">[27]Graf14_Graf15!#REF!</definedName>
    <definedName name="MW" localSheetId="5">[27]Graf14_Graf15!#REF!</definedName>
    <definedName name="MW" localSheetId="39">[27]Graf14_Graf15!#REF!</definedName>
    <definedName name="MW">[27]Graf14_Graf15!#REF!</definedName>
    <definedName name="MW_2" localSheetId="17">[27]Graf14_Graf15!#REF!</definedName>
    <definedName name="MW_2" localSheetId="18">[27]Graf14_Graf15!#REF!</definedName>
    <definedName name="MW_2" localSheetId="20">[27]Graf14_Graf15!#REF!</definedName>
    <definedName name="MW_2" localSheetId="25">[27]Graf14_Graf15!#REF!</definedName>
    <definedName name="MW_2" localSheetId="34">[27]Graf14_Graf15!#REF!</definedName>
    <definedName name="MW_2" localSheetId="35">[27]Graf14_Graf15!#REF!</definedName>
    <definedName name="MW_2" localSheetId="23">[27]Graf14_Graf15!#REF!</definedName>
    <definedName name="MW_2" localSheetId="24">[27]Graf14_Graf15!#REF!</definedName>
    <definedName name="MW_2" localSheetId="29">[27]Graf14_Graf15!#REF!</definedName>
    <definedName name="MW_2" localSheetId="32">[27]Graf14_Graf15!#REF!</definedName>
    <definedName name="MW_2" localSheetId="5">[27]Graf14_Graf15!#REF!</definedName>
    <definedName name="MW_2" localSheetId="39">[27]Graf14_Graf15!#REF!</definedName>
    <definedName name="MW_2">[27]Graf14_Graf15!#REF!</definedName>
    <definedName name="NACTCURRENT" localSheetId="17">#REF!</definedName>
    <definedName name="NACTCURRENT" localSheetId="18">#REF!</definedName>
    <definedName name="NACTCURRENT" localSheetId="20">#REF!</definedName>
    <definedName name="NACTCURRENT" localSheetId="25">#REF!</definedName>
    <definedName name="NACTCURRENT" localSheetId="30">#REF!</definedName>
    <definedName name="NACTCURRENT" localSheetId="34">#REF!</definedName>
    <definedName name="NACTCURRENT" localSheetId="35">#REF!</definedName>
    <definedName name="NACTCURRENT" localSheetId="23">#REF!</definedName>
    <definedName name="NACTCURRENT" localSheetId="24">#REF!</definedName>
    <definedName name="NACTCURRENT" localSheetId="29">#REF!</definedName>
    <definedName name="NACTCURRENT" localSheetId="32">#REF!</definedName>
    <definedName name="NACTCURRENT" localSheetId="5">#REF!</definedName>
    <definedName name="NACTCURRENT" localSheetId="37">#REF!</definedName>
    <definedName name="NACTCURRENT" localSheetId="39">#REF!</definedName>
    <definedName name="NACTCURRENT">#REF!</definedName>
    <definedName name="nam1out" localSheetId="17">#REF!</definedName>
    <definedName name="nam1out" localSheetId="18">#REF!</definedName>
    <definedName name="nam1out" localSheetId="20">#REF!</definedName>
    <definedName name="nam1out" localSheetId="25">#REF!</definedName>
    <definedName name="nam1out" localSheetId="30">#REF!</definedName>
    <definedName name="nam1out" localSheetId="34">#REF!</definedName>
    <definedName name="nam1out" localSheetId="35">#REF!</definedName>
    <definedName name="nam1out" localSheetId="23">#REF!</definedName>
    <definedName name="nam1out" localSheetId="24">#REF!</definedName>
    <definedName name="nam1out" localSheetId="29">#REF!</definedName>
    <definedName name="nam1out" localSheetId="32">#REF!</definedName>
    <definedName name="nam1out" localSheetId="5">#REF!</definedName>
    <definedName name="nam1out" localSheetId="39">#REF!</definedName>
    <definedName name="nam1out">#REF!</definedName>
    <definedName name="nam2in" localSheetId="17">#REF!</definedName>
    <definedName name="nam2in" localSheetId="18">#REF!</definedName>
    <definedName name="nam2in" localSheetId="20">#REF!</definedName>
    <definedName name="nam2in" localSheetId="25">#REF!</definedName>
    <definedName name="nam2in" localSheetId="30">#REF!</definedName>
    <definedName name="nam2in" localSheetId="34">#REF!</definedName>
    <definedName name="nam2in" localSheetId="35">#REF!</definedName>
    <definedName name="nam2in" localSheetId="23">#REF!</definedName>
    <definedName name="nam2in" localSheetId="24">#REF!</definedName>
    <definedName name="nam2in" localSheetId="29">#REF!</definedName>
    <definedName name="nam2in" localSheetId="32">#REF!</definedName>
    <definedName name="nam2in" localSheetId="5">#REF!</definedName>
    <definedName name="nam2in" localSheetId="39">#REF!</definedName>
    <definedName name="nam2in">#REF!</definedName>
    <definedName name="nam2out" localSheetId="17">#REF!</definedName>
    <definedName name="nam2out" localSheetId="18">#REF!</definedName>
    <definedName name="nam2out" localSheetId="20">#REF!</definedName>
    <definedName name="nam2out" localSheetId="25">#REF!</definedName>
    <definedName name="nam2out" localSheetId="30">#REF!</definedName>
    <definedName name="nam2out" localSheetId="34">#REF!</definedName>
    <definedName name="nam2out" localSheetId="35">#REF!</definedName>
    <definedName name="nam2out" localSheetId="23">#REF!</definedName>
    <definedName name="nam2out" localSheetId="24">#REF!</definedName>
    <definedName name="nam2out" localSheetId="29">#REF!</definedName>
    <definedName name="nam2out" localSheetId="32">#REF!</definedName>
    <definedName name="nam2out" localSheetId="5">#REF!</definedName>
    <definedName name="nam2out" localSheetId="39">#REF!</definedName>
    <definedName name="nam2out">#REF!</definedName>
    <definedName name="NAMB" localSheetId="39">[6]REER!$AY$143:$BB$143</definedName>
    <definedName name="NAMB">[20]REER!$AY$143:$BB$143</definedName>
    <definedName name="namcr" localSheetId="17">'[2]Tab ann curr'!#REF!</definedName>
    <definedName name="namcr" localSheetId="18">'[2]Tab ann curr'!#REF!</definedName>
    <definedName name="namcr" localSheetId="20">'[2]Tab ann curr'!#REF!</definedName>
    <definedName name="namcr" localSheetId="25">'[2]Tab ann curr'!#REF!</definedName>
    <definedName name="namcr" localSheetId="34">'[2]Tab ann curr'!#REF!</definedName>
    <definedName name="namcr" localSheetId="35">'[2]Tab ann curr'!#REF!</definedName>
    <definedName name="namcr" localSheetId="23">'[2]Tab ann curr'!#REF!</definedName>
    <definedName name="namcr" localSheetId="24">'[2]Tab ann curr'!#REF!</definedName>
    <definedName name="namcr" localSheetId="29">'[2]Tab ann curr'!#REF!</definedName>
    <definedName name="namcr" localSheetId="32">'[2]Tab ann curr'!#REF!</definedName>
    <definedName name="namcr" localSheetId="5">'[2]Tab ann curr'!#REF!</definedName>
    <definedName name="namcr" localSheetId="37">'[2]Tab ann curr'!#REF!</definedName>
    <definedName name="namcr" localSheetId="39">'[2]Tab ann curr'!#REF!</definedName>
    <definedName name="namcr">'[2]Tab ann curr'!#REF!</definedName>
    <definedName name="namcs" localSheetId="17">'[2]Tab ann cst'!#REF!</definedName>
    <definedName name="namcs" localSheetId="18">'[2]Tab ann cst'!#REF!</definedName>
    <definedName name="namcs" localSheetId="20">'[2]Tab ann cst'!#REF!</definedName>
    <definedName name="namcs" localSheetId="25">'[2]Tab ann cst'!#REF!</definedName>
    <definedName name="namcs" localSheetId="34">'[2]Tab ann cst'!#REF!</definedName>
    <definedName name="namcs" localSheetId="35">'[2]Tab ann cst'!#REF!</definedName>
    <definedName name="namcs" localSheetId="23">'[2]Tab ann cst'!#REF!</definedName>
    <definedName name="namcs" localSheetId="24">'[2]Tab ann cst'!#REF!</definedName>
    <definedName name="namcs" localSheetId="29">'[2]Tab ann cst'!#REF!</definedName>
    <definedName name="namcs" localSheetId="32">'[2]Tab ann cst'!#REF!</definedName>
    <definedName name="namcs" localSheetId="5">'[2]Tab ann cst'!#REF!</definedName>
    <definedName name="namcs" localSheetId="37">'[2]Tab ann cst'!#REF!</definedName>
    <definedName name="namcs" localSheetId="39">'[2]Tab ann cst'!#REF!</definedName>
    <definedName name="namcs">'[2]Tab ann cst'!#REF!</definedName>
    <definedName name="name_AD">[35]Sheet1!$A$20</definedName>
    <definedName name="name_EXP">[35]Sheet1!$N$54:$N$71</definedName>
    <definedName name="name_FISC" localSheetId="17">#REF!</definedName>
    <definedName name="name_FISC" localSheetId="18">#REF!</definedName>
    <definedName name="name_FISC" localSheetId="20">#REF!</definedName>
    <definedName name="name_FISC" localSheetId="25">#REF!</definedName>
    <definedName name="name_FISC" localSheetId="30">#REF!</definedName>
    <definedName name="name_FISC" localSheetId="34">#REF!</definedName>
    <definedName name="name_FISC" localSheetId="35">#REF!</definedName>
    <definedName name="name_FISC" localSheetId="23">#REF!</definedName>
    <definedName name="name_FISC" localSheetId="24">#REF!</definedName>
    <definedName name="name_FISC" localSheetId="29">#REF!</definedName>
    <definedName name="name_FISC" localSheetId="32">#REF!</definedName>
    <definedName name="name_FISC" localSheetId="5">#REF!</definedName>
    <definedName name="name_FISC" localSheetId="37">#REF!</definedName>
    <definedName name="name_FISC" localSheetId="39">#REF!</definedName>
    <definedName name="name_FISC">#REF!</definedName>
    <definedName name="nameIntLiq" localSheetId="17">#REF!</definedName>
    <definedName name="nameIntLiq" localSheetId="18">#REF!</definedName>
    <definedName name="nameIntLiq" localSheetId="20">#REF!</definedName>
    <definedName name="nameIntLiq" localSheetId="25">#REF!</definedName>
    <definedName name="nameIntLiq" localSheetId="30">#REF!</definedName>
    <definedName name="nameIntLiq" localSheetId="34">#REF!</definedName>
    <definedName name="nameIntLiq" localSheetId="35">#REF!</definedName>
    <definedName name="nameIntLiq" localSheetId="23">#REF!</definedName>
    <definedName name="nameIntLiq" localSheetId="24">#REF!</definedName>
    <definedName name="nameIntLiq" localSheetId="29">#REF!</definedName>
    <definedName name="nameIntLiq" localSheetId="32">#REF!</definedName>
    <definedName name="nameIntLiq" localSheetId="5">#REF!</definedName>
    <definedName name="nameIntLiq" localSheetId="39">#REF!</definedName>
    <definedName name="nameIntLiq">#REF!</definedName>
    <definedName name="nameMoney" localSheetId="17">#REF!</definedName>
    <definedName name="nameMoney" localSheetId="18">#REF!</definedName>
    <definedName name="nameMoney" localSheetId="20">#REF!</definedName>
    <definedName name="nameMoney" localSheetId="25">#REF!</definedName>
    <definedName name="nameMoney" localSheetId="30">#REF!</definedName>
    <definedName name="nameMoney" localSheetId="34">#REF!</definedName>
    <definedName name="nameMoney" localSheetId="35">#REF!</definedName>
    <definedName name="nameMoney" localSheetId="23">#REF!</definedName>
    <definedName name="nameMoney" localSheetId="24">#REF!</definedName>
    <definedName name="nameMoney" localSheetId="29">#REF!</definedName>
    <definedName name="nameMoney" localSheetId="32">#REF!</definedName>
    <definedName name="nameMoney" localSheetId="5">#REF!</definedName>
    <definedName name="nameMoney" localSheetId="39">#REF!</definedName>
    <definedName name="nameMoney">#REF!</definedName>
    <definedName name="nameRATES" localSheetId="17">#REF!</definedName>
    <definedName name="nameRATES" localSheetId="18">#REF!</definedName>
    <definedName name="nameRATES" localSheetId="20">#REF!</definedName>
    <definedName name="nameRATES" localSheetId="25">#REF!</definedName>
    <definedName name="nameRATES" localSheetId="30">#REF!</definedName>
    <definedName name="nameRATES" localSheetId="34">#REF!</definedName>
    <definedName name="nameRATES" localSheetId="35">#REF!</definedName>
    <definedName name="nameRATES" localSheetId="23">#REF!</definedName>
    <definedName name="nameRATES" localSheetId="24">#REF!</definedName>
    <definedName name="nameRATES" localSheetId="29">#REF!</definedName>
    <definedName name="nameRATES" localSheetId="32">#REF!</definedName>
    <definedName name="nameRATES" localSheetId="5">#REF!</definedName>
    <definedName name="nameRATES" localSheetId="39">#REF!</definedName>
    <definedName name="nameRATES">#REF!</definedName>
    <definedName name="nameRAWQ" localSheetId="17">'[36]Raw Data'!#REF!</definedName>
    <definedName name="nameRAWQ" localSheetId="18">'[36]Raw Data'!#REF!</definedName>
    <definedName name="nameRAWQ" localSheetId="20">'[36]Raw Data'!#REF!</definedName>
    <definedName name="nameRAWQ" localSheetId="25">'[36]Raw Data'!#REF!</definedName>
    <definedName name="nameRAWQ" localSheetId="30">'[36]Raw Data'!#REF!</definedName>
    <definedName name="nameRAWQ" localSheetId="34">'[36]Raw Data'!#REF!</definedName>
    <definedName name="nameRAWQ" localSheetId="35">'[36]Raw Data'!#REF!</definedName>
    <definedName name="nameRAWQ" localSheetId="23">'[36]Raw Data'!#REF!</definedName>
    <definedName name="nameRAWQ" localSheetId="24">'[36]Raw Data'!#REF!</definedName>
    <definedName name="nameRAWQ" localSheetId="29">'[36]Raw Data'!#REF!</definedName>
    <definedName name="nameRAWQ" localSheetId="32">'[36]Raw Data'!#REF!</definedName>
    <definedName name="nameRAWQ" localSheetId="5">'[36]Raw Data'!#REF!</definedName>
    <definedName name="nameRAWQ" localSheetId="39">'[36]Raw Data'!#REF!</definedName>
    <definedName name="nameRAWQ">'[36]Raw Data'!#REF!</definedName>
    <definedName name="nameReal" localSheetId="17">#REF!</definedName>
    <definedName name="nameReal" localSheetId="18">#REF!</definedName>
    <definedName name="nameReal" localSheetId="20">#REF!</definedName>
    <definedName name="nameReal" localSheetId="25">#REF!</definedName>
    <definedName name="nameReal" localSheetId="30">#REF!</definedName>
    <definedName name="nameReal" localSheetId="34">#REF!</definedName>
    <definedName name="nameReal" localSheetId="35">#REF!</definedName>
    <definedName name="nameReal" localSheetId="23">#REF!</definedName>
    <definedName name="nameReal" localSheetId="24">#REF!</definedName>
    <definedName name="nameReal" localSheetId="29">#REF!</definedName>
    <definedName name="nameReal" localSheetId="32">#REF!</definedName>
    <definedName name="nameReal" localSheetId="5">#REF!</definedName>
    <definedName name="nameReal" localSheetId="37">#REF!</definedName>
    <definedName name="nameReal" localSheetId="39">#REF!</definedName>
    <definedName name="nameReal">#REF!</definedName>
    <definedName name="names" localSheetId="17">#REF!</definedName>
    <definedName name="names" localSheetId="18">#REF!</definedName>
    <definedName name="names" localSheetId="20">#REF!</definedName>
    <definedName name="names" localSheetId="25">#REF!</definedName>
    <definedName name="names" localSheetId="30">#REF!</definedName>
    <definedName name="names" localSheetId="34">#REF!</definedName>
    <definedName name="names" localSheetId="35">#REF!</definedName>
    <definedName name="names" localSheetId="23">#REF!</definedName>
    <definedName name="names" localSheetId="24">#REF!</definedName>
    <definedName name="names" localSheetId="29">#REF!</definedName>
    <definedName name="names" localSheetId="32">#REF!</definedName>
    <definedName name="names" localSheetId="5">#REF!</definedName>
    <definedName name="names" localSheetId="39">#REF!</definedName>
    <definedName name="names">#REF!</definedName>
    <definedName name="NAMES_fidr_r" localSheetId="17">[33]monthly!#REF!</definedName>
    <definedName name="NAMES_fidr_r" localSheetId="18">[33]monthly!#REF!</definedName>
    <definedName name="NAMES_fidr_r" localSheetId="20">[33]monthly!#REF!</definedName>
    <definedName name="NAMES_fidr_r" localSheetId="25">[33]monthly!#REF!</definedName>
    <definedName name="NAMES_fidr_r" localSheetId="30">[33]monthly!#REF!</definedName>
    <definedName name="NAMES_fidr_r" localSheetId="34">[33]monthly!#REF!</definedName>
    <definedName name="NAMES_fidr_r" localSheetId="35">[33]monthly!#REF!</definedName>
    <definedName name="NAMES_fidr_r" localSheetId="23">[33]monthly!#REF!</definedName>
    <definedName name="NAMES_fidr_r" localSheetId="24">[33]monthly!#REF!</definedName>
    <definedName name="NAMES_fidr_r" localSheetId="29">[33]monthly!#REF!</definedName>
    <definedName name="NAMES_fidr_r" localSheetId="32">[33]monthly!#REF!</definedName>
    <definedName name="NAMES_fidr_r" localSheetId="5">[33]monthly!#REF!</definedName>
    <definedName name="NAMES_fidr_r" localSheetId="39">[34]monthly!#REF!</definedName>
    <definedName name="NAMES_fidr_r">[33]monthly!#REF!</definedName>
    <definedName name="names_figb_r" localSheetId="17">[33]monthly!#REF!</definedName>
    <definedName name="names_figb_r" localSheetId="18">[33]monthly!#REF!</definedName>
    <definedName name="names_figb_r" localSheetId="20">[33]monthly!#REF!</definedName>
    <definedName name="names_figb_r" localSheetId="25">[33]monthly!#REF!</definedName>
    <definedName name="names_figb_r" localSheetId="34">[33]monthly!#REF!</definedName>
    <definedName name="names_figb_r" localSheetId="35">[33]monthly!#REF!</definedName>
    <definedName name="names_figb_r" localSheetId="23">[33]monthly!#REF!</definedName>
    <definedName name="names_figb_r" localSheetId="24">[33]monthly!#REF!</definedName>
    <definedName name="names_figb_r" localSheetId="29">[33]monthly!#REF!</definedName>
    <definedName name="names_figb_r" localSheetId="32">[33]monthly!#REF!</definedName>
    <definedName name="names_figb_r" localSheetId="5">[33]monthly!#REF!</definedName>
    <definedName name="names_figb_r" localSheetId="39">[34]monthly!#REF!</definedName>
    <definedName name="names_figb_r">[33]monthly!#REF!</definedName>
    <definedName name="names_w" localSheetId="17">#REF!</definedName>
    <definedName name="names_w" localSheetId="18">#REF!</definedName>
    <definedName name="names_w" localSheetId="20">#REF!</definedName>
    <definedName name="names_w" localSheetId="25">#REF!</definedName>
    <definedName name="names_w" localSheetId="30">#REF!</definedName>
    <definedName name="names_w" localSheetId="34">#REF!</definedName>
    <definedName name="names_w" localSheetId="35">#REF!</definedName>
    <definedName name="names_w" localSheetId="23">#REF!</definedName>
    <definedName name="names_w" localSheetId="24">#REF!</definedName>
    <definedName name="names_w" localSheetId="29">#REF!</definedName>
    <definedName name="names_w" localSheetId="32">#REF!</definedName>
    <definedName name="names_w" localSheetId="5">#REF!</definedName>
    <definedName name="names_w" localSheetId="37">#REF!</definedName>
    <definedName name="names_w" localSheetId="39">#REF!</definedName>
    <definedName name="names_w">#REF!</definedName>
    <definedName name="names1in" localSheetId="17">#REF!</definedName>
    <definedName name="names1in" localSheetId="18">#REF!</definedName>
    <definedName name="names1in" localSheetId="20">#REF!</definedName>
    <definedName name="names1in" localSheetId="25">#REF!</definedName>
    <definedName name="names1in" localSheetId="30">#REF!</definedName>
    <definedName name="names1in" localSheetId="34">#REF!</definedName>
    <definedName name="names1in" localSheetId="35">#REF!</definedName>
    <definedName name="names1in" localSheetId="23">#REF!</definedName>
    <definedName name="names1in" localSheetId="24">#REF!</definedName>
    <definedName name="names1in" localSheetId="29">#REF!</definedName>
    <definedName name="names1in" localSheetId="32">#REF!</definedName>
    <definedName name="names1in" localSheetId="5">#REF!</definedName>
    <definedName name="names1in" localSheetId="39">#REF!</definedName>
    <definedName name="names1in">#REF!</definedName>
    <definedName name="NAMESB" localSheetId="17">#REF!</definedName>
    <definedName name="NAMESB" localSheetId="18">#REF!</definedName>
    <definedName name="NAMESB" localSheetId="20">#REF!</definedName>
    <definedName name="NAMESB" localSheetId="25">#REF!</definedName>
    <definedName name="NAMESB" localSheetId="30">#REF!</definedName>
    <definedName name="NAMESB" localSheetId="34">#REF!</definedName>
    <definedName name="NAMESB" localSheetId="35">#REF!</definedName>
    <definedName name="NAMESB" localSheetId="23">#REF!</definedName>
    <definedName name="NAMESB" localSheetId="24">#REF!</definedName>
    <definedName name="NAMESB" localSheetId="29">#REF!</definedName>
    <definedName name="NAMESB" localSheetId="32">#REF!</definedName>
    <definedName name="NAMESB" localSheetId="5">#REF!</definedName>
    <definedName name="NAMESB" localSheetId="39">#REF!</definedName>
    <definedName name="NAMESB">#REF!</definedName>
    <definedName name="namesc" localSheetId="17">#REF!</definedName>
    <definedName name="namesc" localSheetId="18">#REF!</definedName>
    <definedName name="namesc" localSheetId="20">#REF!</definedName>
    <definedName name="namesc" localSheetId="25">#REF!</definedName>
    <definedName name="namesc" localSheetId="30">#REF!</definedName>
    <definedName name="namesc" localSheetId="34">#REF!</definedName>
    <definedName name="namesc" localSheetId="35">#REF!</definedName>
    <definedName name="namesc" localSheetId="23">#REF!</definedName>
    <definedName name="namesc" localSheetId="24">#REF!</definedName>
    <definedName name="namesc" localSheetId="29">#REF!</definedName>
    <definedName name="namesc" localSheetId="32">#REF!</definedName>
    <definedName name="namesc" localSheetId="5">#REF!</definedName>
    <definedName name="namesc" localSheetId="39">#REF!</definedName>
    <definedName name="namesc">#REF!</definedName>
    <definedName name="NAMESG" localSheetId="17">#REF!</definedName>
    <definedName name="NAMESG" localSheetId="18">#REF!</definedName>
    <definedName name="NAMESG" localSheetId="20">#REF!</definedName>
    <definedName name="NAMESG" localSheetId="25">#REF!</definedName>
    <definedName name="NAMESG" localSheetId="30">#REF!</definedName>
    <definedName name="NAMESG" localSheetId="34">#REF!</definedName>
    <definedName name="NAMESG" localSheetId="35">#REF!</definedName>
    <definedName name="NAMESG" localSheetId="23">#REF!</definedName>
    <definedName name="NAMESG" localSheetId="24">#REF!</definedName>
    <definedName name="NAMESG" localSheetId="29">#REF!</definedName>
    <definedName name="NAMESG" localSheetId="32">#REF!</definedName>
    <definedName name="NAMESG" localSheetId="5">#REF!</definedName>
    <definedName name="NAMESG" localSheetId="39">#REF!</definedName>
    <definedName name="NAMESG">#REF!</definedName>
    <definedName name="namesm" localSheetId="17">#REF!</definedName>
    <definedName name="namesm" localSheetId="18">#REF!</definedName>
    <definedName name="namesm" localSheetId="20">#REF!</definedName>
    <definedName name="namesm" localSheetId="25">#REF!</definedName>
    <definedName name="namesm" localSheetId="30">#REF!</definedName>
    <definedName name="namesm" localSheetId="34">#REF!</definedName>
    <definedName name="namesm" localSheetId="35">#REF!</definedName>
    <definedName name="namesm" localSheetId="23">#REF!</definedName>
    <definedName name="namesm" localSheetId="24">#REF!</definedName>
    <definedName name="namesm" localSheetId="29">#REF!</definedName>
    <definedName name="namesm" localSheetId="32">#REF!</definedName>
    <definedName name="namesm" localSheetId="5">#REF!</definedName>
    <definedName name="namesm" localSheetId="39">#REF!</definedName>
    <definedName name="namesm">#REF!</definedName>
    <definedName name="NAMESQ" localSheetId="17">#REF!</definedName>
    <definedName name="NAMESQ" localSheetId="18">#REF!</definedName>
    <definedName name="NAMESQ" localSheetId="20">#REF!</definedName>
    <definedName name="NAMESQ" localSheetId="25">#REF!</definedName>
    <definedName name="NAMESQ" localSheetId="30">#REF!</definedName>
    <definedName name="NAMESQ" localSheetId="34">#REF!</definedName>
    <definedName name="NAMESQ" localSheetId="35">#REF!</definedName>
    <definedName name="NAMESQ" localSheetId="23">#REF!</definedName>
    <definedName name="NAMESQ" localSheetId="24">#REF!</definedName>
    <definedName name="NAMESQ" localSheetId="29">#REF!</definedName>
    <definedName name="NAMESQ" localSheetId="32">#REF!</definedName>
    <definedName name="NAMESQ" localSheetId="5">#REF!</definedName>
    <definedName name="NAMESQ" localSheetId="39">#REF!</definedName>
    <definedName name="NAMESQ">#REF!</definedName>
    <definedName name="namesr" localSheetId="17">#REF!</definedName>
    <definedName name="namesr" localSheetId="18">#REF!</definedName>
    <definedName name="namesr" localSheetId="20">#REF!</definedName>
    <definedName name="namesr" localSheetId="25">#REF!</definedName>
    <definedName name="namesr" localSheetId="30">#REF!</definedName>
    <definedName name="namesr" localSheetId="34">#REF!</definedName>
    <definedName name="namesr" localSheetId="35">#REF!</definedName>
    <definedName name="namesr" localSheetId="23">#REF!</definedName>
    <definedName name="namesr" localSheetId="24">#REF!</definedName>
    <definedName name="namesr" localSheetId="29">#REF!</definedName>
    <definedName name="namesr" localSheetId="32">#REF!</definedName>
    <definedName name="namesr" localSheetId="5">#REF!</definedName>
    <definedName name="namesr" localSheetId="39">#REF!</definedName>
    <definedName name="namesr">#REF!</definedName>
    <definedName name="namestran" localSheetId="39">[28]transfer!$C$1:$O$1</definedName>
    <definedName name="namestran">[29]transfer!$C$1:$O$1</definedName>
    <definedName name="namgdp" localSheetId="17">#REF!</definedName>
    <definedName name="namgdp" localSheetId="18">#REF!</definedName>
    <definedName name="namgdp" localSheetId="20">#REF!</definedName>
    <definedName name="namgdp" localSheetId="25">#REF!</definedName>
    <definedName name="namgdp" localSheetId="30">#REF!</definedName>
    <definedName name="namgdp" localSheetId="34">#REF!</definedName>
    <definedName name="namgdp" localSheetId="35">#REF!</definedName>
    <definedName name="namgdp" localSheetId="23">#REF!</definedName>
    <definedName name="namgdp" localSheetId="24">#REF!</definedName>
    <definedName name="namgdp" localSheetId="29">#REF!</definedName>
    <definedName name="namgdp" localSheetId="32">#REF!</definedName>
    <definedName name="namgdp" localSheetId="5">#REF!</definedName>
    <definedName name="namgdp" localSheetId="37">#REF!</definedName>
    <definedName name="namgdp" localSheetId="39">#REF!</definedName>
    <definedName name="namgdp">#REF!</definedName>
    <definedName name="NAMIN" localSheetId="17">#REF!</definedName>
    <definedName name="NAMIN" localSheetId="18">#REF!</definedName>
    <definedName name="NAMIN" localSheetId="20">#REF!</definedName>
    <definedName name="NAMIN" localSheetId="25">#REF!</definedName>
    <definedName name="NAMIN" localSheetId="30">#REF!</definedName>
    <definedName name="NAMIN" localSheetId="34">#REF!</definedName>
    <definedName name="NAMIN" localSheetId="35">#REF!</definedName>
    <definedName name="NAMIN" localSheetId="23">#REF!</definedName>
    <definedName name="NAMIN" localSheetId="24">#REF!</definedName>
    <definedName name="NAMIN" localSheetId="29">#REF!</definedName>
    <definedName name="NAMIN" localSheetId="32">#REF!</definedName>
    <definedName name="NAMIN" localSheetId="5">#REF!</definedName>
    <definedName name="NAMIN" localSheetId="39">#REF!</definedName>
    <definedName name="NAMIN">#REF!</definedName>
    <definedName name="namin1" localSheetId="39">[6]REER!$F$1:$BP$1</definedName>
    <definedName name="namin1">[20]REER!$F$1:$BP$1</definedName>
    <definedName name="namin2" localSheetId="39">[6]REER!$F$138:$AA$138</definedName>
    <definedName name="namin2">[20]REER!$F$138:$AA$138</definedName>
    <definedName name="namind" localSheetId="17">'[2]work Q real'!#REF!</definedName>
    <definedName name="namind" localSheetId="18">'[2]work Q real'!#REF!</definedName>
    <definedName name="namind" localSheetId="20">'[2]work Q real'!#REF!</definedName>
    <definedName name="namind" localSheetId="25">'[2]work Q real'!#REF!</definedName>
    <definedName name="namind" localSheetId="34">'[2]work Q real'!#REF!</definedName>
    <definedName name="namind" localSheetId="35">'[2]work Q real'!#REF!</definedName>
    <definedName name="namind" localSheetId="23">'[2]work Q real'!#REF!</definedName>
    <definedName name="namind" localSheetId="24">'[2]work Q real'!#REF!</definedName>
    <definedName name="namind" localSheetId="29">'[2]work Q real'!#REF!</definedName>
    <definedName name="namind" localSheetId="32">'[2]work Q real'!#REF!</definedName>
    <definedName name="namind" localSheetId="5">'[2]work Q real'!#REF!</definedName>
    <definedName name="namind" localSheetId="37">'[2]work Q real'!#REF!</definedName>
    <definedName name="namind" localSheetId="39">'[2]work Q real'!#REF!</definedName>
    <definedName name="namind">'[2]work Q real'!#REF!</definedName>
    <definedName name="naminm" localSheetId="17">#REF!</definedName>
    <definedName name="naminm" localSheetId="18">#REF!</definedName>
    <definedName name="naminm" localSheetId="20">#REF!</definedName>
    <definedName name="naminm" localSheetId="25">#REF!</definedName>
    <definedName name="naminm" localSheetId="30">#REF!</definedName>
    <definedName name="naminm" localSheetId="34">#REF!</definedName>
    <definedName name="naminm" localSheetId="35">#REF!</definedName>
    <definedName name="naminm" localSheetId="23">#REF!</definedName>
    <definedName name="naminm" localSheetId="24">#REF!</definedName>
    <definedName name="naminm" localSheetId="29">#REF!</definedName>
    <definedName name="naminm" localSheetId="32">#REF!</definedName>
    <definedName name="naminm" localSheetId="5">#REF!</definedName>
    <definedName name="naminm" localSheetId="37">#REF!</definedName>
    <definedName name="naminm" localSheetId="39">#REF!</definedName>
    <definedName name="naminm">#REF!</definedName>
    <definedName name="naminq" localSheetId="17">#REF!</definedName>
    <definedName name="naminq" localSheetId="18">#REF!</definedName>
    <definedName name="naminq" localSheetId="20">#REF!</definedName>
    <definedName name="naminq" localSheetId="25">#REF!</definedName>
    <definedName name="naminq" localSheetId="30">#REF!</definedName>
    <definedName name="naminq" localSheetId="34">#REF!</definedName>
    <definedName name="naminq" localSheetId="35">#REF!</definedName>
    <definedName name="naminq" localSheetId="23">#REF!</definedName>
    <definedName name="naminq" localSheetId="24">#REF!</definedName>
    <definedName name="naminq" localSheetId="29">#REF!</definedName>
    <definedName name="naminq" localSheetId="32">#REF!</definedName>
    <definedName name="naminq" localSheetId="5">#REF!</definedName>
    <definedName name="naminq" localSheetId="39">#REF!</definedName>
    <definedName name="naminq">#REF!</definedName>
    <definedName name="namm" localSheetId="17">#REF!</definedName>
    <definedName name="namm" localSheetId="18">#REF!</definedName>
    <definedName name="namm" localSheetId="20">#REF!</definedName>
    <definedName name="namm" localSheetId="25">#REF!</definedName>
    <definedName name="namm" localSheetId="30">#REF!</definedName>
    <definedName name="namm" localSheetId="34">#REF!</definedName>
    <definedName name="namm" localSheetId="35">#REF!</definedName>
    <definedName name="namm" localSheetId="23">#REF!</definedName>
    <definedName name="namm" localSheetId="24">#REF!</definedName>
    <definedName name="namm" localSheetId="29">#REF!</definedName>
    <definedName name="namm" localSheetId="32">#REF!</definedName>
    <definedName name="namm" localSheetId="5">#REF!</definedName>
    <definedName name="namm" localSheetId="39">#REF!</definedName>
    <definedName name="namm">#REF!</definedName>
    <definedName name="NAMOUT" localSheetId="17">#REF!</definedName>
    <definedName name="NAMOUT" localSheetId="18">#REF!</definedName>
    <definedName name="NAMOUT" localSheetId="20">#REF!</definedName>
    <definedName name="NAMOUT" localSheetId="25">#REF!</definedName>
    <definedName name="NAMOUT" localSheetId="30">#REF!</definedName>
    <definedName name="NAMOUT" localSheetId="34">#REF!</definedName>
    <definedName name="NAMOUT" localSheetId="35">#REF!</definedName>
    <definedName name="NAMOUT" localSheetId="23">#REF!</definedName>
    <definedName name="NAMOUT" localSheetId="24">#REF!</definedName>
    <definedName name="NAMOUT" localSheetId="29">#REF!</definedName>
    <definedName name="NAMOUT" localSheetId="32">#REF!</definedName>
    <definedName name="NAMOUT" localSheetId="5">#REF!</definedName>
    <definedName name="NAMOUT" localSheetId="39">#REF!</definedName>
    <definedName name="NAMOUT">#REF!</definedName>
    <definedName name="namout1" localSheetId="39">[6]REER!$F$2:$AA$2</definedName>
    <definedName name="namout1">[20]REER!$F$2:$AA$2</definedName>
    <definedName name="namoutm" localSheetId="17">#REF!</definedName>
    <definedName name="namoutm" localSheetId="18">#REF!</definedName>
    <definedName name="namoutm" localSheetId="20">#REF!</definedName>
    <definedName name="namoutm" localSheetId="25">#REF!</definedName>
    <definedName name="namoutm" localSheetId="30">#REF!</definedName>
    <definedName name="namoutm" localSheetId="34">#REF!</definedName>
    <definedName name="namoutm" localSheetId="35">#REF!</definedName>
    <definedName name="namoutm" localSheetId="23">#REF!</definedName>
    <definedName name="namoutm" localSheetId="24">#REF!</definedName>
    <definedName name="namoutm" localSheetId="29">#REF!</definedName>
    <definedName name="namoutm" localSheetId="32">#REF!</definedName>
    <definedName name="namoutm" localSheetId="5">#REF!</definedName>
    <definedName name="namoutm" localSheetId="37">#REF!</definedName>
    <definedName name="namoutm" localSheetId="39">#REF!</definedName>
    <definedName name="namoutm">#REF!</definedName>
    <definedName name="namoutq" localSheetId="17">#REF!</definedName>
    <definedName name="namoutq" localSheetId="18">#REF!</definedName>
    <definedName name="namoutq" localSheetId="20">#REF!</definedName>
    <definedName name="namoutq" localSheetId="25">#REF!</definedName>
    <definedName name="namoutq" localSheetId="30">#REF!</definedName>
    <definedName name="namoutq" localSheetId="34">#REF!</definedName>
    <definedName name="namoutq" localSheetId="35">#REF!</definedName>
    <definedName name="namoutq" localSheetId="23">#REF!</definedName>
    <definedName name="namoutq" localSheetId="24">#REF!</definedName>
    <definedName name="namoutq" localSheetId="29">#REF!</definedName>
    <definedName name="namoutq" localSheetId="32">#REF!</definedName>
    <definedName name="namoutq" localSheetId="5">#REF!</definedName>
    <definedName name="namoutq" localSheetId="39">#REF!</definedName>
    <definedName name="namoutq">#REF!</definedName>
    <definedName name="namprofit" localSheetId="39">[6]C!$O$1:$Z$1</definedName>
    <definedName name="namprofit">[20]C!$O$1:$Z$1</definedName>
    <definedName name="namq" localSheetId="17">#REF!</definedName>
    <definedName name="namq" localSheetId="18">#REF!</definedName>
    <definedName name="namq" localSheetId="20">#REF!</definedName>
    <definedName name="namq" localSheetId="25">#REF!</definedName>
    <definedName name="namq" localSheetId="30">#REF!</definedName>
    <definedName name="namq" localSheetId="34">#REF!</definedName>
    <definedName name="namq" localSheetId="35">#REF!</definedName>
    <definedName name="namq" localSheetId="23">#REF!</definedName>
    <definedName name="namq" localSheetId="24">#REF!</definedName>
    <definedName name="namq" localSheetId="29">#REF!</definedName>
    <definedName name="namq" localSheetId="32">#REF!</definedName>
    <definedName name="namq" localSheetId="5">#REF!</definedName>
    <definedName name="namq" localSheetId="37">#REF!</definedName>
    <definedName name="namq" localSheetId="39">#REF!</definedName>
    <definedName name="namq">#REF!</definedName>
    <definedName name="namq1" localSheetId="17">#REF!</definedName>
    <definedName name="namq1" localSheetId="18">#REF!</definedName>
    <definedName name="namq1" localSheetId="20">#REF!</definedName>
    <definedName name="namq1" localSheetId="25">#REF!</definedName>
    <definedName name="namq1" localSheetId="30">#REF!</definedName>
    <definedName name="namq1" localSheetId="34">#REF!</definedName>
    <definedName name="namq1" localSheetId="35">#REF!</definedName>
    <definedName name="namq1" localSheetId="23">#REF!</definedName>
    <definedName name="namq1" localSheetId="24">#REF!</definedName>
    <definedName name="namq1" localSheetId="29">#REF!</definedName>
    <definedName name="namq1" localSheetId="32">#REF!</definedName>
    <definedName name="namq1" localSheetId="5">#REF!</definedName>
    <definedName name="namq1" localSheetId="39">#REF!</definedName>
    <definedName name="namq1">#REF!</definedName>
    <definedName name="namq2" localSheetId="17">#REF!</definedName>
    <definedName name="namq2" localSheetId="18">#REF!</definedName>
    <definedName name="namq2" localSheetId="20">#REF!</definedName>
    <definedName name="namq2" localSheetId="25">#REF!</definedName>
    <definedName name="namq2" localSheetId="30">#REF!</definedName>
    <definedName name="namq2" localSheetId="34">#REF!</definedName>
    <definedName name="namq2" localSheetId="35">#REF!</definedName>
    <definedName name="namq2" localSheetId="23">#REF!</definedName>
    <definedName name="namq2" localSheetId="24">#REF!</definedName>
    <definedName name="namq2" localSheetId="29">#REF!</definedName>
    <definedName name="namq2" localSheetId="32">#REF!</definedName>
    <definedName name="namq2" localSheetId="5">#REF!</definedName>
    <definedName name="namq2" localSheetId="39">#REF!</definedName>
    <definedName name="namq2">#REF!</definedName>
    <definedName name="namreer" localSheetId="39">[6]REER!$AY$143:$BF$143</definedName>
    <definedName name="namreer">[20]REER!$AY$143:$BF$143</definedName>
    <definedName name="namsgdp" localSheetId="17">#REF!</definedName>
    <definedName name="namsgdp" localSheetId="18">#REF!</definedName>
    <definedName name="namsgdp" localSheetId="20">#REF!</definedName>
    <definedName name="namsgdp" localSheetId="25">#REF!</definedName>
    <definedName name="namsgdp" localSheetId="30">#REF!</definedName>
    <definedName name="namsgdp" localSheetId="34">#REF!</definedName>
    <definedName name="namsgdp" localSheetId="35">#REF!</definedName>
    <definedName name="namsgdp" localSheetId="23">#REF!</definedName>
    <definedName name="namsgdp" localSheetId="24">#REF!</definedName>
    <definedName name="namsgdp" localSheetId="29">#REF!</definedName>
    <definedName name="namsgdp" localSheetId="32">#REF!</definedName>
    <definedName name="namsgdp" localSheetId="5">#REF!</definedName>
    <definedName name="namsgdp" localSheetId="37">#REF!</definedName>
    <definedName name="namsgdp" localSheetId="39">#REF!</definedName>
    <definedName name="namsgdp">#REF!</definedName>
    <definedName name="namtin" localSheetId="17">#REF!</definedName>
    <definedName name="namtin" localSheetId="18">#REF!</definedName>
    <definedName name="namtin" localSheetId="20">#REF!</definedName>
    <definedName name="namtin" localSheetId="25">#REF!</definedName>
    <definedName name="namtin" localSheetId="30">#REF!</definedName>
    <definedName name="namtin" localSheetId="34">#REF!</definedName>
    <definedName name="namtin" localSheetId="35">#REF!</definedName>
    <definedName name="namtin" localSheetId="23">#REF!</definedName>
    <definedName name="namtin" localSheetId="24">#REF!</definedName>
    <definedName name="namtin" localSheetId="29">#REF!</definedName>
    <definedName name="namtin" localSheetId="32">#REF!</definedName>
    <definedName name="namtin" localSheetId="5">#REF!</definedName>
    <definedName name="namtin" localSheetId="39">#REF!</definedName>
    <definedName name="namtin">#REF!</definedName>
    <definedName name="namtout" localSheetId="17">#REF!</definedName>
    <definedName name="namtout" localSheetId="18">#REF!</definedName>
    <definedName name="namtout" localSheetId="20">#REF!</definedName>
    <definedName name="namtout" localSheetId="25">#REF!</definedName>
    <definedName name="namtout" localSheetId="30">#REF!</definedName>
    <definedName name="namtout" localSheetId="34">#REF!</definedName>
    <definedName name="namtout" localSheetId="35">#REF!</definedName>
    <definedName name="namtout" localSheetId="23">#REF!</definedName>
    <definedName name="namtout" localSheetId="24">#REF!</definedName>
    <definedName name="namtout" localSheetId="29">#REF!</definedName>
    <definedName name="namtout" localSheetId="32">#REF!</definedName>
    <definedName name="namtout" localSheetId="5">#REF!</definedName>
    <definedName name="namtout" localSheetId="39">#REF!</definedName>
    <definedName name="namtout">#REF!</definedName>
    <definedName name="namulc" localSheetId="39">[6]REER!$BI$1:$BP$1</definedName>
    <definedName name="namulc">[20]REER!$BI$1:$BP$1</definedName>
    <definedName name="_xlnm.Print_Titles" localSheetId="15">#REF!,#REF!</definedName>
    <definedName name="_xlnm.Print_Titles" localSheetId="17">#REF!,#REF!</definedName>
    <definedName name="_xlnm.Print_Titles" localSheetId="18">#REF!,#REF!</definedName>
    <definedName name="_xlnm.Print_Titles" localSheetId="20">#REF!,#REF!</definedName>
    <definedName name="_xlnm.Print_Titles" localSheetId="25">#REF!,#REF!</definedName>
    <definedName name="_xlnm.Print_Titles" localSheetId="30">#REF!,#REF!</definedName>
    <definedName name="_xlnm.Print_Titles" localSheetId="34">#REF!,#REF!</definedName>
    <definedName name="_xlnm.Print_Titles" localSheetId="35">#REF!,#REF!</definedName>
    <definedName name="_xlnm.Print_Titles" localSheetId="23">#REF!,#REF!</definedName>
    <definedName name="_xlnm.Print_Titles" localSheetId="24">#REF!,#REF!</definedName>
    <definedName name="_xlnm.Print_Titles" localSheetId="29">#REF!,#REF!</definedName>
    <definedName name="_xlnm.Print_Titles" localSheetId="32">#REF!,#REF!</definedName>
    <definedName name="_xlnm.Print_Titles" localSheetId="5">#REF!,#REF!</definedName>
    <definedName name="_xlnm.Print_Titles" localSheetId="37">#REF!,#REF!</definedName>
    <definedName name="_xlnm.Print_Titles" localSheetId="39">#REF!,#REF!</definedName>
    <definedName name="_xlnm.Print_Titles">#REF!,#REF!</definedName>
    <definedName name="NCG">#N/A</definedName>
    <definedName name="NCG_R">#N/A</definedName>
    <definedName name="NCP">#N/A</definedName>
    <definedName name="NCP_R">#N/A</definedName>
    <definedName name="NCZD" localSheetId="17">[27]Graf14_Graf15!#REF!</definedName>
    <definedName name="NCZD" localSheetId="18">[27]Graf14_Graf15!#REF!</definedName>
    <definedName name="NCZD" localSheetId="20">[27]Graf14_Graf15!#REF!</definedName>
    <definedName name="NCZD" localSheetId="25">[27]Graf14_Graf15!#REF!</definedName>
    <definedName name="NCZD" localSheetId="30">[27]Graf14_Graf15!#REF!</definedName>
    <definedName name="NCZD" localSheetId="34">[27]Graf14_Graf15!#REF!</definedName>
    <definedName name="NCZD" localSheetId="35">[27]Graf14_Graf15!#REF!</definedName>
    <definedName name="NCZD" localSheetId="23">[27]Graf14_Graf15!#REF!</definedName>
    <definedName name="NCZD" localSheetId="24">[27]Graf14_Graf15!#REF!</definedName>
    <definedName name="NCZD" localSheetId="29">[27]Graf14_Graf15!#REF!</definedName>
    <definedName name="NCZD" localSheetId="32">[27]Graf14_Graf15!#REF!</definedName>
    <definedName name="NCZD" localSheetId="5">[27]Graf14_Graf15!#REF!</definedName>
    <definedName name="NCZD" localSheetId="37">[27]Graf14_Graf15!#REF!</definedName>
    <definedName name="NCZD" localSheetId="39">[27]Graf14_Graf15!#REF!</definedName>
    <definedName name="NCZD">[27]Graf14_Graf15!#REF!</definedName>
    <definedName name="NCZD_2" localSheetId="17">[27]Graf14_Graf15!#REF!</definedName>
    <definedName name="NCZD_2" localSheetId="18">[27]Graf14_Graf15!#REF!</definedName>
    <definedName name="NCZD_2" localSheetId="20">[27]Graf14_Graf15!#REF!</definedName>
    <definedName name="NCZD_2" localSheetId="25">[27]Graf14_Graf15!#REF!</definedName>
    <definedName name="NCZD_2" localSheetId="30">[27]Graf14_Graf15!#REF!</definedName>
    <definedName name="NCZD_2" localSheetId="34">[27]Graf14_Graf15!#REF!</definedName>
    <definedName name="NCZD_2" localSheetId="35">[27]Graf14_Graf15!#REF!</definedName>
    <definedName name="NCZD_2" localSheetId="23">[27]Graf14_Graf15!#REF!</definedName>
    <definedName name="NCZD_2" localSheetId="24">[27]Graf14_Graf15!#REF!</definedName>
    <definedName name="NCZD_2" localSheetId="29">[27]Graf14_Graf15!#REF!</definedName>
    <definedName name="NCZD_2" localSheetId="32">[27]Graf14_Graf15!#REF!</definedName>
    <definedName name="NCZD_2" localSheetId="5">[27]Graf14_Graf15!#REF!</definedName>
    <definedName name="NCZD_2" localSheetId="37">[27]Graf14_Graf15!#REF!</definedName>
    <definedName name="NCZD_2" localSheetId="39">[27]Graf14_Graf15!#REF!</definedName>
    <definedName name="NCZD_2">[27]Graf14_Graf15!#REF!</definedName>
    <definedName name="NEER" localSheetId="39">[6]REER!$AY$144:$AY$206</definedName>
    <definedName name="NEER">[20]REER!$AY$144:$AY$206</definedName>
    <definedName name="NFI">#N/A</definedName>
    <definedName name="NFI_R">#N/A</definedName>
    <definedName name="NGDP">#N/A</definedName>
    <definedName name="NGDP_DG">#N/A</definedName>
    <definedName name="NGDP_R">#N/A</definedName>
    <definedName name="NGDP_RG">#N/A</definedName>
    <definedName name="NGDPA" localSheetId="17">#REF!</definedName>
    <definedName name="NGDPA" localSheetId="18">#REF!</definedName>
    <definedName name="NGDPA" localSheetId="20">#REF!</definedName>
    <definedName name="NGDPA" localSheetId="25">#REF!</definedName>
    <definedName name="NGDPA" localSheetId="30">#REF!</definedName>
    <definedName name="NGDPA" localSheetId="34">#REF!</definedName>
    <definedName name="NGDPA" localSheetId="35">#REF!</definedName>
    <definedName name="NGDPA" localSheetId="23">#REF!</definedName>
    <definedName name="NGDPA" localSheetId="24">#REF!</definedName>
    <definedName name="NGDPA" localSheetId="29">#REF!</definedName>
    <definedName name="NGDPA" localSheetId="32">#REF!</definedName>
    <definedName name="NGDPA" localSheetId="5">#REF!</definedName>
    <definedName name="NGDPA" localSheetId="37">#REF!</definedName>
    <definedName name="NGDPA" localSheetId="39">#REF!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13" hidden="1">{"Riqfin97",#N/A,FALSE,"Tran";"Riqfinpro",#N/A,FALSE,"Tran"}</definedName>
    <definedName name="nn" localSheetId="15" hidden="1">{"Riqfin97",#N/A,FALSE,"Tran";"Riqfinpro",#N/A,FALSE,"Tran"}</definedName>
    <definedName name="nn" localSheetId="17" hidden="1">{"Riqfin97",#N/A,FALSE,"Tran";"Riqfinpro",#N/A,FALSE,"Tran"}</definedName>
    <definedName name="nn" localSheetId="20" hidden="1">{"Riqfin97",#N/A,FALSE,"Tran";"Riqfinpro",#N/A,FALSE,"Tran"}</definedName>
    <definedName name="nn" localSheetId="30" hidden="1">{"Riqfin97",#N/A,FALSE,"Tran";"Riqfinpro",#N/A,FALSE,"Tran"}</definedName>
    <definedName name="nn" localSheetId="33" hidden="1">{"Riqfin97",#N/A,FALSE,"Tran";"Riqfinpro",#N/A,FALSE,"Tran"}</definedName>
    <definedName name="nn" localSheetId="34" hidden="1">{"Riqfin97",#N/A,FALSE,"Tran";"Riqfinpro",#N/A,FALSE,"Tran"}</definedName>
    <definedName name="nn" localSheetId="35" hidden="1">{"Riqfin97",#N/A,FALSE,"Tran";"Riqfinpro",#N/A,FALSE,"Tran"}</definedName>
    <definedName name="nn" localSheetId="46" hidden="1">{"Riqfin97",#N/A,FALSE,"Tran";"Riqfinpro",#N/A,FALSE,"Tran"}</definedName>
    <definedName name="nn" localSheetId="37" hidden="1">{"Riqfin97",#N/A,FALSE,"Tran";"Riqfinpro",#N/A,FALSE,"Tran"}</definedName>
    <definedName name="nn" localSheetId="39" hidden="1">{"Riqfin97",#N/A,FALSE,"Tran";"Riqfinpro",#N/A,FALSE,"Tran"}</definedName>
    <definedName name="nn" localSheetId="42" hidden="1">{"Riqfin97",#N/A,FALSE,"Tran";"Riqfinpro",#N/A,FALSE,"Tran"}</definedName>
    <definedName name="nn" localSheetId="43" hidden="1">{"Riqfin97",#N/A,FALSE,"Tran";"Riqfinpro",#N/A,FALSE,"Tran"}</definedName>
    <definedName name="nn" hidden="1">{"Riqfin97",#N/A,FALSE,"Tran";"Riqfinpro",#N/A,FALSE,"Tran"}</definedName>
    <definedName name="nnn" localSheetId="13" hidden="1">{"Tab1",#N/A,FALSE,"P";"Tab2",#N/A,FALSE,"P"}</definedName>
    <definedName name="nnn" localSheetId="15" hidden="1">{"Tab1",#N/A,FALSE,"P";"Tab2",#N/A,FALSE,"P"}</definedName>
    <definedName name="nnn" localSheetId="17" hidden="1">{"Tab1",#N/A,FALSE,"P";"Tab2",#N/A,FALSE,"P"}</definedName>
    <definedName name="nnn" localSheetId="20" hidden="1">{"Tab1",#N/A,FALSE,"P";"Tab2",#N/A,FALSE,"P"}</definedName>
    <definedName name="nnn" localSheetId="30" hidden="1">{"Tab1",#N/A,FALSE,"P";"Tab2",#N/A,FALSE,"P"}</definedName>
    <definedName name="nnn" localSheetId="33" hidden="1">{"Tab1",#N/A,FALSE,"P";"Tab2",#N/A,FALSE,"P"}</definedName>
    <definedName name="nnn" localSheetId="34" hidden="1">{"Tab1",#N/A,FALSE,"P";"Tab2",#N/A,FALSE,"P"}</definedName>
    <definedName name="nnn" localSheetId="35" hidden="1">{"Tab1",#N/A,FALSE,"P";"Tab2",#N/A,FALSE,"P"}</definedName>
    <definedName name="nnn" localSheetId="46" hidden="1">{"Tab1",#N/A,FALSE,"P";"Tab2",#N/A,FALSE,"P"}</definedName>
    <definedName name="nnn" localSheetId="37" hidden="1">{"Tab1",#N/A,FALSE,"P";"Tab2",#N/A,FALSE,"P"}</definedName>
    <definedName name="nnn" localSheetId="39" hidden="1">{"Tab1",#N/A,FALSE,"P";"Tab2",#N/A,FALSE,"P"}</definedName>
    <definedName name="nnn" localSheetId="42" hidden="1">{"Tab1",#N/A,FALSE,"P";"Tab2",#N/A,FALSE,"P"}</definedName>
    <definedName name="nnn" localSheetId="43" hidden="1">{"Tab1",#N/A,FALSE,"P";"Tab2",#N/A,FALSE,"P"}</definedName>
    <definedName name="nnn" hidden="1">{"Tab1",#N/A,FALSE,"P";"Tab2",#N/A,FALSE,"P"}</definedName>
    <definedName name="NOMINAL" localSheetId="17">#REF!</definedName>
    <definedName name="NOMINAL" localSheetId="18">#REF!</definedName>
    <definedName name="NOMINAL" localSheetId="20">#REF!</definedName>
    <definedName name="NOMINAL" localSheetId="25">#REF!</definedName>
    <definedName name="NOMINAL" localSheetId="30">#REF!</definedName>
    <definedName name="NOMINAL" localSheetId="34">#REF!</definedName>
    <definedName name="NOMINAL" localSheetId="35">#REF!</definedName>
    <definedName name="NOMINAL" localSheetId="23">#REF!</definedName>
    <definedName name="NOMINAL" localSheetId="24">#REF!</definedName>
    <definedName name="NOMINAL" localSheetId="29">#REF!</definedName>
    <definedName name="NOMINAL" localSheetId="32">#REF!</definedName>
    <definedName name="NOMINAL" localSheetId="5">#REF!</definedName>
    <definedName name="NOMINAL" localSheetId="37">#REF!</definedName>
    <definedName name="NOMINAL" localSheetId="39">#REF!</definedName>
    <definedName name="NOMINAL">#REF!</definedName>
    <definedName name="NPee_2" localSheetId="17">[27]Graf14_Graf15!#REF!</definedName>
    <definedName name="NPee_2" localSheetId="18">[27]Graf14_Graf15!#REF!</definedName>
    <definedName name="NPee_2" localSheetId="20">[27]Graf14_Graf15!#REF!</definedName>
    <definedName name="NPee_2" localSheetId="25">[27]Graf14_Graf15!#REF!</definedName>
    <definedName name="NPee_2" localSheetId="30">[27]Graf14_Graf15!#REF!</definedName>
    <definedName name="NPee_2" localSheetId="34">[27]Graf14_Graf15!#REF!</definedName>
    <definedName name="NPee_2" localSheetId="35">[27]Graf14_Graf15!#REF!</definedName>
    <definedName name="NPee_2" localSheetId="23">[27]Graf14_Graf15!#REF!</definedName>
    <definedName name="NPee_2" localSheetId="24">[27]Graf14_Graf15!#REF!</definedName>
    <definedName name="NPee_2" localSheetId="29">[27]Graf14_Graf15!#REF!</definedName>
    <definedName name="NPee_2" localSheetId="32">[27]Graf14_Graf15!#REF!</definedName>
    <definedName name="NPee_2" localSheetId="5">[27]Graf14_Graf15!#REF!</definedName>
    <definedName name="NPee_2" localSheetId="37">[27]Graf14_Graf15!#REF!</definedName>
    <definedName name="NPee_2" localSheetId="39">[27]Graf14_Graf15!#REF!</definedName>
    <definedName name="NPee_2">[27]Graf14_Graf15!#REF!</definedName>
    <definedName name="NPer_2" localSheetId="17">[27]Graf14_Graf15!#REF!</definedName>
    <definedName name="NPer_2" localSheetId="18">[27]Graf14_Graf15!#REF!</definedName>
    <definedName name="NPer_2" localSheetId="20">[27]Graf14_Graf15!#REF!</definedName>
    <definedName name="NPer_2" localSheetId="25">[27]Graf14_Graf15!#REF!</definedName>
    <definedName name="NPer_2" localSheetId="34">[27]Graf14_Graf15!#REF!</definedName>
    <definedName name="NPer_2" localSheetId="35">[27]Graf14_Graf15!#REF!</definedName>
    <definedName name="NPer_2" localSheetId="23">[27]Graf14_Graf15!#REF!</definedName>
    <definedName name="NPer_2" localSheetId="24">[27]Graf14_Graf15!#REF!</definedName>
    <definedName name="NPer_2" localSheetId="29">[27]Graf14_Graf15!#REF!</definedName>
    <definedName name="NPer_2" localSheetId="32">[27]Graf14_Graf15!#REF!</definedName>
    <definedName name="NPer_2" localSheetId="5">[27]Graf14_Graf15!#REF!</definedName>
    <definedName name="NPer_2" localSheetId="37">[27]Graf14_Graf15!#REF!</definedName>
    <definedName name="NPer_2" localSheetId="39">[27]Graf14_Graf15!#REF!</definedName>
    <definedName name="NPer_2">[27]Graf14_Graf15!#REF!</definedName>
    <definedName name="NTDD_RG" localSheetId="39">#N/A</definedName>
    <definedName name="NTDD_RG">[21]!NTDD_RG</definedName>
    <definedName name="NX">#N/A</definedName>
    <definedName name="NX_R">#N/A</definedName>
    <definedName name="NXG_RG">#N/A</definedName>
    <definedName name="_xlnm.Print_Area" localSheetId="24">'Tab 12'!#REF!</definedName>
    <definedName name="_xlnm.Print_Area">#N/A</definedName>
    <definedName name="Odh" localSheetId="17">#REF!</definedName>
    <definedName name="Odh" localSheetId="18">#REF!</definedName>
    <definedName name="Odh" localSheetId="20">#REF!</definedName>
    <definedName name="Odh" localSheetId="25">#REF!</definedName>
    <definedName name="Odh" localSheetId="30">#REF!</definedName>
    <definedName name="Odh" localSheetId="34">#REF!</definedName>
    <definedName name="Odh" localSheetId="35">#REF!</definedName>
    <definedName name="Odh" localSheetId="23">#REF!</definedName>
    <definedName name="Odh" localSheetId="24">#REF!</definedName>
    <definedName name="Odh" localSheetId="29">#REF!</definedName>
    <definedName name="Odh" localSheetId="32">#REF!</definedName>
    <definedName name="Odh" localSheetId="5">#REF!</definedName>
    <definedName name="Odh" localSheetId="37">#REF!</definedName>
    <definedName name="Odh" localSheetId="39">#REF!</definedName>
    <definedName name="Odh">#REF!</definedName>
    <definedName name="oliu" localSheetId="13" hidden="1">{"WEO",#N/A,FALSE,"T"}</definedName>
    <definedName name="oliu" localSheetId="15" hidden="1">{"WEO",#N/A,FALSE,"T"}</definedName>
    <definedName name="oliu" localSheetId="17" hidden="1">{"WEO",#N/A,FALSE,"T"}</definedName>
    <definedName name="oliu" localSheetId="20" hidden="1">{"WEO",#N/A,FALSE,"T"}</definedName>
    <definedName name="oliu" localSheetId="30" hidden="1">{"WEO",#N/A,FALSE,"T"}</definedName>
    <definedName name="oliu" localSheetId="33" hidden="1">{"WEO",#N/A,FALSE,"T"}</definedName>
    <definedName name="oliu" localSheetId="34" hidden="1">{"WEO",#N/A,FALSE,"T"}</definedName>
    <definedName name="oliu" localSheetId="35" hidden="1">{"WEO",#N/A,FALSE,"T"}</definedName>
    <definedName name="oliu" localSheetId="46" hidden="1">{"WEO",#N/A,FALSE,"T"}</definedName>
    <definedName name="oliu" localSheetId="37" hidden="1">{"WEO",#N/A,FALSE,"T"}</definedName>
    <definedName name="oliu" localSheetId="42" hidden="1">{"WEO",#N/A,FALSE,"T"}</definedName>
    <definedName name="oliu" localSheetId="43" hidden="1">{"WEO",#N/A,FALSE,"T"}</definedName>
    <definedName name="oliu" hidden="1">{"WEO",#N/A,FALSE,"T"}</definedName>
    <definedName name="oo" localSheetId="13" hidden="1">{"Riqfin97",#N/A,FALSE,"Tran";"Riqfinpro",#N/A,FALSE,"Tran"}</definedName>
    <definedName name="oo" localSheetId="15" hidden="1">{"Riqfin97",#N/A,FALSE,"Tran";"Riqfinpro",#N/A,FALSE,"Tran"}</definedName>
    <definedName name="oo" localSheetId="17" hidden="1">{"Riqfin97",#N/A,FALSE,"Tran";"Riqfinpro",#N/A,FALSE,"Tran"}</definedName>
    <definedName name="oo" localSheetId="20" hidden="1">{"Riqfin97",#N/A,FALSE,"Tran";"Riqfinpro",#N/A,FALSE,"Tran"}</definedName>
    <definedName name="oo" localSheetId="30" hidden="1">{"Riqfin97",#N/A,FALSE,"Tran";"Riqfinpro",#N/A,FALSE,"Tran"}</definedName>
    <definedName name="oo" localSheetId="33" hidden="1">{"Riqfin97",#N/A,FALSE,"Tran";"Riqfinpro",#N/A,FALSE,"Tran"}</definedName>
    <definedName name="oo" localSheetId="34" hidden="1">{"Riqfin97",#N/A,FALSE,"Tran";"Riqfinpro",#N/A,FALSE,"Tran"}</definedName>
    <definedName name="oo" localSheetId="35" hidden="1">{"Riqfin97",#N/A,FALSE,"Tran";"Riqfinpro",#N/A,FALSE,"Tran"}</definedName>
    <definedName name="oo" localSheetId="46" hidden="1">{"Riqfin97",#N/A,FALSE,"Tran";"Riqfinpro",#N/A,FALSE,"Tran"}</definedName>
    <definedName name="oo" localSheetId="37" hidden="1">{"Riqfin97",#N/A,FALSE,"Tran";"Riqfinpro",#N/A,FALSE,"Tran"}</definedName>
    <definedName name="oo" localSheetId="39" hidden="1">{"Riqfin97",#N/A,FALSE,"Tran";"Riqfinpro",#N/A,FALSE,"Tran"}</definedName>
    <definedName name="oo" localSheetId="42" hidden="1">{"Riqfin97",#N/A,FALSE,"Tran";"Riqfinpro",#N/A,FALSE,"Tran"}</definedName>
    <definedName name="oo" localSheetId="43" hidden="1">{"Riqfin97",#N/A,FALSE,"Tran";"Riqfinpro",#N/A,FALSE,"Tran"}</definedName>
    <definedName name="oo" hidden="1">{"Riqfin97",#N/A,FALSE,"Tran";"Riqfinpro",#N/A,FALSE,"Tran"}</definedName>
    <definedName name="ooo" localSheetId="13" hidden="1">{"Tab1",#N/A,FALSE,"P";"Tab2",#N/A,FALSE,"P"}</definedName>
    <definedName name="ooo" localSheetId="15" hidden="1">{"Tab1",#N/A,FALSE,"P";"Tab2",#N/A,FALSE,"P"}</definedName>
    <definedName name="ooo" localSheetId="17" hidden="1">{"Tab1",#N/A,FALSE,"P";"Tab2",#N/A,FALSE,"P"}</definedName>
    <definedName name="ooo" localSheetId="20" hidden="1">{"Tab1",#N/A,FALSE,"P";"Tab2",#N/A,FALSE,"P"}</definedName>
    <definedName name="ooo" localSheetId="30" hidden="1">{"Tab1",#N/A,FALSE,"P";"Tab2",#N/A,FALSE,"P"}</definedName>
    <definedName name="ooo" localSheetId="33" hidden="1">{"Tab1",#N/A,FALSE,"P";"Tab2",#N/A,FALSE,"P"}</definedName>
    <definedName name="ooo" localSheetId="34" hidden="1">{"Tab1",#N/A,FALSE,"P";"Tab2",#N/A,FALSE,"P"}</definedName>
    <definedName name="ooo" localSheetId="35" hidden="1">{"Tab1",#N/A,FALSE,"P";"Tab2",#N/A,FALSE,"P"}</definedName>
    <definedName name="ooo" localSheetId="46" hidden="1">{"Tab1",#N/A,FALSE,"P";"Tab2",#N/A,FALSE,"P"}</definedName>
    <definedName name="ooo" localSheetId="37" hidden="1">{"Tab1",#N/A,FALSE,"P";"Tab2",#N/A,FALSE,"P"}</definedName>
    <definedName name="ooo" localSheetId="39" hidden="1">{"Tab1",#N/A,FALSE,"P";"Tab2",#N/A,FALSE,"P"}</definedName>
    <definedName name="ooo" localSheetId="42" hidden="1">{"Tab1",#N/A,FALSE,"P";"Tab2",#N/A,FALSE,"P"}</definedName>
    <definedName name="ooo" localSheetId="43" hidden="1">{"Tab1",#N/A,FALSE,"P";"Tab2",#N/A,FALSE,"P"}</definedName>
    <definedName name="ooo" hidden="1">{"Tab1",#N/A,FALSE,"P";"Tab2",#N/A,FALSE,"P"}</definedName>
    <definedName name="OS2015_new" localSheetId="15">#REF!</definedName>
    <definedName name="OS2015_new" localSheetId="17">#REF!</definedName>
    <definedName name="OS2015_new" localSheetId="18">#REF!</definedName>
    <definedName name="OS2015_new" localSheetId="20">#REF!</definedName>
    <definedName name="OS2015_new" localSheetId="25">#REF!</definedName>
    <definedName name="OS2015_new" localSheetId="30">#REF!</definedName>
    <definedName name="OS2015_new" localSheetId="34">#REF!</definedName>
    <definedName name="OS2015_new" localSheetId="35">#REF!</definedName>
    <definedName name="OS2015_new" localSheetId="23">#REF!</definedName>
    <definedName name="OS2015_new" localSheetId="24">#REF!</definedName>
    <definedName name="OS2015_new" localSheetId="29">#REF!</definedName>
    <definedName name="OS2015_new" localSheetId="32">#REF!</definedName>
    <definedName name="OS2015_new" localSheetId="5">#REF!</definedName>
    <definedName name="OS2015_new" localSheetId="37">#REF!</definedName>
    <definedName name="OS2015_new" localSheetId="39">#REF!</definedName>
    <definedName name="OS2015_new">#REF!</definedName>
    <definedName name="other" localSheetId="17">#REF!</definedName>
    <definedName name="other" localSheetId="18">#REF!</definedName>
    <definedName name="other" localSheetId="20">#REF!</definedName>
    <definedName name="other" localSheetId="25">#REF!</definedName>
    <definedName name="other" localSheetId="30">#REF!</definedName>
    <definedName name="other" localSheetId="34">#REF!</definedName>
    <definedName name="other" localSheetId="35">#REF!</definedName>
    <definedName name="other" localSheetId="23">#REF!</definedName>
    <definedName name="other" localSheetId="24">#REF!</definedName>
    <definedName name="other" localSheetId="29">#REF!</definedName>
    <definedName name="other" localSheetId="32">#REF!</definedName>
    <definedName name="other" localSheetId="5">#REF!</definedName>
    <definedName name="other" localSheetId="39">#REF!</definedName>
    <definedName name="other">#REF!</definedName>
    <definedName name="Otras_Residuales" localSheetId="17">#REF!</definedName>
    <definedName name="Otras_Residuales" localSheetId="18">#REF!</definedName>
    <definedName name="Otras_Residuales" localSheetId="20">#REF!</definedName>
    <definedName name="Otras_Residuales" localSheetId="25">#REF!</definedName>
    <definedName name="Otras_Residuales" localSheetId="30">#REF!</definedName>
    <definedName name="Otras_Residuales" localSheetId="34">#REF!</definedName>
    <definedName name="Otras_Residuales" localSheetId="35">#REF!</definedName>
    <definedName name="Otras_Residuales" localSheetId="23">#REF!</definedName>
    <definedName name="Otras_Residuales" localSheetId="24">#REF!</definedName>
    <definedName name="Otras_Residuales" localSheetId="29">#REF!</definedName>
    <definedName name="Otras_Residuales" localSheetId="32">#REF!</definedName>
    <definedName name="Otras_Residuales" localSheetId="5">#REF!</definedName>
    <definedName name="Otras_Residuales" localSheetId="39">#REF!</definedName>
    <definedName name="Otras_Residuales">#REF!</definedName>
    <definedName name="out">[61]output!$A$3:$P$128</definedName>
    <definedName name="OUTB" localSheetId="39">[28]B!$D$6:$H$6</definedName>
    <definedName name="OUTB">[29]B!$D$6:$H$6</definedName>
    <definedName name="outc" localSheetId="39">[28]C!$C$6:$D$6</definedName>
    <definedName name="outc">[29]C!$C$6:$D$6</definedName>
    <definedName name="output" localSheetId="17">#REF!</definedName>
    <definedName name="output" localSheetId="18">#REF!</definedName>
    <definedName name="output" localSheetId="20">#REF!</definedName>
    <definedName name="output" localSheetId="25">#REF!</definedName>
    <definedName name="output" localSheetId="30">#REF!</definedName>
    <definedName name="output" localSheetId="34">#REF!</definedName>
    <definedName name="output" localSheetId="35">#REF!</definedName>
    <definedName name="output" localSheetId="23">#REF!</definedName>
    <definedName name="output" localSheetId="24">#REF!</definedName>
    <definedName name="output" localSheetId="29">#REF!</definedName>
    <definedName name="output" localSheetId="32">#REF!</definedName>
    <definedName name="output" localSheetId="5">#REF!</definedName>
    <definedName name="output" localSheetId="37">#REF!</definedName>
    <definedName name="output" localSheetId="39">#REF!</definedName>
    <definedName name="output">#REF!</definedName>
    <definedName name="output_projections">[62]projections!$A$3:$R$108</definedName>
    <definedName name="output1">[24]output!$A$1:$J$122</definedName>
    <definedName name="p" localSheetId="13" hidden="1">{"Riqfin97",#N/A,FALSE,"Tran";"Riqfinpro",#N/A,FALSE,"Tran"}</definedName>
    <definedName name="p" localSheetId="15" hidden="1">{"Riqfin97",#N/A,FALSE,"Tran";"Riqfinpro",#N/A,FALSE,"Tran"}</definedName>
    <definedName name="p" localSheetId="17" hidden="1">{"Riqfin97",#N/A,FALSE,"Tran";"Riqfinpro",#N/A,FALSE,"Tran"}</definedName>
    <definedName name="p" localSheetId="20" hidden="1">{"Riqfin97",#N/A,FALSE,"Tran";"Riqfinpro",#N/A,FALSE,"Tran"}</definedName>
    <definedName name="p" localSheetId="30" hidden="1">{"Riqfin97",#N/A,FALSE,"Tran";"Riqfinpro",#N/A,FALSE,"Tran"}</definedName>
    <definedName name="p" localSheetId="33" hidden="1">{"Riqfin97",#N/A,FALSE,"Tran";"Riqfinpro",#N/A,FALSE,"Tran"}</definedName>
    <definedName name="p" localSheetId="34" hidden="1">{"Riqfin97",#N/A,FALSE,"Tran";"Riqfinpro",#N/A,FALSE,"Tran"}</definedName>
    <definedName name="p" localSheetId="35" hidden="1">{"Riqfin97",#N/A,FALSE,"Tran";"Riqfinpro",#N/A,FALSE,"Tran"}</definedName>
    <definedName name="p" localSheetId="46" hidden="1">{"Riqfin97",#N/A,FALSE,"Tran";"Riqfinpro",#N/A,FALSE,"Tran"}</definedName>
    <definedName name="p" localSheetId="37" hidden="1">{"Riqfin97",#N/A,FALSE,"Tran";"Riqfinpro",#N/A,FALSE,"Tran"}</definedName>
    <definedName name="p" localSheetId="39" hidden="1">{"Riqfin97",#N/A,FALSE,"Tran";"Riqfinpro",#N/A,FALSE,"Tran"}</definedName>
    <definedName name="p" localSheetId="42" hidden="1">{"Riqfin97",#N/A,FALSE,"Tran";"Riqfinpro",#N/A,FALSE,"Tran"}</definedName>
    <definedName name="p" localSheetId="43" hidden="1">{"Riqfin97",#N/A,FALSE,"Tran";"Riqfinpro",#N/A,FALSE,"Tran"}</definedName>
    <definedName name="p" hidden="1">{"Riqfin97",#N/A,FALSE,"Tran";"Riqfinpro",#N/A,FALSE,"Tran"}</definedName>
    <definedName name="Page_4" localSheetId="17">#REF!</definedName>
    <definedName name="Page_4" localSheetId="18">#REF!</definedName>
    <definedName name="Page_4" localSheetId="20">#REF!</definedName>
    <definedName name="Page_4" localSheetId="25">#REF!</definedName>
    <definedName name="Page_4" localSheetId="30">#REF!</definedName>
    <definedName name="Page_4" localSheetId="34">#REF!</definedName>
    <definedName name="Page_4" localSheetId="35">#REF!</definedName>
    <definedName name="Page_4" localSheetId="23">#REF!</definedName>
    <definedName name="Page_4" localSheetId="24">#REF!</definedName>
    <definedName name="Page_4" localSheetId="29">#REF!</definedName>
    <definedName name="Page_4" localSheetId="32">#REF!</definedName>
    <definedName name="Page_4" localSheetId="5">#REF!</definedName>
    <definedName name="Page_4" localSheetId="37">#REF!</definedName>
    <definedName name="Page_4" localSheetId="39">#REF!</definedName>
    <definedName name="Page_4">#REF!</definedName>
    <definedName name="page2" localSheetId="17">#REF!</definedName>
    <definedName name="page2" localSheetId="18">#REF!</definedName>
    <definedName name="page2" localSheetId="20">#REF!</definedName>
    <definedName name="page2" localSheetId="25">#REF!</definedName>
    <definedName name="page2" localSheetId="30">#REF!</definedName>
    <definedName name="page2" localSheetId="34">#REF!</definedName>
    <definedName name="page2" localSheetId="35">#REF!</definedName>
    <definedName name="page2" localSheetId="23">#REF!</definedName>
    <definedName name="page2" localSheetId="24">#REF!</definedName>
    <definedName name="page2" localSheetId="29">#REF!</definedName>
    <definedName name="page2" localSheetId="32">#REF!</definedName>
    <definedName name="page2" localSheetId="5">#REF!</definedName>
    <definedName name="page2" localSheetId="39">#REF!</definedName>
    <definedName name="page2">#REF!</definedName>
    <definedName name="pata" localSheetId="13" hidden="1">{"Tab1",#N/A,FALSE,"P";"Tab2",#N/A,FALSE,"P"}</definedName>
    <definedName name="pata" localSheetId="15" hidden="1">{"Tab1",#N/A,FALSE,"P";"Tab2",#N/A,FALSE,"P"}</definedName>
    <definedName name="pata" localSheetId="17" hidden="1">{"Tab1",#N/A,FALSE,"P";"Tab2",#N/A,FALSE,"P"}</definedName>
    <definedName name="pata" localSheetId="20" hidden="1">{"Tab1",#N/A,FALSE,"P";"Tab2",#N/A,FALSE,"P"}</definedName>
    <definedName name="pata" localSheetId="30" hidden="1">{"Tab1",#N/A,FALSE,"P";"Tab2",#N/A,FALSE,"P"}</definedName>
    <definedName name="pata" localSheetId="33" hidden="1">{"Tab1",#N/A,FALSE,"P";"Tab2",#N/A,FALSE,"P"}</definedName>
    <definedName name="pata" localSheetId="34" hidden="1">{"Tab1",#N/A,FALSE,"P";"Tab2",#N/A,FALSE,"P"}</definedName>
    <definedName name="pata" localSheetId="35" hidden="1">{"Tab1",#N/A,FALSE,"P";"Tab2",#N/A,FALSE,"P"}</definedName>
    <definedName name="pata" localSheetId="46" hidden="1">{"Tab1",#N/A,FALSE,"P";"Tab2",#N/A,FALSE,"P"}</definedName>
    <definedName name="pata" localSheetId="37" hidden="1">{"Tab1",#N/A,FALSE,"P";"Tab2",#N/A,FALSE,"P"}</definedName>
    <definedName name="pata" localSheetId="39" hidden="1">{"Tab1",#N/A,FALSE,"P";"Tab2",#N/A,FALSE,"P"}</definedName>
    <definedName name="pata" localSheetId="42" hidden="1">{"Tab1",#N/A,FALSE,"P";"Tab2",#N/A,FALSE,"P"}</definedName>
    <definedName name="pata" localSheetId="43" hidden="1">{"Tab1",#N/A,FALSE,"P";"Tab2",#N/A,FALSE,"P"}</definedName>
    <definedName name="pata" hidden="1">{"Tab1",#N/A,FALSE,"P";"Tab2",#N/A,FALSE,"P"}</definedName>
    <definedName name="PCPIG">#N/A</definedName>
    <definedName name="Petroecuador" localSheetId="17">#REF!</definedName>
    <definedName name="Petroecuador" localSheetId="18">#REF!</definedName>
    <definedName name="Petroecuador" localSheetId="20">#REF!</definedName>
    <definedName name="Petroecuador" localSheetId="25">#REF!</definedName>
    <definedName name="Petroecuador" localSheetId="30">#REF!</definedName>
    <definedName name="Petroecuador" localSheetId="34">#REF!</definedName>
    <definedName name="Petroecuador" localSheetId="35">#REF!</definedName>
    <definedName name="Petroecuador" localSheetId="23">#REF!</definedName>
    <definedName name="Petroecuador" localSheetId="24">#REF!</definedName>
    <definedName name="Petroecuador" localSheetId="29">#REF!</definedName>
    <definedName name="Petroecuador" localSheetId="32">#REF!</definedName>
    <definedName name="Petroecuador" localSheetId="5">#REF!</definedName>
    <definedName name="Petroecuador" localSheetId="37">#REF!</definedName>
    <definedName name="Petroecuador" localSheetId="39">#REF!</definedName>
    <definedName name="Petroecuador">#REF!</definedName>
    <definedName name="pchar00memu.m" localSheetId="15">[33]monthly!#REF!</definedName>
    <definedName name="pchar00memu.m" localSheetId="17">[33]monthly!#REF!</definedName>
    <definedName name="pchar00memu.m" localSheetId="18">[33]monthly!#REF!</definedName>
    <definedName name="pchar00memu.m" localSheetId="20">[33]monthly!#REF!</definedName>
    <definedName name="pchar00memu.m" localSheetId="25">[33]monthly!#REF!</definedName>
    <definedName name="pchar00memu.m" localSheetId="30">[33]monthly!#REF!</definedName>
    <definedName name="pchar00memu.m" localSheetId="34">[33]monthly!#REF!</definedName>
    <definedName name="pchar00memu.m" localSheetId="35">[33]monthly!#REF!</definedName>
    <definedName name="pchar00memu.m" localSheetId="23">[33]monthly!#REF!</definedName>
    <definedName name="pchar00memu.m" localSheetId="24">[33]monthly!#REF!</definedName>
    <definedName name="pchar00memu.m" localSheetId="29">[33]monthly!#REF!</definedName>
    <definedName name="pchar00memu.m" localSheetId="32">[33]monthly!#REF!</definedName>
    <definedName name="pchar00memu.m" localSheetId="5">[33]monthly!#REF!</definedName>
    <definedName name="pchar00memu.m" localSheetId="37">[33]monthly!#REF!</definedName>
    <definedName name="pchar00memu.m" localSheetId="39">[34]monthly!#REF!</definedName>
    <definedName name="pchar00memu.m">[33]monthly!#REF!</definedName>
    <definedName name="podatki" localSheetId="17">#REF!</definedName>
    <definedName name="podatki" localSheetId="18">#REF!</definedName>
    <definedName name="podatki" localSheetId="20">#REF!</definedName>
    <definedName name="podatki" localSheetId="25">#REF!</definedName>
    <definedName name="podatki" localSheetId="30">#REF!</definedName>
    <definedName name="podatki" localSheetId="34">#REF!</definedName>
    <definedName name="podatki" localSheetId="35">#REF!</definedName>
    <definedName name="podatki" localSheetId="23">#REF!</definedName>
    <definedName name="podatki" localSheetId="24">#REF!</definedName>
    <definedName name="podatki" localSheetId="29">#REF!</definedName>
    <definedName name="podatki" localSheetId="32">#REF!</definedName>
    <definedName name="podatki" localSheetId="5">#REF!</definedName>
    <definedName name="podatki" localSheetId="37">#REF!</definedName>
    <definedName name="podatki" localSheetId="39">#REF!</definedName>
    <definedName name="podatki">#REF!</definedName>
    <definedName name="Ports" localSheetId="17">#REF!</definedName>
    <definedName name="Ports" localSheetId="18">#REF!</definedName>
    <definedName name="Ports" localSheetId="20">#REF!</definedName>
    <definedName name="Ports" localSheetId="25">#REF!</definedName>
    <definedName name="Ports" localSheetId="30">#REF!</definedName>
    <definedName name="Ports" localSheetId="34">#REF!</definedName>
    <definedName name="Ports" localSheetId="35">#REF!</definedName>
    <definedName name="Ports" localSheetId="23">#REF!</definedName>
    <definedName name="Ports" localSheetId="24">#REF!</definedName>
    <definedName name="Ports" localSheetId="29">#REF!</definedName>
    <definedName name="Ports" localSheetId="32">#REF!</definedName>
    <definedName name="Ports" localSheetId="5">#REF!</definedName>
    <definedName name="Ports" localSheetId="39">#REF!</definedName>
    <definedName name="Ports">#REF!</definedName>
    <definedName name="pp" localSheetId="13" hidden="1">{"Riqfin97",#N/A,FALSE,"Tran";"Riqfinpro",#N/A,FALSE,"Tran"}</definedName>
    <definedName name="pp" localSheetId="15" hidden="1">{"Riqfin97",#N/A,FALSE,"Tran";"Riqfinpro",#N/A,FALSE,"Tran"}</definedName>
    <definedName name="pp" localSheetId="17" hidden="1">{"Riqfin97",#N/A,FALSE,"Tran";"Riqfinpro",#N/A,FALSE,"Tran"}</definedName>
    <definedName name="pp" localSheetId="20" hidden="1">{"Riqfin97",#N/A,FALSE,"Tran";"Riqfinpro",#N/A,FALSE,"Tran"}</definedName>
    <definedName name="pp" localSheetId="30" hidden="1">{"Riqfin97",#N/A,FALSE,"Tran";"Riqfinpro",#N/A,FALSE,"Tran"}</definedName>
    <definedName name="pp" localSheetId="33" hidden="1">{"Riqfin97",#N/A,FALSE,"Tran";"Riqfinpro",#N/A,FALSE,"Tran"}</definedName>
    <definedName name="pp" localSheetId="34" hidden="1">{"Riqfin97",#N/A,FALSE,"Tran";"Riqfinpro",#N/A,FALSE,"Tran"}</definedName>
    <definedName name="pp" localSheetId="35" hidden="1">{"Riqfin97",#N/A,FALSE,"Tran";"Riqfinpro",#N/A,FALSE,"Tran"}</definedName>
    <definedName name="pp" localSheetId="46" hidden="1">{"Riqfin97",#N/A,FALSE,"Tran";"Riqfinpro",#N/A,FALSE,"Tran"}</definedName>
    <definedName name="pp" localSheetId="37" hidden="1">{"Riqfin97",#N/A,FALSE,"Tran";"Riqfinpro",#N/A,FALSE,"Tran"}</definedName>
    <definedName name="pp" localSheetId="39" hidden="1">{"Riqfin97",#N/A,FALSE,"Tran";"Riqfinpro",#N/A,FALSE,"Tran"}</definedName>
    <definedName name="pp" localSheetId="42" hidden="1">{"Riqfin97",#N/A,FALSE,"Tran";"Riqfinpro",#N/A,FALSE,"Tran"}</definedName>
    <definedName name="pp" localSheetId="43" hidden="1">{"Riqfin97",#N/A,FALSE,"Tran";"Riqfinpro",#N/A,FALSE,"Tran"}</definedName>
    <definedName name="pp" hidden="1">{"Riqfin97",#N/A,FALSE,"Tran";"Riqfinpro",#N/A,FALSE,"Tran"}</definedName>
    <definedName name="ppp" localSheetId="13" hidden="1">{"Riqfin97",#N/A,FALSE,"Tran";"Riqfinpro",#N/A,FALSE,"Tran"}</definedName>
    <definedName name="ppp" localSheetId="15" hidden="1">{"Riqfin97",#N/A,FALSE,"Tran";"Riqfinpro",#N/A,FALSE,"Tran"}</definedName>
    <definedName name="ppp" localSheetId="17" hidden="1">{"Riqfin97",#N/A,FALSE,"Tran";"Riqfinpro",#N/A,FALSE,"Tran"}</definedName>
    <definedName name="ppp" localSheetId="20" hidden="1">{"Riqfin97",#N/A,FALSE,"Tran";"Riqfinpro",#N/A,FALSE,"Tran"}</definedName>
    <definedName name="ppp" localSheetId="30" hidden="1">{"Riqfin97",#N/A,FALSE,"Tran";"Riqfinpro",#N/A,FALSE,"Tran"}</definedName>
    <definedName name="ppp" localSheetId="33" hidden="1">{"Riqfin97",#N/A,FALSE,"Tran";"Riqfinpro",#N/A,FALSE,"Tran"}</definedName>
    <definedName name="ppp" localSheetId="34" hidden="1">{"Riqfin97",#N/A,FALSE,"Tran";"Riqfinpro",#N/A,FALSE,"Tran"}</definedName>
    <definedName name="ppp" localSheetId="35" hidden="1">{"Riqfin97",#N/A,FALSE,"Tran";"Riqfinpro",#N/A,FALSE,"Tran"}</definedName>
    <definedName name="ppp" localSheetId="46" hidden="1">{"Riqfin97",#N/A,FALSE,"Tran";"Riqfinpro",#N/A,FALSE,"Tran"}</definedName>
    <definedName name="ppp" localSheetId="37" hidden="1">{"Riqfin97",#N/A,FALSE,"Tran";"Riqfinpro",#N/A,FALSE,"Tran"}</definedName>
    <definedName name="ppp" localSheetId="39" hidden="1">{"Riqfin97",#N/A,FALSE,"Tran";"Riqfinpro",#N/A,FALSE,"Tran"}</definedName>
    <definedName name="ppp" localSheetId="42" hidden="1">{"Riqfin97",#N/A,FALSE,"Tran";"Riqfinpro",#N/A,FALSE,"Tran"}</definedName>
    <definedName name="ppp" localSheetId="43" hidden="1">{"Riqfin97",#N/A,FALSE,"Tran";"Riqfinpro",#N/A,FALSE,"Tran"}</definedName>
    <definedName name="ppp" hidden="1">{"Riqfin97",#N/A,FALSE,"Tran";"Riqfinpro",#N/A,FALSE,"Tran"}</definedName>
    <definedName name="PPPWGT">#N/A</definedName>
    <definedName name="pri" localSheetId="17">#REF!</definedName>
    <definedName name="pri" localSheetId="18">#REF!</definedName>
    <definedName name="pri" localSheetId="20">#REF!</definedName>
    <definedName name="pri" localSheetId="25">#REF!</definedName>
    <definedName name="pri" localSheetId="30">#REF!</definedName>
    <definedName name="pri" localSheetId="34">#REF!</definedName>
    <definedName name="pri" localSheetId="35">#REF!</definedName>
    <definedName name="pri" localSheetId="23">#REF!</definedName>
    <definedName name="pri" localSheetId="24">#REF!</definedName>
    <definedName name="pri" localSheetId="29">#REF!</definedName>
    <definedName name="pri" localSheetId="32">#REF!</definedName>
    <definedName name="pri" localSheetId="5">#REF!</definedName>
    <definedName name="pri" localSheetId="37">#REF!</definedName>
    <definedName name="pri" localSheetId="39">#REF!</definedName>
    <definedName name="pri">#REF!</definedName>
    <definedName name="Print" localSheetId="17">#REF!</definedName>
    <definedName name="Print" localSheetId="18">#REF!</definedName>
    <definedName name="Print" localSheetId="20">#REF!</definedName>
    <definedName name="Print" localSheetId="25">#REF!</definedName>
    <definedName name="Print" localSheetId="30">#REF!</definedName>
    <definedName name="Print" localSheetId="34">#REF!</definedName>
    <definedName name="Print" localSheetId="35">#REF!</definedName>
    <definedName name="Print" localSheetId="23">#REF!</definedName>
    <definedName name="Print" localSheetId="24">#REF!</definedName>
    <definedName name="Print" localSheetId="29">#REF!</definedName>
    <definedName name="Print" localSheetId="32">#REF!</definedName>
    <definedName name="Print" localSheetId="5">#REF!</definedName>
    <definedName name="Print" localSheetId="39">#REF!</definedName>
    <definedName name="Print">#REF!</definedName>
    <definedName name="PRINT1" localSheetId="17">[63]Index!#REF!</definedName>
    <definedName name="PRINT1" localSheetId="18">[63]Index!#REF!</definedName>
    <definedName name="PRINT1" localSheetId="20">[63]Index!#REF!</definedName>
    <definedName name="PRINT1" localSheetId="25">[63]Index!#REF!</definedName>
    <definedName name="PRINT1" localSheetId="30">[63]Index!#REF!</definedName>
    <definedName name="PRINT1" localSheetId="34">[63]Index!#REF!</definedName>
    <definedName name="PRINT1" localSheetId="35">[63]Index!#REF!</definedName>
    <definedName name="PRINT1" localSheetId="23">[63]Index!#REF!</definedName>
    <definedName name="PRINT1" localSheetId="24">[63]Index!#REF!</definedName>
    <definedName name="PRINT1" localSheetId="29">[63]Index!#REF!</definedName>
    <definedName name="PRINT1" localSheetId="32">[63]Index!#REF!</definedName>
    <definedName name="PRINT1" localSheetId="5">[63]Index!#REF!</definedName>
    <definedName name="PRINT1" localSheetId="39">[63]Index!#REF!</definedName>
    <definedName name="PRINT1">[63]Index!#REF!</definedName>
    <definedName name="PRINT2" localSheetId="17">[63]Index!#REF!</definedName>
    <definedName name="PRINT2" localSheetId="18">[63]Index!#REF!</definedName>
    <definedName name="PRINT2" localSheetId="20">[63]Index!#REF!</definedName>
    <definedName name="PRINT2" localSheetId="25">[63]Index!#REF!</definedName>
    <definedName name="PRINT2" localSheetId="34">[63]Index!#REF!</definedName>
    <definedName name="PRINT2" localSheetId="35">[63]Index!#REF!</definedName>
    <definedName name="PRINT2" localSheetId="23">[63]Index!#REF!</definedName>
    <definedName name="PRINT2" localSheetId="24">[63]Index!#REF!</definedName>
    <definedName name="PRINT2" localSheetId="29">[63]Index!#REF!</definedName>
    <definedName name="PRINT2" localSheetId="32">[63]Index!#REF!</definedName>
    <definedName name="PRINT2" localSheetId="5">[63]Index!#REF!</definedName>
    <definedName name="PRINT2" localSheetId="39">[63]Index!#REF!</definedName>
    <definedName name="PRINT2">[63]Index!#REF!</definedName>
    <definedName name="PRINT3" localSheetId="17">[63]Index!#REF!</definedName>
    <definedName name="PRINT3" localSheetId="18">[63]Index!#REF!</definedName>
    <definedName name="PRINT3" localSheetId="20">[63]Index!#REF!</definedName>
    <definedName name="PRINT3" localSheetId="25">[63]Index!#REF!</definedName>
    <definedName name="PRINT3" localSheetId="34">[63]Index!#REF!</definedName>
    <definedName name="PRINT3" localSheetId="35">[63]Index!#REF!</definedName>
    <definedName name="PRINT3" localSheetId="23">[63]Index!#REF!</definedName>
    <definedName name="PRINT3" localSheetId="24">[63]Index!#REF!</definedName>
    <definedName name="PRINT3" localSheetId="29">[63]Index!#REF!</definedName>
    <definedName name="PRINT3" localSheetId="32">[63]Index!#REF!</definedName>
    <definedName name="PRINT3" localSheetId="5">[63]Index!#REF!</definedName>
    <definedName name="PRINT3" localSheetId="39">[63]Index!#REF!</definedName>
    <definedName name="PRINT3">[63]Index!#REF!</definedName>
    <definedName name="PrintThis_Links">[46]Links!$A$1:$F$33</definedName>
    <definedName name="profit" localSheetId="39">[6]C!$O$1:$T$1</definedName>
    <definedName name="profit">[20]C!$O$1:$T$1</definedName>
    <definedName name="prorač" localSheetId="39">[64]Prorač!$1:$1048576</definedName>
    <definedName name="prorač">[64]Prorač!$A:$IV</definedName>
    <definedName name="PvNee_2" localSheetId="15">[27]Graf14_Graf15!#REF!</definedName>
    <definedName name="PvNee_2" localSheetId="17">[27]Graf14_Graf15!#REF!</definedName>
    <definedName name="PvNee_2" localSheetId="18">[27]Graf14_Graf15!#REF!</definedName>
    <definedName name="PvNee_2" localSheetId="20">[27]Graf14_Graf15!#REF!</definedName>
    <definedName name="PvNee_2" localSheetId="25">[27]Graf14_Graf15!#REF!</definedName>
    <definedName name="PvNee_2" localSheetId="34">[27]Graf14_Graf15!#REF!</definedName>
    <definedName name="PvNee_2" localSheetId="35">[27]Graf14_Graf15!#REF!</definedName>
    <definedName name="PvNee_2" localSheetId="23">[27]Graf14_Graf15!#REF!</definedName>
    <definedName name="PvNee_2" localSheetId="24">[27]Graf14_Graf15!#REF!</definedName>
    <definedName name="PvNee_2" localSheetId="29">[27]Graf14_Graf15!#REF!</definedName>
    <definedName name="PvNee_2" localSheetId="32">[27]Graf14_Graf15!#REF!</definedName>
    <definedName name="PvNee_2" localSheetId="5">[27]Graf14_Graf15!#REF!</definedName>
    <definedName name="PvNee_2" localSheetId="37">[27]Graf14_Graf15!#REF!</definedName>
    <definedName name="PvNee_2" localSheetId="39">[27]Graf14_Graf15!#REF!</definedName>
    <definedName name="PvNee_2">[27]Graf14_Graf15!#REF!</definedName>
    <definedName name="PvNer_2" localSheetId="15">[27]Graf14_Graf15!#REF!</definedName>
    <definedName name="PvNer_2" localSheetId="17">[27]Graf14_Graf15!#REF!</definedName>
    <definedName name="PvNer_2" localSheetId="18">[27]Graf14_Graf15!#REF!</definedName>
    <definedName name="PvNer_2" localSheetId="20">[27]Graf14_Graf15!#REF!</definedName>
    <definedName name="PvNer_2" localSheetId="25">[27]Graf14_Graf15!#REF!</definedName>
    <definedName name="PvNer_2" localSheetId="34">[27]Graf14_Graf15!#REF!</definedName>
    <definedName name="PvNer_2" localSheetId="35">[27]Graf14_Graf15!#REF!</definedName>
    <definedName name="PvNer_2" localSheetId="23">[27]Graf14_Graf15!#REF!</definedName>
    <definedName name="PvNer_2" localSheetId="24">[27]Graf14_Graf15!#REF!</definedName>
    <definedName name="PvNer_2" localSheetId="29">[27]Graf14_Graf15!#REF!</definedName>
    <definedName name="PvNer_2" localSheetId="32">[27]Graf14_Graf15!#REF!</definedName>
    <definedName name="PvNer_2" localSheetId="5">[27]Graf14_Graf15!#REF!</definedName>
    <definedName name="PvNer_2" localSheetId="37">[27]Graf14_Graf15!#REF!</definedName>
    <definedName name="PvNer_2" localSheetId="39">[27]Graf14_Graf15!#REF!</definedName>
    <definedName name="PvNer_2">[27]Graf14_Graf15!#REF!</definedName>
    <definedName name="Q6_" localSheetId="17">#REF!</definedName>
    <definedName name="Q6_" localSheetId="18">#REF!</definedName>
    <definedName name="Q6_" localSheetId="20">#REF!</definedName>
    <definedName name="Q6_" localSheetId="25">#REF!</definedName>
    <definedName name="Q6_" localSheetId="30">#REF!</definedName>
    <definedName name="Q6_" localSheetId="34">#REF!</definedName>
    <definedName name="Q6_" localSheetId="35">#REF!</definedName>
    <definedName name="Q6_" localSheetId="23">#REF!</definedName>
    <definedName name="Q6_" localSheetId="24">#REF!</definedName>
    <definedName name="Q6_" localSheetId="29">#REF!</definedName>
    <definedName name="Q6_" localSheetId="32">#REF!</definedName>
    <definedName name="Q6_" localSheetId="5">#REF!</definedName>
    <definedName name="Q6_" localSheetId="37">#REF!</definedName>
    <definedName name="Q6_" localSheetId="39">#REF!</definedName>
    <definedName name="Q6_">#REF!</definedName>
    <definedName name="QFISCAL" localSheetId="17">'[3]Quarterly Raw Data'!#REF!</definedName>
    <definedName name="QFISCAL" localSheetId="18">'[3]Quarterly Raw Data'!#REF!</definedName>
    <definedName name="QFISCAL" localSheetId="20">'[3]Quarterly Raw Data'!#REF!</definedName>
    <definedName name="QFISCAL" localSheetId="25">'[3]Quarterly Raw Data'!#REF!</definedName>
    <definedName name="QFISCAL" localSheetId="30">'[3]Quarterly Raw Data'!#REF!</definedName>
    <definedName name="QFISCAL" localSheetId="34">'[3]Quarterly Raw Data'!#REF!</definedName>
    <definedName name="QFISCAL" localSheetId="35">'[3]Quarterly Raw Data'!#REF!</definedName>
    <definedName name="QFISCAL" localSheetId="23">'[3]Quarterly Raw Data'!#REF!</definedName>
    <definedName name="QFISCAL" localSheetId="24">'[3]Quarterly Raw Data'!#REF!</definedName>
    <definedName name="QFISCAL" localSheetId="29">'[3]Quarterly Raw Data'!#REF!</definedName>
    <definedName name="QFISCAL" localSheetId="32">'[3]Quarterly Raw Data'!#REF!</definedName>
    <definedName name="QFISCAL" localSheetId="5">'[3]Quarterly Raw Data'!#REF!</definedName>
    <definedName name="QFISCAL" localSheetId="37">'[3]Quarterly Raw Data'!#REF!</definedName>
    <definedName name="QFISCAL" localSheetId="39">'[3]Quarterly Raw Data'!#REF!</definedName>
    <definedName name="QFISCAL">'[3]Quarterly Raw Data'!#REF!</definedName>
    <definedName name="qq" localSheetId="17" hidden="1">'[55]J(Priv.Cap)'!#REF!</definedName>
    <definedName name="qq" localSheetId="18" hidden="1">'[55]J(Priv.Cap)'!#REF!</definedName>
    <definedName name="qq" localSheetId="20" hidden="1">'[55]J(Priv.Cap)'!#REF!</definedName>
    <definedName name="qq" localSheetId="25" hidden="1">'[55]J(Priv.Cap)'!#REF!</definedName>
    <definedName name="qq" localSheetId="34" hidden="1">'[55]J(Priv.Cap)'!#REF!</definedName>
    <definedName name="qq" localSheetId="35" hidden="1">'[55]J(Priv.Cap)'!#REF!</definedName>
    <definedName name="qq" localSheetId="46" hidden="1">'[55]J(Priv.Cap)'!#REF!</definedName>
    <definedName name="qq" localSheetId="23" hidden="1">'[55]J(Priv.Cap)'!#REF!</definedName>
    <definedName name="qq" localSheetId="24" hidden="1">'[55]J(Priv.Cap)'!#REF!</definedName>
    <definedName name="qq" localSheetId="29" hidden="1">'[55]J(Priv.Cap)'!#REF!</definedName>
    <definedName name="qq" localSheetId="32" hidden="1">'[55]J(Priv.Cap)'!#REF!</definedName>
    <definedName name="qq" localSheetId="5" hidden="1">'[55]J(Priv.Cap)'!#REF!</definedName>
    <definedName name="qq" localSheetId="37" hidden="1">'[55]J(Priv.Cap)'!#REF!</definedName>
    <definedName name="qq" localSheetId="39" hidden="1">'[55]J(Priv.Cap)'!#REF!</definedName>
    <definedName name="qq" hidden="1">'[55]J(Priv.Cap)'!#REF!</definedName>
    <definedName name="qtab_35" localSheetId="15">'[65]i1-CA'!#REF!</definedName>
    <definedName name="qtab_35" localSheetId="17">'[65]i1-CA'!#REF!</definedName>
    <definedName name="qtab_35" localSheetId="18">'[65]i1-CA'!#REF!</definedName>
    <definedName name="qtab_35" localSheetId="20">'[65]i1-CA'!#REF!</definedName>
    <definedName name="qtab_35" localSheetId="25">'[65]i1-CA'!#REF!</definedName>
    <definedName name="qtab_35" localSheetId="34">'[65]i1-CA'!#REF!</definedName>
    <definedName name="qtab_35" localSheetId="35">'[65]i1-CA'!#REF!</definedName>
    <definedName name="qtab_35" localSheetId="23">'[65]i1-CA'!#REF!</definedName>
    <definedName name="qtab_35" localSheetId="24">'[65]i1-CA'!#REF!</definedName>
    <definedName name="qtab_35" localSheetId="29">'[65]i1-CA'!#REF!</definedName>
    <definedName name="qtab_35" localSheetId="32">'[65]i1-CA'!#REF!</definedName>
    <definedName name="qtab_35" localSheetId="5">'[65]i1-CA'!#REF!</definedName>
    <definedName name="qtab_35" localSheetId="39">'[65]i1-CA'!#REF!</definedName>
    <definedName name="qtab_35">'[65]i1-CA'!#REF!</definedName>
    <definedName name="QTAB7" localSheetId="15">'[3]Quarterly MacroFlow'!#REF!</definedName>
    <definedName name="QTAB7" localSheetId="17">'[3]Quarterly MacroFlow'!#REF!</definedName>
    <definedName name="QTAB7" localSheetId="18">'[3]Quarterly MacroFlow'!#REF!</definedName>
    <definedName name="QTAB7" localSheetId="20">'[3]Quarterly MacroFlow'!#REF!</definedName>
    <definedName name="QTAB7" localSheetId="25">'[3]Quarterly MacroFlow'!#REF!</definedName>
    <definedName name="QTAB7" localSheetId="34">'[3]Quarterly MacroFlow'!#REF!</definedName>
    <definedName name="QTAB7" localSheetId="35">'[3]Quarterly MacroFlow'!#REF!</definedName>
    <definedName name="QTAB7" localSheetId="23">'[3]Quarterly MacroFlow'!#REF!</definedName>
    <definedName name="QTAB7" localSheetId="24">'[3]Quarterly MacroFlow'!#REF!</definedName>
    <definedName name="QTAB7" localSheetId="29">'[3]Quarterly MacroFlow'!#REF!</definedName>
    <definedName name="QTAB7" localSheetId="32">'[3]Quarterly MacroFlow'!#REF!</definedName>
    <definedName name="QTAB7" localSheetId="5">'[3]Quarterly MacroFlow'!#REF!</definedName>
    <definedName name="QTAB7" localSheetId="39">'[3]Quarterly MacroFlow'!#REF!</definedName>
    <definedName name="QTAB7">'[3]Quarterly MacroFlow'!#REF!</definedName>
    <definedName name="QTAB7A" localSheetId="15">'[3]Quarterly MacroFlow'!#REF!</definedName>
    <definedName name="QTAB7A" localSheetId="17">'[3]Quarterly MacroFlow'!#REF!</definedName>
    <definedName name="QTAB7A" localSheetId="18">'[3]Quarterly MacroFlow'!#REF!</definedName>
    <definedName name="QTAB7A" localSheetId="20">'[3]Quarterly MacroFlow'!#REF!</definedName>
    <definedName name="QTAB7A" localSheetId="25">'[3]Quarterly MacroFlow'!#REF!</definedName>
    <definedName name="QTAB7A" localSheetId="34">'[3]Quarterly MacroFlow'!#REF!</definedName>
    <definedName name="QTAB7A" localSheetId="35">'[3]Quarterly MacroFlow'!#REF!</definedName>
    <definedName name="QTAB7A" localSheetId="23">'[3]Quarterly MacroFlow'!#REF!</definedName>
    <definedName name="QTAB7A" localSheetId="24">'[3]Quarterly MacroFlow'!#REF!</definedName>
    <definedName name="QTAB7A" localSheetId="29">'[3]Quarterly MacroFlow'!#REF!</definedName>
    <definedName name="QTAB7A" localSheetId="32">'[3]Quarterly MacroFlow'!#REF!</definedName>
    <definedName name="QTAB7A" localSheetId="5">'[3]Quarterly MacroFlow'!#REF!</definedName>
    <definedName name="QTAB7A" localSheetId="39">'[3]Quarterly MacroFlow'!#REF!</definedName>
    <definedName name="QTAB7A">'[3]Quarterly MacroFlow'!#REF!</definedName>
    <definedName name="quest1" localSheetId="17">#REF!</definedName>
    <definedName name="quest1" localSheetId="18">#REF!</definedName>
    <definedName name="quest1" localSheetId="20">#REF!</definedName>
    <definedName name="quest1" localSheetId="25">#REF!</definedName>
    <definedName name="quest1" localSheetId="30">#REF!</definedName>
    <definedName name="quest1" localSheetId="34">#REF!</definedName>
    <definedName name="quest1" localSheetId="35">#REF!</definedName>
    <definedName name="quest1" localSheetId="23">#REF!</definedName>
    <definedName name="quest1" localSheetId="24">#REF!</definedName>
    <definedName name="quest1" localSheetId="29">#REF!</definedName>
    <definedName name="quest1" localSheetId="32">#REF!</definedName>
    <definedName name="quest1" localSheetId="5">#REF!</definedName>
    <definedName name="quest1" localSheetId="37">#REF!</definedName>
    <definedName name="quest1" localSheetId="39">#REF!</definedName>
    <definedName name="quest1">#REF!</definedName>
    <definedName name="quest2" localSheetId="17">#REF!</definedName>
    <definedName name="quest2" localSheetId="18">#REF!</definedName>
    <definedName name="quest2" localSheetId="20">#REF!</definedName>
    <definedName name="quest2" localSheetId="25">#REF!</definedName>
    <definedName name="quest2" localSheetId="30">#REF!</definedName>
    <definedName name="quest2" localSheetId="34">#REF!</definedName>
    <definedName name="quest2" localSheetId="35">#REF!</definedName>
    <definedName name="quest2" localSheetId="23">#REF!</definedName>
    <definedName name="quest2" localSheetId="24">#REF!</definedName>
    <definedName name="quest2" localSheetId="29">#REF!</definedName>
    <definedName name="quest2" localSheetId="32">#REF!</definedName>
    <definedName name="quest2" localSheetId="5">#REF!</definedName>
    <definedName name="quest2" localSheetId="39">#REF!</definedName>
    <definedName name="quest2">#REF!</definedName>
    <definedName name="quest3" localSheetId="17">#REF!</definedName>
    <definedName name="quest3" localSheetId="18">#REF!</definedName>
    <definedName name="quest3" localSheetId="20">#REF!</definedName>
    <definedName name="quest3" localSheetId="25">#REF!</definedName>
    <definedName name="quest3" localSheetId="30">#REF!</definedName>
    <definedName name="quest3" localSheetId="34">#REF!</definedName>
    <definedName name="quest3" localSheetId="35">#REF!</definedName>
    <definedName name="quest3" localSheetId="23">#REF!</definedName>
    <definedName name="quest3" localSheetId="24">#REF!</definedName>
    <definedName name="quest3" localSheetId="29">#REF!</definedName>
    <definedName name="quest3" localSheetId="32">#REF!</definedName>
    <definedName name="quest3" localSheetId="5">#REF!</definedName>
    <definedName name="quest3" localSheetId="39">#REF!</definedName>
    <definedName name="quest3">#REF!</definedName>
    <definedName name="quest4" localSheetId="17">#REF!</definedName>
    <definedName name="quest4" localSheetId="18">#REF!</definedName>
    <definedName name="quest4" localSheetId="20">#REF!</definedName>
    <definedName name="quest4" localSheetId="25">#REF!</definedName>
    <definedName name="quest4" localSheetId="30">#REF!</definedName>
    <definedName name="quest4" localSheetId="34">#REF!</definedName>
    <definedName name="quest4" localSheetId="35">#REF!</definedName>
    <definedName name="quest4" localSheetId="23">#REF!</definedName>
    <definedName name="quest4" localSheetId="24">#REF!</definedName>
    <definedName name="quest4" localSheetId="29">#REF!</definedName>
    <definedName name="quest4" localSheetId="32">#REF!</definedName>
    <definedName name="quest4" localSheetId="5">#REF!</definedName>
    <definedName name="quest4" localSheetId="39">#REF!</definedName>
    <definedName name="quest4">#REF!</definedName>
    <definedName name="quest5" localSheetId="17">#REF!</definedName>
    <definedName name="quest5" localSheetId="18">#REF!</definedName>
    <definedName name="quest5" localSheetId="20">#REF!</definedName>
    <definedName name="quest5" localSheetId="25">#REF!</definedName>
    <definedName name="quest5" localSheetId="30">#REF!</definedName>
    <definedName name="quest5" localSheetId="34">#REF!</definedName>
    <definedName name="quest5" localSheetId="35">#REF!</definedName>
    <definedName name="quest5" localSheetId="23">#REF!</definedName>
    <definedName name="quest5" localSheetId="24">#REF!</definedName>
    <definedName name="quest5" localSheetId="29">#REF!</definedName>
    <definedName name="quest5" localSheetId="32">#REF!</definedName>
    <definedName name="quest5" localSheetId="5">#REF!</definedName>
    <definedName name="quest5" localSheetId="39">#REF!</definedName>
    <definedName name="quest5">#REF!</definedName>
    <definedName name="quest6" localSheetId="17">#REF!</definedName>
    <definedName name="quest6" localSheetId="18">#REF!</definedName>
    <definedName name="quest6" localSheetId="20">#REF!</definedName>
    <definedName name="quest6" localSheetId="25">#REF!</definedName>
    <definedName name="quest6" localSheetId="30">#REF!</definedName>
    <definedName name="quest6" localSheetId="34">#REF!</definedName>
    <definedName name="quest6" localSheetId="35">#REF!</definedName>
    <definedName name="quest6" localSheetId="23">#REF!</definedName>
    <definedName name="quest6" localSheetId="24">#REF!</definedName>
    <definedName name="quest6" localSheetId="29">#REF!</definedName>
    <definedName name="quest6" localSheetId="32">#REF!</definedName>
    <definedName name="quest6" localSheetId="5">#REF!</definedName>
    <definedName name="quest6" localSheetId="39">#REF!</definedName>
    <definedName name="quest6">#REF!</definedName>
    <definedName name="quest7" localSheetId="17">#REF!</definedName>
    <definedName name="quest7" localSheetId="18">#REF!</definedName>
    <definedName name="quest7" localSheetId="20">#REF!</definedName>
    <definedName name="quest7" localSheetId="25">#REF!</definedName>
    <definedName name="quest7" localSheetId="30">#REF!</definedName>
    <definedName name="quest7" localSheetId="34">#REF!</definedName>
    <definedName name="quest7" localSheetId="35">#REF!</definedName>
    <definedName name="quest7" localSheetId="23">#REF!</definedName>
    <definedName name="quest7" localSheetId="24">#REF!</definedName>
    <definedName name="quest7" localSheetId="29">#REF!</definedName>
    <definedName name="quest7" localSheetId="32">#REF!</definedName>
    <definedName name="quest7" localSheetId="5">#REF!</definedName>
    <definedName name="quest7" localSheetId="39">#REF!</definedName>
    <definedName name="quest7">#REF!</definedName>
    <definedName name="QW" localSheetId="17">#REF!</definedName>
    <definedName name="QW" localSheetId="18">#REF!</definedName>
    <definedName name="QW" localSheetId="20">#REF!</definedName>
    <definedName name="QW" localSheetId="25">#REF!</definedName>
    <definedName name="QW" localSheetId="30">#REF!</definedName>
    <definedName name="QW" localSheetId="34">#REF!</definedName>
    <definedName name="QW" localSheetId="35">#REF!</definedName>
    <definedName name="QW" localSheetId="23">#REF!</definedName>
    <definedName name="QW" localSheetId="24">#REF!</definedName>
    <definedName name="QW" localSheetId="29">#REF!</definedName>
    <definedName name="QW" localSheetId="32">#REF!</definedName>
    <definedName name="QW" localSheetId="5">#REF!</definedName>
    <definedName name="QW" localSheetId="39">#REF!</definedName>
    <definedName name="QW">#REF!</definedName>
    <definedName name="REAL" localSheetId="17">#REF!</definedName>
    <definedName name="REAL" localSheetId="18">#REF!</definedName>
    <definedName name="REAL" localSheetId="20">#REF!</definedName>
    <definedName name="REAL" localSheetId="25">#REF!</definedName>
    <definedName name="REAL" localSheetId="30">#REF!</definedName>
    <definedName name="REAL" localSheetId="34">#REF!</definedName>
    <definedName name="REAL" localSheetId="35">#REF!</definedName>
    <definedName name="REAL" localSheetId="23">#REF!</definedName>
    <definedName name="REAL" localSheetId="24">#REF!</definedName>
    <definedName name="REAL" localSheetId="29">#REF!</definedName>
    <definedName name="REAL" localSheetId="32">#REF!</definedName>
    <definedName name="REAL" localSheetId="5">#REF!</definedName>
    <definedName name="REAL" localSheetId="39">#REF!</definedName>
    <definedName name="REAL">#REF!</definedName>
    <definedName name="REALANNUAL" localSheetId="17">#REF!</definedName>
    <definedName name="REALANNUAL" localSheetId="18">#REF!</definedName>
    <definedName name="REALANNUAL" localSheetId="20">#REF!</definedName>
    <definedName name="REALANNUAL" localSheetId="25">#REF!</definedName>
    <definedName name="REALANNUAL" localSheetId="30">#REF!</definedName>
    <definedName name="REALANNUAL" localSheetId="34">#REF!</definedName>
    <definedName name="REALANNUAL" localSheetId="35">#REF!</definedName>
    <definedName name="REALANNUAL" localSheetId="23">#REF!</definedName>
    <definedName name="REALANNUAL" localSheetId="24">#REF!</definedName>
    <definedName name="REALANNUAL" localSheetId="29">#REF!</definedName>
    <definedName name="REALANNUAL" localSheetId="32">#REF!</definedName>
    <definedName name="REALANNUAL" localSheetId="5">#REF!</definedName>
    <definedName name="REALANNUAL" localSheetId="39">#REF!</definedName>
    <definedName name="REALANNUAL">#REF!</definedName>
    <definedName name="realizacia">[66]Sheet1!$A$1:$I$406</definedName>
    <definedName name="realizacija">[66]Sheet1!$A$1:$I$406</definedName>
    <definedName name="REALNACT" localSheetId="17">#REF!</definedName>
    <definedName name="REALNACT" localSheetId="18">#REF!</definedName>
    <definedName name="REALNACT" localSheetId="20">#REF!</definedName>
    <definedName name="REALNACT" localSheetId="25">#REF!</definedName>
    <definedName name="REALNACT" localSheetId="30">#REF!</definedName>
    <definedName name="REALNACT" localSheetId="34">#REF!</definedName>
    <definedName name="REALNACT" localSheetId="35">#REF!</definedName>
    <definedName name="REALNACT" localSheetId="23">#REF!</definedName>
    <definedName name="REALNACT" localSheetId="24">#REF!</definedName>
    <definedName name="REALNACT" localSheetId="29">#REF!</definedName>
    <definedName name="REALNACT" localSheetId="32">#REF!</definedName>
    <definedName name="REALNACT" localSheetId="5">#REF!</definedName>
    <definedName name="REALNACT" localSheetId="37">#REF!</definedName>
    <definedName name="REALNACT" localSheetId="39">#REF!</definedName>
    <definedName name="REALNACT">#REF!</definedName>
    <definedName name="red_26" localSheetId="17">#REF!</definedName>
    <definedName name="red_26" localSheetId="18">#REF!</definedName>
    <definedName name="red_26" localSheetId="20">#REF!</definedName>
    <definedName name="red_26" localSheetId="25">#REF!</definedName>
    <definedName name="red_26" localSheetId="30">#REF!</definedName>
    <definedName name="red_26" localSheetId="34">#REF!</definedName>
    <definedName name="red_26" localSheetId="35">#REF!</definedName>
    <definedName name="red_26" localSheetId="23">#REF!</definedName>
    <definedName name="red_26" localSheetId="24">#REF!</definedName>
    <definedName name="red_26" localSheetId="29">#REF!</definedName>
    <definedName name="red_26" localSheetId="32">#REF!</definedName>
    <definedName name="red_26" localSheetId="5">#REF!</definedName>
    <definedName name="red_26" localSheetId="39">#REF!</definedName>
    <definedName name="red_26">#REF!</definedName>
    <definedName name="red_33" localSheetId="17">#REF!</definedName>
    <definedName name="red_33" localSheetId="18">#REF!</definedName>
    <definedName name="red_33" localSheetId="20">#REF!</definedName>
    <definedName name="red_33" localSheetId="25">#REF!</definedName>
    <definedName name="red_33" localSheetId="30">#REF!</definedName>
    <definedName name="red_33" localSheetId="34">#REF!</definedName>
    <definedName name="red_33" localSheetId="35">#REF!</definedName>
    <definedName name="red_33" localSheetId="23">#REF!</definedName>
    <definedName name="red_33" localSheetId="24">#REF!</definedName>
    <definedName name="red_33" localSheetId="29">#REF!</definedName>
    <definedName name="red_33" localSheetId="32">#REF!</definedName>
    <definedName name="red_33" localSheetId="5">#REF!</definedName>
    <definedName name="red_33" localSheetId="39">#REF!</definedName>
    <definedName name="red_33">#REF!</definedName>
    <definedName name="red_34" localSheetId="17">#REF!</definedName>
    <definedName name="red_34" localSheetId="18">#REF!</definedName>
    <definedName name="red_34" localSheetId="20">#REF!</definedName>
    <definedName name="red_34" localSheetId="25">#REF!</definedName>
    <definedName name="red_34" localSheetId="30">#REF!</definedName>
    <definedName name="red_34" localSheetId="34">#REF!</definedName>
    <definedName name="red_34" localSheetId="35">#REF!</definedName>
    <definedName name="red_34" localSheetId="23">#REF!</definedName>
    <definedName name="red_34" localSheetId="24">#REF!</definedName>
    <definedName name="red_34" localSheetId="29">#REF!</definedName>
    <definedName name="red_34" localSheetId="32">#REF!</definedName>
    <definedName name="red_34" localSheetId="5">#REF!</definedName>
    <definedName name="red_34" localSheetId="39">#REF!</definedName>
    <definedName name="red_34">#REF!</definedName>
    <definedName name="red_35" localSheetId="17">#REF!</definedName>
    <definedName name="red_35" localSheetId="18">#REF!</definedName>
    <definedName name="red_35" localSheetId="20">#REF!</definedName>
    <definedName name="red_35" localSheetId="25">#REF!</definedName>
    <definedName name="red_35" localSheetId="30">#REF!</definedName>
    <definedName name="red_35" localSheetId="34">#REF!</definedName>
    <definedName name="red_35" localSheetId="35">#REF!</definedName>
    <definedName name="red_35" localSheetId="23">#REF!</definedName>
    <definedName name="red_35" localSheetId="24">#REF!</definedName>
    <definedName name="red_35" localSheetId="29">#REF!</definedName>
    <definedName name="red_35" localSheetId="32">#REF!</definedName>
    <definedName name="red_35" localSheetId="5">#REF!</definedName>
    <definedName name="red_35" localSheetId="39">#REF!</definedName>
    <definedName name="red_35">#REF!</definedName>
    <definedName name="REDTbl3" localSheetId="17">#REF!</definedName>
    <definedName name="REDTbl3" localSheetId="18">#REF!</definedName>
    <definedName name="REDTbl3" localSheetId="20">#REF!</definedName>
    <definedName name="REDTbl3" localSheetId="25">#REF!</definedName>
    <definedName name="REDTbl3" localSheetId="30">#REF!</definedName>
    <definedName name="REDTbl3" localSheetId="34">#REF!</definedName>
    <definedName name="REDTbl3" localSheetId="35">#REF!</definedName>
    <definedName name="REDTbl3" localSheetId="23">#REF!</definedName>
    <definedName name="REDTbl3" localSheetId="24">#REF!</definedName>
    <definedName name="REDTbl3" localSheetId="29">#REF!</definedName>
    <definedName name="REDTbl3" localSheetId="32">#REF!</definedName>
    <definedName name="REDTbl3" localSheetId="5">#REF!</definedName>
    <definedName name="REDTbl3" localSheetId="39">#REF!</definedName>
    <definedName name="REDTbl3">#REF!</definedName>
    <definedName name="REDTbl4" localSheetId="17">#REF!</definedName>
    <definedName name="REDTbl4" localSheetId="18">#REF!</definedName>
    <definedName name="REDTbl4" localSheetId="20">#REF!</definedName>
    <definedName name="REDTbl4" localSheetId="25">#REF!</definedName>
    <definedName name="REDTbl4" localSheetId="30">#REF!</definedName>
    <definedName name="REDTbl4" localSheetId="34">#REF!</definedName>
    <definedName name="REDTbl4" localSheetId="35">#REF!</definedName>
    <definedName name="REDTbl4" localSheetId="23">#REF!</definedName>
    <definedName name="REDTbl4" localSheetId="24">#REF!</definedName>
    <definedName name="REDTbl4" localSheetId="29">#REF!</definedName>
    <definedName name="REDTbl4" localSheetId="32">#REF!</definedName>
    <definedName name="REDTbl4" localSheetId="5">#REF!</definedName>
    <definedName name="REDTbl4" localSheetId="39">#REF!</definedName>
    <definedName name="REDTbl4">#REF!</definedName>
    <definedName name="REDTbl5" localSheetId="17">#REF!</definedName>
    <definedName name="REDTbl5" localSheetId="18">#REF!</definedName>
    <definedName name="REDTbl5" localSheetId="20">#REF!</definedName>
    <definedName name="REDTbl5" localSheetId="25">#REF!</definedName>
    <definedName name="REDTbl5" localSheetId="30">#REF!</definedName>
    <definedName name="REDTbl5" localSheetId="34">#REF!</definedName>
    <definedName name="REDTbl5" localSheetId="35">#REF!</definedName>
    <definedName name="REDTbl5" localSheetId="23">#REF!</definedName>
    <definedName name="REDTbl5" localSheetId="24">#REF!</definedName>
    <definedName name="REDTbl5" localSheetId="29">#REF!</definedName>
    <definedName name="REDTbl5" localSheetId="32">#REF!</definedName>
    <definedName name="REDTbl5" localSheetId="5">#REF!</definedName>
    <definedName name="REDTbl5" localSheetId="39">#REF!</definedName>
    <definedName name="REDTbl5">#REF!</definedName>
    <definedName name="REDTbl6" localSheetId="17">#REF!</definedName>
    <definedName name="REDTbl6" localSheetId="18">#REF!</definedName>
    <definedName name="REDTbl6" localSheetId="20">#REF!</definedName>
    <definedName name="REDTbl6" localSheetId="25">#REF!</definedName>
    <definedName name="REDTbl6" localSheetId="30">#REF!</definedName>
    <definedName name="REDTbl6" localSheetId="34">#REF!</definedName>
    <definedName name="REDTbl6" localSheetId="35">#REF!</definedName>
    <definedName name="REDTbl6" localSheetId="23">#REF!</definedName>
    <definedName name="REDTbl6" localSheetId="24">#REF!</definedName>
    <definedName name="REDTbl6" localSheetId="29">#REF!</definedName>
    <definedName name="REDTbl6" localSheetId="32">#REF!</definedName>
    <definedName name="REDTbl6" localSheetId="5">#REF!</definedName>
    <definedName name="REDTbl6" localSheetId="39">#REF!</definedName>
    <definedName name="REDTbl6">#REF!</definedName>
    <definedName name="REDTbl7" localSheetId="17">#REF!</definedName>
    <definedName name="REDTbl7" localSheetId="18">#REF!</definedName>
    <definedName name="REDTbl7" localSheetId="20">#REF!</definedName>
    <definedName name="REDTbl7" localSheetId="25">#REF!</definedName>
    <definedName name="REDTbl7" localSheetId="30">#REF!</definedName>
    <definedName name="REDTbl7" localSheetId="34">#REF!</definedName>
    <definedName name="REDTbl7" localSheetId="35">#REF!</definedName>
    <definedName name="REDTbl7" localSheetId="23">#REF!</definedName>
    <definedName name="REDTbl7" localSheetId="24">#REF!</definedName>
    <definedName name="REDTbl7" localSheetId="29">#REF!</definedName>
    <definedName name="REDTbl7" localSheetId="32">#REF!</definedName>
    <definedName name="REDTbl7" localSheetId="5">#REF!</definedName>
    <definedName name="REDTbl7" localSheetId="39">#REF!</definedName>
    <definedName name="REDTbl7">#REF!</definedName>
    <definedName name="REERCPI" localSheetId="39">[6]REER!$AZ$144:$AZ$206</definedName>
    <definedName name="REERCPI">[20]REER!$AZ$144:$AZ$206</definedName>
    <definedName name="REERPPI" localSheetId="39">[6]REER!$BB$144:$BB$206</definedName>
    <definedName name="REERPPI">[20]REER!$BB$144:$BB$206</definedName>
    <definedName name="RefVintage">[31]readme!$B$4</definedName>
    <definedName name="REGISTERALL" localSheetId="17">#REF!</definedName>
    <definedName name="REGISTERALL" localSheetId="18">#REF!</definedName>
    <definedName name="REGISTERALL" localSheetId="20">#REF!</definedName>
    <definedName name="REGISTERALL" localSheetId="25">#REF!</definedName>
    <definedName name="REGISTERALL" localSheetId="30">#REF!</definedName>
    <definedName name="REGISTERALL" localSheetId="34">#REF!</definedName>
    <definedName name="REGISTERALL" localSheetId="35">#REF!</definedName>
    <definedName name="REGISTERALL" localSheetId="23">#REF!</definedName>
    <definedName name="REGISTERALL" localSheetId="24">#REF!</definedName>
    <definedName name="REGISTERALL" localSheetId="29">#REF!</definedName>
    <definedName name="REGISTERALL" localSheetId="32">#REF!</definedName>
    <definedName name="REGISTERALL" localSheetId="5">#REF!</definedName>
    <definedName name="REGISTERALL" localSheetId="37">#REF!</definedName>
    <definedName name="REGISTERALL" localSheetId="39">#REF!</definedName>
    <definedName name="REGISTERALL">#REF!</definedName>
    <definedName name="RFSee_2" localSheetId="17">[27]Graf14_Graf15!#REF!</definedName>
    <definedName name="RFSee_2" localSheetId="18">[27]Graf14_Graf15!#REF!</definedName>
    <definedName name="RFSee_2" localSheetId="20">[27]Graf14_Graf15!#REF!</definedName>
    <definedName name="RFSee_2" localSheetId="25">[27]Graf14_Graf15!#REF!</definedName>
    <definedName name="RFSee_2" localSheetId="30">[27]Graf14_Graf15!#REF!</definedName>
    <definedName name="RFSee_2" localSheetId="34">[27]Graf14_Graf15!#REF!</definedName>
    <definedName name="RFSee_2" localSheetId="35">[27]Graf14_Graf15!#REF!</definedName>
    <definedName name="RFSee_2" localSheetId="23">[27]Graf14_Graf15!#REF!</definedName>
    <definedName name="RFSee_2" localSheetId="24">[27]Graf14_Graf15!#REF!</definedName>
    <definedName name="RFSee_2" localSheetId="29">[27]Graf14_Graf15!#REF!</definedName>
    <definedName name="RFSee_2" localSheetId="32">[27]Graf14_Graf15!#REF!</definedName>
    <definedName name="RFSee_2" localSheetId="5">[27]Graf14_Graf15!#REF!</definedName>
    <definedName name="RFSee_2" localSheetId="37">[27]Graf14_Graf15!#REF!</definedName>
    <definedName name="RFSee_2" localSheetId="39">[27]Graf14_Graf15!#REF!</definedName>
    <definedName name="RFSee_2">[27]Graf14_Graf15!#REF!</definedName>
    <definedName name="RFSer_2" localSheetId="17">[27]Graf14_Graf15!#REF!</definedName>
    <definedName name="RFSer_2" localSheetId="18">[27]Graf14_Graf15!#REF!</definedName>
    <definedName name="RFSer_2" localSheetId="20">[27]Graf14_Graf15!#REF!</definedName>
    <definedName name="RFSer_2" localSheetId="25">[27]Graf14_Graf15!#REF!</definedName>
    <definedName name="RFSer_2" localSheetId="34">[27]Graf14_Graf15!#REF!</definedName>
    <definedName name="RFSer_2" localSheetId="35">[27]Graf14_Graf15!#REF!</definedName>
    <definedName name="RFSer_2" localSheetId="23">[27]Graf14_Graf15!#REF!</definedName>
    <definedName name="RFSer_2" localSheetId="24">[27]Graf14_Graf15!#REF!</definedName>
    <definedName name="RFSer_2" localSheetId="29">[27]Graf14_Graf15!#REF!</definedName>
    <definedName name="RFSer_2" localSheetId="32">[27]Graf14_Graf15!#REF!</definedName>
    <definedName name="RFSer_2" localSheetId="5">[27]Graf14_Graf15!#REF!</definedName>
    <definedName name="RFSer_2" localSheetId="39">[27]Graf14_Graf15!#REF!</definedName>
    <definedName name="RFSer_2">[27]Graf14_Graf15!#REF!</definedName>
    <definedName name="RGDPA" localSheetId="17">#REF!</definedName>
    <definedName name="RGDPA" localSheetId="18">#REF!</definedName>
    <definedName name="RGDPA" localSheetId="20">#REF!</definedName>
    <definedName name="RGDPA" localSheetId="25">#REF!</definedName>
    <definedName name="RGDPA" localSheetId="30">#REF!</definedName>
    <definedName name="RGDPA" localSheetId="34">#REF!</definedName>
    <definedName name="RGDPA" localSheetId="35">#REF!</definedName>
    <definedName name="RGDPA" localSheetId="23">#REF!</definedName>
    <definedName name="RGDPA" localSheetId="24">#REF!</definedName>
    <definedName name="RGDPA" localSheetId="29">#REF!</definedName>
    <definedName name="RGDPA" localSheetId="32">#REF!</definedName>
    <definedName name="RGDPA" localSheetId="5">#REF!</definedName>
    <definedName name="RGDPA" localSheetId="37">#REF!</definedName>
    <definedName name="RGDPA" localSheetId="39">#REF!</definedName>
    <definedName name="RGDPA">#REF!</definedName>
    <definedName name="RgFdPartCsource" localSheetId="17">#REF!</definedName>
    <definedName name="RgFdPartCsource" localSheetId="18">#REF!</definedName>
    <definedName name="RgFdPartCsource" localSheetId="20">#REF!</definedName>
    <definedName name="RgFdPartCsource" localSheetId="25">#REF!</definedName>
    <definedName name="RgFdPartCsource" localSheetId="30">#REF!</definedName>
    <definedName name="RgFdPartCsource" localSheetId="34">#REF!</definedName>
    <definedName name="RgFdPartCsource" localSheetId="35">#REF!</definedName>
    <definedName name="RgFdPartCsource" localSheetId="23">#REF!</definedName>
    <definedName name="RgFdPartCsource" localSheetId="24">#REF!</definedName>
    <definedName name="RgFdPartCsource" localSheetId="29">#REF!</definedName>
    <definedName name="RgFdPartCsource" localSheetId="32">#REF!</definedName>
    <definedName name="RgFdPartCsource" localSheetId="5">#REF!</definedName>
    <definedName name="RgFdPartCsource" localSheetId="39">#REF!</definedName>
    <definedName name="RgFdPartCsource">#REF!</definedName>
    <definedName name="RgFdPartEseries" localSheetId="17">#REF!</definedName>
    <definedName name="RgFdPartEseries" localSheetId="18">#REF!</definedName>
    <definedName name="RgFdPartEseries" localSheetId="20">#REF!</definedName>
    <definedName name="RgFdPartEseries" localSheetId="25">#REF!</definedName>
    <definedName name="RgFdPartEseries" localSheetId="30">#REF!</definedName>
    <definedName name="RgFdPartEseries" localSheetId="34">#REF!</definedName>
    <definedName name="RgFdPartEseries" localSheetId="35">#REF!</definedName>
    <definedName name="RgFdPartEseries" localSheetId="23">#REF!</definedName>
    <definedName name="RgFdPartEseries" localSheetId="24">#REF!</definedName>
    <definedName name="RgFdPartEseries" localSheetId="29">#REF!</definedName>
    <definedName name="RgFdPartEseries" localSheetId="32">#REF!</definedName>
    <definedName name="RgFdPartEseries" localSheetId="5">#REF!</definedName>
    <definedName name="RgFdPartEseries" localSheetId="39">#REF!</definedName>
    <definedName name="RgFdPartEseries">#REF!</definedName>
    <definedName name="RgFdPartEsource" localSheetId="17">#REF!</definedName>
    <definedName name="RgFdPartEsource" localSheetId="18">#REF!</definedName>
    <definedName name="RgFdPartEsource" localSheetId="20">#REF!</definedName>
    <definedName name="RgFdPartEsource" localSheetId="25">#REF!</definedName>
    <definedName name="RgFdPartEsource" localSheetId="30">#REF!</definedName>
    <definedName name="RgFdPartEsource" localSheetId="34">#REF!</definedName>
    <definedName name="RgFdPartEsource" localSheetId="35">#REF!</definedName>
    <definedName name="RgFdPartEsource" localSheetId="23">#REF!</definedName>
    <definedName name="RgFdPartEsource" localSheetId="24">#REF!</definedName>
    <definedName name="RgFdPartEsource" localSheetId="29">#REF!</definedName>
    <definedName name="RgFdPartEsource" localSheetId="32">#REF!</definedName>
    <definedName name="RgFdPartEsource" localSheetId="5">#REF!</definedName>
    <definedName name="RgFdPartEsource" localSheetId="39">#REF!</definedName>
    <definedName name="RgFdPartEsource">#REF!</definedName>
    <definedName name="RgFdReptCSeries" localSheetId="17">#REF!</definedName>
    <definedName name="RgFdReptCSeries" localSheetId="18">#REF!</definedName>
    <definedName name="RgFdReptCSeries" localSheetId="20">#REF!</definedName>
    <definedName name="RgFdReptCSeries" localSheetId="25">#REF!</definedName>
    <definedName name="RgFdReptCSeries" localSheetId="30">#REF!</definedName>
    <definedName name="RgFdReptCSeries" localSheetId="34">#REF!</definedName>
    <definedName name="RgFdReptCSeries" localSheetId="35">#REF!</definedName>
    <definedName name="RgFdReptCSeries" localSheetId="23">#REF!</definedName>
    <definedName name="RgFdReptCSeries" localSheetId="24">#REF!</definedName>
    <definedName name="RgFdReptCSeries" localSheetId="29">#REF!</definedName>
    <definedName name="RgFdReptCSeries" localSheetId="32">#REF!</definedName>
    <definedName name="RgFdReptCSeries" localSheetId="5">#REF!</definedName>
    <definedName name="RgFdReptCSeries" localSheetId="39">#REF!</definedName>
    <definedName name="RgFdReptCSeries">#REF!</definedName>
    <definedName name="RgFdReptCsource" localSheetId="17">#REF!</definedName>
    <definedName name="RgFdReptCsource" localSheetId="18">#REF!</definedName>
    <definedName name="RgFdReptCsource" localSheetId="20">#REF!</definedName>
    <definedName name="RgFdReptCsource" localSheetId="25">#REF!</definedName>
    <definedName name="RgFdReptCsource" localSheetId="30">#REF!</definedName>
    <definedName name="RgFdReptCsource" localSheetId="34">#REF!</definedName>
    <definedName name="RgFdReptCsource" localSheetId="35">#REF!</definedName>
    <definedName name="RgFdReptCsource" localSheetId="23">#REF!</definedName>
    <definedName name="RgFdReptCsource" localSheetId="24">#REF!</definedName>
    <definedName name="RgFdReptCsource" localSheetId="29">#REF!</definedName>
    <definedName name="RgFdReptCsource" localSheetId="32">#REF!</definedName>
    <definedName name="RgFdReptCsource" localSheetId="5">#REF!</definedName>
    <definedName name="RgFdReptCsource" localSheetId="39">#REF!</definedName>
    <definedName name="RgFdReptCsource">#REF!</definedName>
    <definedName name="RgFdReptEseries" localSheetId="17">#REF!</definedName>
    <definedName name="RgFdReptEseries" localSheetId="18">#REF!</definedName>
    <definedName name="RgFdReptEseries" localSheetId="20">#REF!</definedName>
    <definedName name="RgFdReptEseries" localSheetId="25">#REF!</definedName>
    <definedName name="RgFdReptEseries" localSheetId="30">#REF!</definedName>
    <definedName name="RgFdReptEseries" localSheetId="34">#REF!</definedName>
    <definedName name="RgFdReptEseries" localSheetId="35">#REF!</definedName>
    <definedName name="RgFdReptEseries" localSheetId="23">#REF!</definedName>
    <definedName name="RgFdReptEseries" localSheetId="24">#REF!</definedName>
    <definedName name="RgFdReptEseries" localSheetId="29">#REF!</definedName>
    <definedName name="RgFdReptEseries" localSheetId="32">#REF!</definedName>
    <definedName name="RgFdReptEseries" localSheetId="5">#REF!</definedName>
    <definedName name="RgFdReptEseries" localSheetId="39">#REF!</definedName>
    <definedName name="RgFdReptEseries">#REF!</definedName>
    <definedName name="RgFdReptEsource" localSheetId="17">#REF!</definedName>
    <definedName name="RgFdReptEsource" localSheetId="18">#REF!</definedName>
    <definedName name="RgFdReptEsource" localSheetId="20">#REF!</definedName>
    <definedName name="RgFdReptEsource" localSheetId="25">#REF!</definedName>
    <definedName name="RgFdReptEsource" localSheetId="30">#REF!</definedName>
    <definedName name="RgFdReptEsource" localSheetId="34">#REF!</definedName>
    <definedName name="RgFdReptEsource" localSheetId="35">#REF!</definedName>
    <definedName name="RgFdReptEsource" localSheetId="23">#REF!</definedName>
    <definedName name="RgFdReptEsource" localSheetId="24">#REF!</definedName>
    <definedName name="RgFdReptEsource" localSheetId="29">#REF!</definedName>
    <definedName name="RgFdReptEsource" localSheetId="32">#REF!</definedName>
    <definedName name="RgFdReptEsource" localSheetId="5">#REF!</definedName>
    <definedName name="RgFdReptEsource" localSheetId="39">#REF!</definedName>
    <definedName name="RgFdReptEsource">#REF!</definedName>
    <definedName name="RgFdSAMethod" localSheetId="17">#REF!</definedName>
    <definedName name="RgFdSAMethod" localSheetId="18">#REF!</definedName>
    <definedName name="RgFdSAMethod" localSheetId="20">#REF!</definedName>
    <definedName name="RgFdSAMethod" localSheetId="25">#REF!</definedName>
    <definedName name="RgFdSAMethod" localSheetId="30">#REF!</definedName>
    <definedName name="RgFdSAMethod" localSheetId="34">#REF!</definedName>
    <definedName name="RgFdSAMethod" localSheetId="35">#REF!</definedName>
    <definedName name="RgFdSAMethod" localSheetId="23">#REF!</definedName>
    <definedName name="RgFdSAMethod" localSheetId="24">#REF!</definedName>
    <definedName name="RgFdSAMethod" localSheetId="29">#REF!</definedName>
    <definedName name="RgFdSAMethod" localSheetId="32">#REF!</definedName>
    <definedName name="RgFdSAMethod" localSheetId="5">#REF!</definedName>
    <definedName name="RgFdSAMethod" localSheetId="39">#REF!</definedName>
    <definedName name="RgFdSAMethod">#REF!</definedName>
    <definedName name="RgFdTbBper" localSheetId="17">#REF!</definedName>
    <definedName name="RgFdTbBper" localSheetId="18">#REF!</definedName>
    <definedName name="RgFdTbBper" localSheetId="20">#REF!</definedName>
    <definedName name="RgFdTbBper" localSheetId="25">#REF!</definedName>
    <definedName name="RgFdTbBper" localSheetId="30">#REF!</definedName>
    <definedName name="RgFdTbBper" localSheetId="34">#REF!</definedName>
    <definedName name="RgFdTbBper" localSheetId="35">#REF!</definedName>
    <definedName name="RgFdTbBper" localSheetId="23">#REF!</definedName>
    <definedName name="RgFdTbBper" localSheetId="24">#REF!</definedName>
    <definedName name="RgFdTbBper" localSheetId="29">#REF!</definedName>
    <definedName name="RgFdTbBper" localSheetId="32">#REF!</definedName>
    <definedName name="RgFdTbBper" localSheetId="5">#REF!</definedName>
    <definedName name="RgFdTbBper" localSheetId="39">#REF!</definedName>
    <definedName name="RgFdTbBper">#REF!</definedName>
    <definedName name="RgFdTbCreate" localSheetId="17">#REF!</definedName>
    <definedName name="RgFdTbCreate" localSheetId="18">#REF!</definedName>
    <definedName name="RgFdTbCreate" localSheetId="20">#REF!</definedName>
    <definedName name="RgFdTbCreate" localSheetId="25">#REF!</definedName>
    <definedName name="RgFdTbCreate" localSheetId="30">#REF!</definedName>
    <definedName name="RgFdTbCreate" localSheetId="34">#REF!</definedName>
    <definedName name="RgFdTbCreate" localSheetId="35">#REF!</definedName>
    <definedName name="RgFdTbCreate" localSheetId="23">#REF!</definedName>
    <definedName name="RgFdTbCreate" localSheetId="24">#REF!</definedName>
    <definedName name="RgFdTbCreate" localSheetId="29">#REF!</definedName>
    <definedName name="RgFdTbCreate" localSheetId="32">#REF!</definedName>
    <definedName name="RgFdTbCreate" localSheetId="5">#REF!</definedName>
    <definedName name="RgFdTbCreate" localSheetId="39">#REF!</definedName>
    <definedName name="RgFdTbCreate">#REF!</definedName>
    <definedName name="RgFdTbEper" localSheetId="17">#REF!</definedName>
    <definedName name="RgFdTbEper" localSheetId="18">#REF!</definedName>
    <definedName name="RgFdTbEper" localSheetId="20">#REF!</definedName>
    <definedName name="RgFdTbEper" localSheetId="25">#REF!</definedName>
    <definedName name="RgFdTbEper" localSheetId="30">#REF!</definedName>
    <definedName name="RgFdTbEper" localSheetId="34">#REF!</definedName>
    <definedName name="RgFdTbEper" localSheetId="35">#REF!</definedName>
    <definedName name="RgFdTbEper" localSheetId="23">#REF!</definedName>
    <definedName name="RgFdTbEper" localSheetId="24">#REF!</definedName>
    <definedName name="RgFdTbEper" localSheetId="29">#REF!</definedName>
    <definedName name="RgFdTbEper" localSheetId="32">#REF!</definedName>
    <definedName name="RgFdTbEper" localSheetId="5">#REF!</definedName>
    <definedName name="RgFdTbEper" localSheetId="39">#REF!</definedName>
    <definedName name="RgFdTbEper">#REF!</definedName>
    <definedName name="RGFdTbFoot" localSheetId="17">#REF!</definedName>
    <definedName name="RGFdTbFoot" localSheetId="18">#REF!</definedName>
    <definedName name="RGFdTbFoot" localSheetId="20">#REF!</definedName>
    <definedName name="RGFdTbFoot" localSheetId="25">#REF!</definedName>
    <definedName name="RGFdTbFoot" localSheetId="30">#REF!</definedName>
    <definedName name="RGFdTbFoot" localSheetId="34">#REF!</definedName>
    <definedName name="RGFdTbFoot" localSheetId="35">#REF!</definedName>
    <definedName name="RGFdTbFoot" localSheetId="23">#REF!</definedName>
    <definedName name="RGFdTbFoot" localSheetId="24">#REF!</definedName>
    <definedName name="RGFdTbFoot" localSheetId="29">#REF!</definedName>
    <definedName name="RGFdTbFoot" localSheetId="32">#REF!</definedName>
    <definedName name="RGFdTbFoot" localSheetId="5">#REF!</definedName>
    <definedName name="RGFdTbFoot" localSheetId="39">#REF!</definedName>
    <definedName name="RGFdTbFoot">#REF!</definedName>
    <definedName name="RgFdTbFreq" localSheetId="17">#REF!</definedName>
    <definedName name="RgFdTbFreq" localSheetId="18">#REF!</definedName>
    <definedName name="RgFdTbFreq" localSheetId="20">#REF!</definedName>
    <definedName name="RgFdTbFreq" localSheetId="25">#REF!</definedName>
    <definedName name="RgFdTbFreq" localSheetId="30">#REF!</definedName>
    <definedName name="RgFdTbFreq" localSheetId="34">#REF!</definedName>
    <definedName name="RgFdTbFreq" localSheetId="35">#REF!</definedName>
    <definedName name="RgFdTbFreq" localSheetId="23">#REF!</definedName>
    <definedName name="RgFdTbFreq" localSheetId="24">#REF!</definedName>
    <definedName name="RgFdTbFreq" localSheetId="29">#REF!</definedName>
    <definedName name="RgFdTbFreq" localSheetId="32">#REF!</definedName>
    <definedName name="RgFdTbFreq" localSheetId="5">#REF!</definedName>
    <definedName name="RgFdTbFreq" localSheetId="39">#REF!</definedName>
    <definedName name="RgFdTbFreq">#REF!</definedName>
    <definedName name="RgFdTbFreqVal" localSheetId="17">#REF!</definedName>
    <definedName name="RgFdTbFreqVal" localSheetId="18">#REF!</definedName>
    <definedName name="RgFdTbFreqVal" localSheetId="20">#REF!</definedName>
    <definedName name="RgFdTbFreqVal" localSheetId="25">#REF!</definedName>
    <definedName name="RgFdTbFreqVal" localSheetId="30">#REF!</definedName>
    <definedName name="RgFdTbFreqVal" localSheetId="34">#REF!</definedName>
    <definedName name="RgFdTbFreqVal" localSheetId="35">#REF!</definedName>
    <definedName name="RgFdTbFreqVal" localSheetId="23">#REF!</definedName>
    <definedName name="RgFdTbFreqVal" localSheetId="24">#REF!</definedName>
    <definedName name="RgFdTbFreqVal" localSheetId="29">#REF!</definedName>
    <definedName name="RgFdTbFreqVal" localSheetId="32">#REF!</definedName>
    <definedName name="RgFdTbFreqVal" localSheetId="5">#REF!</definedName>
    <definedName name="RgFdTbFreqVal" localSheetId="39">#REF!</definedName>
    <definedName name="RgFdTbFreqVal">#REF!</definedName>
    <definedName name="RgFdTbSendto" localSheetId="17">#REF!</definedName>
    <definedName name="RgFdTbSendto" localSheetId="18">#REF!</definedName>
    <definedName name="RgFdTbSendto" localSheetId="20">#REF!</definedName>
    <definedName name="RgFdTbSendto" localSheetId="25">#REF!</definedName>
    <definedName name="RgFdTbSendto" localSheetId="30">#REF!</definedName>
    <definedName name="RgFdTbSendto" localSheetId="34">#REF!</definedName>
    <definedName name="RgFdTbSendto" localSheetId="35">#REF!</definedName>
    <definedName name="RgFdTbSendto" localSheetId="23">#REF!</definedName>
    <definedName name="RgFdTbSendto" localSheetId="24">#REF!</definedName>
    <definedName name="RgFdTbSendto" localSheetId="29">#REF!</definedName>
    <definedName name="RgFdTbSendto" localSheetId="32">#REF!</definedName>
    <definedName name="RgFdTbSendto" localSheetId="5">#REF!</definedName>
    <definedName name="RgFdTbSendto" localSheetId="39">#REF!</definedName>
    <definedName name="RgFdTbSendto">#REF!</definedName>
    <definedName name="RgFdWgtMethod" localSheetId="17">#REF!</definedName>
    <definedName name="RgFdWgtMethod" localSheetId="18">#REF!</definedName>
    <definedName name="RgFdWgtMethod" localSheetId="20">#REF!</definedName>
    <definedName name="RgFdWgtMethod" localSheetId="25">#REF!</definedName>
    <definedName name="RgFdWgtMethod" localSheetId="30">#REF!</definedName>
    <definedName name="RgFdWgtMethod" localSheetId="34">#REF!</definedName>
    <definedName name="RgFdWgtMethod" localSheetId="35">#REF!</definedName>
    <definedName name="RgFdWgtMethod" localSheetId="23">#REF!</definedName>
    <definedName name="RgFdWgtMethod" localSheetId="24">#REF!</definedName>
    <definedName name="RgFdWgtMethod" localSheetId="29">#REF!</definedName>
    <definedName name="RgFdWgtMethod" localSheetId="32">#REF!</definedName>
    <definedName name="RgFdWgtMethod" localSheetId="5">#REF!</definedName>
    <definedName name="RgFdWgtMethod" localSheetId="39">#REF!</definedName>
    <definedName name="RgFdWgtMethod">#REF!</definedName>
    <definedName name="RGSPA" localSheetId="17">#REF!</definedName>
    <definedName name="RGSPA" localSheetId="18">#REF!</definedName>
    <definedName name="RGSPA" localSheetId="20">#REF!</definedName>
    <definedName name="RGSPA" localSheetId="25">#REF!</definedName>
    <definedName name="RGSPA" localSheetId="30">#REF!</definedName>
    <definedName name="RGSPA" localSheetId="34">#REF!</definedName>
    <definedName name="RGSPA" localSheetId="35">#REF!</definedName>
    <definedName name="RGSPA" localSheetId="23">#REF!</definedName>
    <definedName name="RGSPA" localSheetId="24">#REF!</definedName>
    <definedName name="RGSPA" localSheetId="29">#REF!</definedName>
    <definedName name="RGSPA" localSheetId="32">#REF!</definedName>
    <definedName name="RGSPA" localSheetId="5">#REF!</definedName>
    <definedName name="RGSPA" localSheetId="39">#REF!</definedName>
    <definedName name="RGSPA">#REF!</definedName>
    <definedName name="rngBefore">[46]Main!$AB$26</definedName>
    <definedName name="rngDepartmentDrive">[46]Main!$AB$23</definedName>
    <definedName name="rngEMailAddress">[46]Main!$AB$20</definedName>
    <definedName name="rngErrorSort">[46]ErrCheck!$A$4</definedName>
    <definedName name="rngLastSave">[46]Main!$G$19</definedName>
    <definedName name="rngLastSent">[46]Main!$G$18</definedName>
    <definedName name="rngLastUpdate">[46]Links!$D$2</definedName>
    <definedName name="rngNeedsUpdate">[46]Links!$E$2</definedName>
    <definedName name="rngNews">[46]Main!$AB$27</definedName>
    <definedName name="rngQuestChecked">[46]ErrCheck!$A$3</definedName>
    <definedName name="rounding" localSheetId="17">[27]Graf14_Graf15!#REF!</definedName>
    <definedName name="rounding" localSheetId="18">[27]Graf14_Graf15!#REF!</definedName>
    <definedName name="rounding" localSheetId="20">[27]Graf14_Graf15!#REF!</definedName>
    <definedName name="rounding" localSheetId="25">[27]Graf14_Graf15!#REF!</definedName>
    <definedName name="rounding" localSheetId="34">[27]Graf14_Graf15!#REF!</definedName>
    <definedName name="rounding" localSheetId="35">[27]Graf14_Graf15!#REF!</definedName>
    <definedName name="rounding" localSheetId="23">[27]Graf14_Graf15!#REF!</definedName>
    <definedName name="rounding" localSheetId="24">[27]Graf14_Graf15!#REF!</definedName>
    <definedName name="rounding" localSheetId="29">[27]Graf14_Graf15!#REF!</definedName>
    <definedName name="rounding" localSheetId="32">[27]Graf14_Graf15!#REF!</definedName>
    <definedName name="rounding" localSheetId="5">[27]Graf14_Graf15!#REF!</definedName>
    <definedName name="rounding" localSheetId="39">[27]Graf14_Graf15!#REF!</definedName>
    <definedName name="rounding">[27]Graf14_Graf15!#REF!</definedName>
    <definedName name="rr" localSheetId="13" hidden="1">{"Riqfin97",#N/A,FALSE,"Tran";"Riqfinpro",#N/A,FALSE,"Tran"}</definedName>
    <definedName name="rr" localSheetId="15" hidden="1">{"Riqfin97",#N/A,FALSE,"Tran";"Riqfinpro",#N/A,FALSE,"Tran"}</definedName>
    <definedName name="rr" localSheetId="17" hidden="1">{"Riqfin97",#N/A,FALSE,"Tran";"Riqfinpro",#N/A,FALSE,"Tran"}</definedName>
    <definedName name="rr" localSheetId="20" hidden="1">{"Riqfin97",#N/A,FALSE,"Tran";"Riqfinpro",#N/A,FALSE,"Tran"}</definedName>
    <definedName name="rr" localSheetId="30" hidden="1">{"Riqfin97",#N/A,FALSE,"Tran";"Riqfinpro",#N/A,FALSE,"Tran"}</definedName>
    <definedName name="rr" localSheetId="33" hidden="1">{"Riqfin97",#N/A,FALSE,"Tran";"Riqfinpro",#N/A,FALSE,"Tran"}</definedName>
    <definedName name="rr" localSheetId="34" hidden="1">{"Riqfin97",#N/A,FALSE,"Tran";"Riqfinpro",#N/A,FALSE,"Tran"}</definedName>
    <definedName name="rr" localSheetId="35" hidden="1">{"Riqfin97",#N/A,FALSE,"Tran";"Riqfinpro",#N/A,FALSE,"Tran"}</definedName>
    <definedName name="rr" localSheetId="46" hidden="1">{"Riqfin97",#N/A,FALSE,"Tran";"Riqfinpro",#N/A,FALSE,"Tran"}</definedName>
    <definedName name="rr" localSheetId="37" hidden="1">{"Riqfin97",#N/A,FALSE,"Tran";"Riqfinpro",#N/A,FALSE,"Tran"}</definedName>
    <definedName name="rr" localSheetId="39" hidden="1">{"Riqfin97",#N/A,FALSE,"Tran";"Riqfinpro",#N/A,FALSE,"Tran"}</definedName>
    <definedName name="rr" localSheetId="42" hidden="1">{"Riqfin97",#N/A,FALSE,"Tran";"Riqfinpro",#N/A,FALSE,"Tran"}</definedName>
    <definedName name="rr" localSheetId="43" hidden="1">{"Riqfin97",#N/A,FALSE,"Tran";"Riqfinpro",#N/A,FALSE,"Tran"}</definedName>
    <definedName name="rr" hidden="1">{"Riqfin97",#N/A,FALSE,"Tran";"Riqfinpro",#N/A,FALSE,"Tran"}</definedName>
    <definedName name="rrr" localSheetId="13" hidden="1">{"Riqfin97",#N/A,FALSE,"Tran";"Riqfinpro",#N/A,FALSE,"Tran"}</definedName>
    <definedName name="rrr" localSheetId="15" hidden="1">{"Riqfin97",#N/A,FALSE,"Tran";"Riqfinpro",#N/A,FALSE,"Tran"}</definedName>
    <definedName name="rrr" localSheetId="17" hidden="1">{"Riqfin97",#N/A,FALSE,"Tran";"Riqfinpro",#N/A,FALSE,"Tran"}</definedName>
    <definedName name="rrr" localSheetId="20" hidden="1">{"Riqfin97",#N/A,FALSE,"Tran";"Riqfinpro",#N/A,FALSE,"Tran"}</definedName>
    <definedName name="rrr" localSheetId="30" hidden="1">{"Riqfin97",#N/A,FALSE,"Tran";"Riqfinpro",#N/A,FALSE,"Tran"}</definedName>
    <definedName name="rrr" localSheetId="33" hidden="1">{"Riqfin97",#N/A,FALSE,"Tran";"Riqfinpro",#N/A,FALSE,"Tran"}</definedName>
    <definedName name="rrr" localSheetId="34" hidden="1">{"Riqfin97",#N/A,FALSE,"Tran";"Riqfinpro",#N/A,FALSE,"Tran"}</definedName>
    <definedName name="rrr" localSheetId="35" hidden="1">{"Riqfin97",#N/A,FALSE,"Tran";"Riqfinpro",#N/A,FALSE,"Tran"}</definedName>
    <definedName name="rrr" localSheetId="46" hidden="1">{"Riqfin97",#N/A,FALSE,"Tran";"Riqfinpro",#N/A,FALSE,"Tran"}</definedName>
    <definedName name="rrr" localSheetId="37" hidden="1">{"Riqfin97",#N/A,FALSE,"Tran";"Riqfinpro",#N/A,FALSE,"Tran"}</definedName>
    <definedName name="rrr" localSheetId="39" hidden="1">{"Riqfin97",#N/A,FALSE,"Tran";"Riqfinpro",#N/A,FALSE,"Tran"}</definedName>
    <definedName name="rrr" localSheetId="42" hidden="1">{"Riqfin97",#N/A,FALSE,"Tran";"Riqfinpro",#N/A,FALSE,"Tran"}</definedName>
    <definedName name="rrr" localSheetId="43" hidden="1">{"Riqfin97",#N/A,FALSE,"Tran";"Riqfinpro",#N/A,FALSE,"Tran"}</definedName>
    <definedName name="rrr" hidden="1">{"Riqfin97",#N/A,FALSE,"Tran";"Riqfinpro",#N/A,FALSE,"Tran"}</definedName>
    <definedName name="RULCPPI" localSheetId="39">[6]C!$O$9:$O$71</definedName>
    <definedName name="RULCPPI">[20]C!$O$9:$O$71</definedName>
    <definedName name="SAPBEXrevision" hidden="1">38</definedName>
    <definedName name="SAPBEXsysID" hidden="1">"BSP"</definedName>
    <definedName name="SAPBEXwbID" hidden="1">"4GPMQGOE6GBN721YXH4DRY8ES"</definedName>
    <definedName name="sdakjkjsad" localSheetId="17" hidden="1">'[5]Time series'!#REF!</definedName>
    <definedName name="sdakjkjsad" localSheetId="18" hidden="1">'[5]Time series'!#REF!</definedName>
    <definedName name="sdakjkjsad" localSheetId="20" hidden="1">'[5]Time series'!#REF!</definedName>
    <definedName name="sdakjkjsad" localSheetId="25" hidden="1">'[5]Time series'!#REF!</definedName>
    <definedName name="sdakjkjsad" localSheetId="34" hidden="1">'[5]Time series'!#REF!</definedName>
    <definedName name="sdakjkjsad" localSheetId="35" hidden="1">'[5]Time series'!#REF!</definedName>
    <definedName name="sdakjkjsad" localSheetId="46" hidden="1">'[5]Time series'!#REF!</definedName>
    <definedName name="sdakjkjsad" localSheetId="23" hidden="1">'[5]Time series'!#REF!</definedName>
    <definedName name="sdakjkjsad" localSheetId="24" hidden="1">'[5]Time series'!#REF!</definedName>
    <definedName name="sdakjkjsad" localSheetId="29" hidden="1">'[5]Time series'!#REF!</definedName>
    <definedName name="sdakjkjsad" localSheetId="32" hidden="1">'[5]Time series'!#REF!</definedName>
    <definedName name="sdakjkjsad" localSheetId="5" hidden="1">'[5]Time series'!#REF!</definedName>
    <definedName name="sdakjkjsad" hidden="1">'[5]Time series'!#REF!</definedName>
    <definedName name="SECTORS" localSheetId="17">#REF!</definedName>
    <definedName name="SECTORS" localSheetId="18">#REF!</definedName>
    <definedName name="SECTORS" localSheetId="20">#REF!</definedName>
    <definedName name="SECTORS" localSheetId="25">#REF!</definedName>
    <definedName name="SECTORS" localSheetId="30">#REF!</definedName>
    <definedName name="SECTORS" localSheetId="34">#REF!</definedName>
    <definedName name="SECTORS" localSheetId="35">#REF!</definedName>
    <definedName name="SECTORS" localSheetId="23">#REF!</definedName>
    <definedName name="SECTORS" localSheetId="24">#REF!</definedName>
    <definedName name="SECTORS" localSheetId="29">#REF!</definedName>
    <definedName name="SECTORS" localSheetId="32">#REF!</definedName>
    <definedName name="SECTORS" localSheetId="5">#REF!</definedName>
    <definedName name="SECTORS" localSheetId="37">#REF!</definedName>
    <definedName name="SECTORS" localSheetId="39">#REF!</definedName>
    <definedName name="SECTORS">#REF!</definedName>
    <definedName name="seitable" localSheetId="39">'[67]Sel. Ind. Tbl'!$A$3:$G$75</definedName>
    <definedName name="seitable">'[68]Sel. Ind. Tbl'!$A$3:$G$75</definedName>
    <definedName name="sencount" hidden="1">2</definedName>
    <definedName name="SPee_2" localSheetId="17">[27]Graf14_Graf15!#REF!</definedName>
    <definedName name="SPee_2" localSheetId="18">[27]Graf14_Graf15!#REF!</definedName>
    <definedName name="SPee_2" localSheetId="20">[27]Graf14_Graf15!#REF!</definedName>
    <definedName name="SPee_2" localSheetId="25">[27]Graf14_Graf15!#REF!</definedName>
    <definedName name="SPee_2" localSheetId="34">[27]Graf14_Graf15!#REF!</definedName>
    <definedName name="SPee_2" localSheetId="35">[27]Graf14_Graf15!#REF!</definedName>
    <definedName name="SPee_2" localSheetId="23">[27]Graf14_Graf15!#REF!</definedName>
    <definedName name="SPee_2" localSheetId="24">[27]Graf14_Graf15!#REF!</definedName>
    <definedName name="SPee_2" localSheetId="29">[27]Graf14_Graf15!#REF!</definedName>
    <definedName name="SPee_2" localSheetId="32">[27]Graf14_Graf15!#REF!</definedName>
    <definedName name="SPee_2" localSheetId="5">[27]Graf14_Graf15!#REF!</definedName>
    <definedName name="SPee_2" localSheetId="37">[27]Graf14_Graf15!#REF!</definedName>
    <definedName name="SPee_2" localSheetId="39">[27]Graf14_Graf15!#REF!</definedName>
    <definedName name="SPee_2">[27]Graf14_Graf15!#REF!</definedName>
    <definedName name="SPer_2" localSheetId="17">[27]Graf14_Graf15!#REF!</definedName>
    <definedName name="SPer_2" localSheetId="18">[27]Graf14_Graf15!#REF!</definedName>
    <definedName name="SPer_2" localSheetId="20">[27]Graf14_Graf15!#REF!</definedName>
    <definedName name="SPer_2" localSheetId="25">[27]Graf14_Graf15!#REF!</definedName>
    <definedName name="SPer_2" localSheetId="34">[27]Graf14_Graf15!#REF!</definedName>
    <definedName name="SPer_2" localSheetId="35">[27]Graf14_Graf15!#REF!</definedName>
    <definedName name="SPer_2" localSheetId="23">[27]Graf14_Graf15!#REF!</definedName>
    <definedName name="SPer_2" localSheetId="24">[27]Graf14_Graf15!#REF!</definedName>
    <definedName name="SPer_2" localSheetId="29">[27]Graf14_Graf15!#REF!</definedName>
    <definedName name="SPer_2" localSheetId="32">[27]Graf14_Graf15!#REF!</definedName>
    <definedName name="SPer_2" localSheetId="5">[27]Graf14_Graf15!#REF!</definedName>
    <definedName name="SPer_2" localSheetId="37">[27]Graf14_Graf15!#REF!</definedName>
    <definedName name="SPer_2" localSheetId="39">[27]Graf14_Graf15!#REF!</definedName>
    <definedName name="SPer_2">[27]Graf14_Graf15!#REF!</definedName>
    <definedName name="SPPY15" localSheetId="15">#REF!</definedName>
    <definedName name="SPPY15" localSheetId="18">#REF!</definedName>
    <definedName name="SPPY15" localSheetId="25">#REF!</definedName>
    <definedName name="SPPY15" localSheetId="34">#REF!</definedName>
    <definedName name="SPPY15" localSheetId="35">#REF!</definedName>
    <definedName name="SPPY15" localSheetId="32">#REF!</definedName>
    <definedName name="SPPY15">#REF!</definedName>
    <definedName name="SPPY16" localSheetId="15">#REF!</definedName>
    <definedName name="SPPY16" localSheetId="18">#REF!</definedName>
    <definedName name="SPPY16" localSheetId="25">#REF!</definedName>
    <definedName name="SPPY16" localSheetId="34">#REF!</definedName>
    <definedName name="SPPY16" localSheetId="35">#REF!</definedName>
    <definedName name="SPPY16" localSheetId="32">#REF!</definedName>
    <definedName name="SPPY16">#REF!</definedName>
    <definedName name="SPPY17" localSheetId="15">#REF!</definedName>
    <definedName name="SPPY17" localSheetId="18">#REF!</definedName>
    <definedName name="SPPY17" localSheetId="25">#REF!</definedName>
    <definedName name="SPPY17" localSheetId="34">#REF!</definedName>
    <definedName name="SPPY17" localSheetId="35">#REF!</definedName>
    <definedName name="SPPY17" localSheetId="32">#REF!</definedName>
    <definedName name="SPPY17">#REF!</definedName>
    <definedName name="SPPY18" localSheetId="18">#REF!</definedName>
    <definedName name="SPPY18" localSheetId="25">#REF!</definedName>
    <definedName name="SPPY18" localSheetId="34">#REF!</definedName>
    <definedName name="SPPY18" localSheetId="35">#REF!</definedName>
    <definedName name="SPPY18" localSheetId="32">#REF!</definedName>
    <definedName name="SPPY18">#REF!</definedName>
    <definedName name="SPPY19" localSheetId="18">#REF!</definedName>
    <definedName name="SPPY19" localSheetId="25">#REF!</definedName>
    <definedName name="SPPY19" localSheetId="34">#REF!</definedName>
    <definedName name="SPPY19" localSheetId="35">#REF!</definedName>
    <definedName name="SPPY19" localSheetId="32">#REF!</definedName>
    <definedName name="SPPY19">#REF!</definedName>
    <definedName name="SPPY20" localSheetId="18">#REF!</definedName>
    <definedName name="SPPY20" localSheetId="25">#REF!</definedName>
    <definedName name="SPPY20" localSheetId="34">#REF!</definedName>
    <definedName name="SPPY20" localSheetId="35">#REF!</definedName>
    <definedName name="SPPY20" localSheetId="32">#REF!</definedName>
    <definedName name="SPPY20">#REF!</definedName>
    <definedName name="SprejetiProracun" localSheetId="17">#REF!</definedName>
    <definedName name="SprejetiProracun" localSheetId="18">#REF!</definedName>
    <definedName name="SprejetiProracun" localSheetId="20">#REF!</definedName>
    <definedName name="SprejetiProracun" localSheetId="25">#REF!</definedName>
    <definedName name="SprejetiProracun" localSheetId="30">#REF!</definedName>
    <definedName name="SprejetiProracun" localSheetId="34">#REF!</definedName>
    <definedName name="SprejetiProracun" localSheetId="35">#REF!</definedName>
    <definedName name="SprejetiProracun" localSheetId="23">#REF!</definedName>
    <definedName name="SprejetiProracun" localSheetId="24">#REF!</definedName>
    <definedName name="SprejetiProracun" localSheetId="29">#REF!</definedName>
    <definedName name="SprejetiProracun" localSheetId="32">#REF!</definedName>
    <definedName name="SprejetiProracun" localSheetId="5">#REF!</definedName>
    <definedName name="SprejetiProracun" localSheetId="37">#REF!</definedName>
    <definedName name="SprejetiProracun" localSheetId="39">#REF!</definedName>
    <definedName name="SprejetiProracun">#REF!</definedName>
    <definedName name="SR_3" localSheetId="17">#REF!</definedName>
    <definedName name="SR_3" localSheetId="18">#REF!</definedName>
    <definedName name="SR_3" localSheetId="20">#REF!</definedName>
    <definedName name="SR_3" localSheetId="25">#REF!</definedName>
    <definedName name="SR_3" localSheetId="30">#REF!</definedName>
    <definedName name="SR_3" localSheetId="34">#REF!</definedName>
    <definedName name="SR_3" localSheetId="35">#REF!</definedName>
    <definedName name="SR_3" localSheetId="23">#REF!</definedName>
    <definedName name="SR_3" localSheetId="24">#REF!</definedName>
    <definedName name="SR_3" localSheetId="29">#REF!</definedName>
    <definedName name="SR_3" localSheetId="32">#REF!</definedName>
    <definedName name="SR_3" localSheetId="5">#REF!</definedName>
    <definedName name="SR_3" localSheetId="39">#REF!</definedName>
    <definedName name="SR_3">#REF!</definedName>
    <definedName name="SR_5" localSheetId="17">#REF!</definedName>
    <definedName name="SR_5" localSheetId="18">#REF!</definedName>
    <definedName name="SR_5" localSheetId="20">#REF!</definedName>
    <definedName name="SR_5" localSheetId="25">#REF!</definedName>
    <definedName name="SR_5" localSheetId="30">#REF!</definedName>
    <definedName name="SR_5" localSheetId="34">#REF!</definedName>
    <definedName name="SR_5" localSheetId="35">#REF!</definedName>
    <definedName name="SR_5" localSheetId="23">#REF!</definedName>
    <definedName name="SR_5" localSheetId="24">#REF!</definedName>
    <definedName name="SR_5" localSheetId="29">#REF!</definedName>
    <definedName name="SR_5" localSheetId="32">#REF!</definedName>
    <definedName name="SR_5" localSheetId="5">#REF!</definedName>
    <definedName name="SR_5" localSheetId="39">#REF!</definedName>
    <definedName name="SR_5">#REF!</definedName>
    <definedName name="SS">[69]IMATA!$B$45:$B$108</definedName>
    <definedName name="StatusTable">[31]readme!$A$12:$B$21</definedName>
    <definedName name="T1.13" localSheetId="17">#REF!</definedName>
    <definedName name="T1.13" localSheetId="18">#REF!</definedName>
    <definedName name="T1.13" localSheetId="20">#REF!</definedName>
    <definedName name="T1.13" localSheetId="25">#REF!</definedName>
    <definedName name="T1.13" localSheetId="30">#REF!</definedName>
    <definedName name="T1.13" localSheetId="34">#REF!</definedName>
    <definedName name="T1.13" localSheetId="35">#REF!</definedName>
    <definedName name="T1.13" localSheetId="23">#REF!</definedName>
    <definedName name="T1.13" localSheetId="24">#REF!</definedName>
    <definedName name="T1.13" localSheetId="29">#REF!</definedName>
    <definedName name="T1.13" localSheetId="32">#REF!</definedName>
    <definedName name="T1.13" localSheetId="5">#REF!</definedName>
    <definedName name="T1.13" localSheetId="37">#REF!</definedName>
    <definedName name="T1.13" localSheetId="39">#REF!</definedName>
    <definedName name="T1.13">#REF!</definedName>
    <definedName name="t2q" localSheetId="17">#REF!</definedName>
    <definedName name="t2q" localSheetId="18">#REF!</definedName>
    <definedName name="t2q" localSheetId="20">#REF!</definedName>
    <definedName name="t2q" localSheetId="25">#REF!</definedName>
    <definedName name="t2q" localSheetId="30">#REF!</definedName>
    <definedName name="t2q" localSheetId="34">#REF!</definedName>
    <definedName name="t2q" localSheetId="35">#REF!</definedName>
    <definedName name="t2q" localSheetId="23">#REF!</definedName>
    <definedName name="t2q" localSheetId="24">#REF!</definedName>
    <definedName name="t2q" localSheetId="29">#REF!</definedName>
    <definedName name="t2q" localSheetId="32">#REF!</definedName>
    <definedName name="t2q" localSheetId="5">#REF!</definedName>
    <definedName name="t2q" localSheetId="39">#REF!</definedName>
    <definedName name="t2q">#REF!</definedName>
    <definedName name="TAB1A" localSheetId="17">#REF!</definedName>
    <definedName name="TAB1A" localSheetId="18">#REF!</definedName>
    <definedName name="TAB1A" localSheetId="20">#REF!</definedName>
    <definedName name="TAB1A" localSheetId="25">#REF!</definedName>
    <definedName name="TAB1A" localSheetId="30">#REF!</definedName>
    <definedName name="TAB1A" localSheetId="34">#REF!</definedName>
    <definedName name="TAB1A" localSheetId="35">#REF!</definedName>
    <definedName name="TAB1A" localSheetId="23">#REF!</definedName>
    <definedName name="TAB1A" localSheetId="24">#REF!</definedName>
    <definedName name="TAB1A" localSheetId="29">#REF!</definedName>
    <definedName name="TAB1A" localSheetId="32">#REF!</definedName>
    <definedName name="TAB1A" localSheetId="5">#REF!</definedName>
    <definedName name="TAB1A" localSheetId="39">#REF!</definedName>
    <definedName name="TAB1A">#REF!</definedName>
    <definedName name="TAB1CK" localSheetId="17">#REF!</definedName>
    <definedName name="TAB1CK" localSheetId="18">#REF!</definedName>
    <definedName name="TAB1CK" localSheetId="20">#REF!</definedName>
    <definedName name="TAB1CK" localSheetId="25">#REF!</definedName>
    <definedName name="TAB1CK" localSheetId="30">#REF!</definedName>
    <definedName name="TAB1CK" localSheetId="34">#REF!</definedName>
    <definedName name="TAB1CK" localSheetId="35">#REF!</definedName>
    <definedName name="TAB1CK" localSheetId="23">#REF!</definedName>
    <definedName name="TAB1CK" localSheetId="24">#REF!</definedName>
    <definedName name="TAB1CK" localSheetId="29">#REF!</definedName>
    <definedName name="TAB1CK" localSheetId="32">#REF!</definedName>
    <definedName name="TAB1CK" localSheetId="5">#REF!</definedName>
    <definedName name="TAB1CK" localSheetId="39">#REF!</definedName>
    <definedName name="TAB1CK">#REF!</definedName>
    <definedName name="Tab25a" localSheetId="17">#REF!</definedName>
    <definedName name="Tab25a" localSheetId="18">#REF!</definedName>
    <definedName name="Tab25a" localSheetId="20">#REF!</definedName>
    <definedName name="Tab25a" localSheetId="25">#REF!</definedName>
    <definedName name="Tab25a" localSheetId="30">#REF!</definedName>
    <definedName name="Tab25a" localSheetId="34">#REF!</definedName>
    <definedName name="Tab25a" localSheetId="35">#REF!</definedName>
    <definedName name="Tab25a" localSheetId="23">#REF!</definedName>
    <definedName name="Tab25a" localSheetId="24">#REF!</definedName>
    <definedName name="Tab25a" localSheetId="29">#REF!</definedName>
    <definedName name="Tab25a" localSheetId="32">#REF!</definedName>
    <definedName name="Tab25a" localSheetId="5">#REF!</definedName>
    <definedName name="Tab25a" localSheetId="39">#REF!</definedName>
    <definedName name="Tab25a">#REF!</definedName>
    <definedName name="Tab25b" localSheetId="17">#REF!</definedName>
    <definedName name="Tab25b" localSheetId="18">#REF!</definedName>
    <definedName name="Tab25b" localSheetId="20">#REF!</definedName>
    <definedName name="Tab25b" localSheetId="25">#REF!</definedName>
    <definedName name="Tab25b" localSheetId="30">#REF!</definedName>
    <definedName name="Tab25b" localSheetId="34">#REF!</definedName>
    <definedName name="Tab25b" localSheetId="35">#REF!</definedName>
    <definedName name="Tab25b" localSheetId="23">#REF!</definedName>
    <definedName name="Tab25b" localSheetId="24">#REF!</definedName>
    <definedName name="Tab25b" localSheetId="29">#REF!</definedName>
    <definedName name="Tab25b" localSheetId="32">#REF!</definedName>
    <definedName name="Tab25b" localSheetId="5">#REF!</definedName>
    <definedName name="Tab25b" localSheetId="39">#REF!</definedName>
    <definedName name="Tab25b">#REF!</definedName>
    <definedName name="TAB2A" localSheetId="17">#REF!</definedName>
    <definedName name="TAB2A" localSheetId="18">#REF!</definedName>
    <definedName name="TAB2A" localSheetId="20">#REF!</definedName>
    <definedName name="TAB2A" localSheetId="25">#REF!</definedName>
    <definedName name="TAB2A" localSheetId="30">#REF!</definedName>
    <definedName name="TAB2A" localSheetId="34">#REF!</definedName>
    <definedName name="TAB2A" localSheetId="35">#REF!</definedName>
    <definedName name="TAB2A" localSheetId="23">#REF!</definedName>
    <definedName name="TAB2A" localSheetId="24">#REF!</definedName>
    <definedName name="TAB2A" localSheetId="29">#REF!</definedName>
    <definedName name="TAB2A" localSheetId="32">#REF!</definedName>
    <definedName name="TAB2A" localSheetId="5">#REF!</definedName>
    <definedName name="TAB2A" localSheetId="39">#REF!</definedName>
    <definedName name="TAB2A">#REF!</definedName>
    <definedName name="TAB5A" localSheetId="17">#REF!</definedName>
    <definedName name="TAB5A" localSheetId="18">#REF!</definedName>
    <definedName name="TAB5A" localSheetId="20">#REF!</definedName>
    <definedName name="TAB5A" localSheetId="25">#REF!</definedName>
    <definedName name="TAB5A" localSheetId="30">#REF!</definedName>
    <definedName name="TAB5A" localSheetId="34">#REF!</definedName>
    <definedName name="TAB5A" localSheetId="35">#REF!</definedName>
    <definedName name="TAB5A" localSheetId="23">#REF!</definedName>
    <definedName name="TAB5A" localSheetId="24">#REF!</definedName>
    <definedName name="TAB5A" localSheetId="29">#REF!</definedName>
    <definedName name="TAB5A" localSheetId="32">#REF!</definedName>
    <definedName name="TAB5A" localSheetId="5">#REF!</definedName>
    <definedName name="TAB5A" localSheetId="39">#REF!</definedName>
    <definedName name="TAB5A">#REF!</definedName>
    <definedName name="TAB6A" localSheetId="17">'[3]Annual Tables'!#REF!</definedName>
    <definedName name="TAB6A" localSheetId="18">'[3]Annual Tables'!#REF!</definedName>
    <definedName name="TAB6A" localSheetId="20">'[3]Annual Tables'!#REF!</definedName>
    <definedName name="TAB6A" localSheetId="25">'[3]Annual Tables'!#REF!</definedName>
    <definedName name="TAB6A" localSheetId="30">'[3]Annual Tables'!#REF!</definedName>
    <definedName name="TAB6A" localSheetId="34">'[3]Annual Tables'!#REF!</definedName>
    <definedName name="TAB6A" localSheetId="35">'[3]Annual Tables'!#REF!</definedName>
    <definedName name="TAB6A" localSheetId="23">'[3]Annual Tables'!#REF!</definedName>
    <definedName name="TAB6A" localSheetId="24">'[3]Annual Tables'!#REF!</definedName>
    <definedName name="TAB6A" localSheetId="29">'[3]Annual Tables'!#REF!</definedName>
    <definedName name="TAB6A" localSheetId="32">'[3]Annual Tables'!#REF!</definedName>
    <definedName name="TAB6A" localSheetId="5">'[3]Annual Tables'!#REF!</definedName>
    <definedName name="TAB6A" localSheetId="39">'[3]Annual Tables'!#REF!</definedName>
    <definedName name="TAB6A">'[3]Annual Tables'!#REF!</definedName>
    <definedName name="TAB6B" localSheetId="17">'[3]Annual Tables'!#REF!</definedName>
    <definedName name="TAB6B" localSheetId="18">'[3]Annual Tables'!#REF!</definedName>
    <definedName name="TAB6B" localSheetId="20">'[3]Annual Tables'!#REF!</definedName>
    <definedName name="TAB6B" localSheetId="25">'[3]Annual Tables'!#REF!</definedName>
    <definedName name="TAB6B" localSheetId="30">'[3]Annual Tables'!#REF!</definedName>
    <definedName name="TAB6B" localSheetId="34">'[3]Annual Tables'!#REF!</definedName>
    <definedName name="TAB6B" localSheetId="35">'[3]Annual Tables'!#REF!</definedName>
    <definedName name="TAB6B" localSheetId="23">'[3]Annual Tables'!#REF!</definedName>
    <definedName name="TAB6B" localSheetId="24">'[3]Annual Tables'!#REF!</definedName>
    <definedName name="TAB6B" localSheetId="29">'[3]Annual Tables'!#REF!</definedName>
    <definedName name="TAB6B" localSheetId="32">'[3]Annual Tables'!#REF!</definedName>
    <definedName name="TAB6B" localSheetId="5">'[3]Annual Tables'!#REF!</definedName>
    <definedName name="TAB6B" localSheetId="39">'[3]Annual Tables'!#REF!</definedName>
    <definedName name="TAB6B">'[3]Annual Tables'!#REF!</definedName>
    <definedName name="TAB6C" localSheetId="17">#REF!</definedName>
    <definedName name="TAB6C" localSheetId="18">#REF!</definedName>
    <definedName name="TAB6C" localSheetId="20">#REF!</definedName>
    <definedName name="TAB6C" localSheetId="25">#REF!</definedName>
    <definedName name="TAB6C" localSheetId="30">#REF!</definedName>
    <definedName name="TAB6C" localSheetId="34">#REF!</definedName>
    <definedName name="TAB6C" localSheetId="35">#REF!</definedName>
    <definedName name="TAB6C" localSheetId="23">#REF!</definedName>
    <definedName name="TAB6C" localSheetId="24">#REF!</definedName>
    <definedName name="TAB6C" localSheetId="29">#REF!</definedName>
    <definedName name="TAB6C" localSheetId="32">#REF!</definedName>
    <definedName name="TAB6C" localSheetId="5">#REF!</definedName>
    <definedName name="TAB6C" localSheetId="37">#REF!</definedName>
    <definedName name="TAB6C" localSheetId="39">#REF!</definedName>
    <definedName name="TAB6C">#REF!</definedName>
    <definedName name="TAB7A" localSheetId="17">#REF!</definedName>
    <definedName name="TAB7A" localSheetId="18">#REF!</definedName>
    <definedName name="TAB7A" localSheetId="20">#REF!</definedName>
    <definedName name="TAB7A" localSheetId="25">#REF!</definedName>
    <definedName name="TAB7A" localSheetId="30">#REF!</definedName>
    <definedName name="TAB7A" localSheetId="34">#REF!</definedName>
    <definedName name="TAB7A" localSheetId="35">#REF!</definedName>
    <definedName name="TAB7A" localSheetId="23">#REF!</definedName>
    <definedName name="TAB7A" localSheetId="24">#REF!</definedName>
    <definedName name="TAB7A" localSheetId="29">#REF!</definedName>
    <definedName name="TAB7A" localSheetId="32">#REF!</definedName>
    <definedName name="TAB7A" localSheetId="5">#REF!</definedName>
    <definedName name="TAB7A" localSheetId="39">#REF!</definedName>
    <definedName name="TAB7A">#REF!</definedName>
    <definedName name="tabC1" localSheetId="17">#REF!</definedName>
    <definedName name="tabC1" localSheetId="18">#REF!</definedName>
    <definedName name="tabC1" localSheetId="20">#REF!</definedName>
    <definedName name="tabC1" localSheetId="25">#REF!</definedName>
    <definedName name="tabC1" localSheetId="30">#REF!</definedName>
    <definedName name="tabC1" localSheetId="34">#REF!</definedName>
    <definedName name="tabC1" localSheetId="35">#REF!</definedName>
    <definedName name="tabC1" localSheetId="23">#REF!</definedName>
    <definedName name="tabC1" localSheetId="24">#REF!</definedName>
    <definedName name="tabC1" localSheetId="29">#REF!</definedName>
    <definedName name="tabC1" localSheetId="32">#REF!</definedName>
    <definedName name="tabC1" localSheetId="5">#REF!</definedName>
    <definedName name="tabC1" localSheetId="39">#REF!</definedName>
    <definedName name="tabC1">#REF!</definedName>
    <definedName name="tabC2" localSheetId="17">#REF!</definedName>
    <definedName name="tabC2" localSheetId="18">#REF!</definedName>
    <definedName name="tabC2" localSheetId="20">#REF!</definedName>
    <definedName name="tabC2" localSheetId="25">#REF!</definedName>
    <definedName name="tabC2" localSheetId="30">#REF!</definedName>
    <definedName name="tabC2" localSheetId="34">#REF!</definedName>
    <definedName name="tabC2" localSheetId="35">#REF!</definedName>
    <definedName name="tabC2" localSheetId="23">#REF!</definedName>
    <definedName name="tabC2" localSheetId="24">#REF!</definedName>
    <definedName name="tabC2" localSheetId="29">#REF!</definedName>
    <definedName name="tabC2" localSheetId="32">#REF!</definedName>
    <definedName name="tabC2" localSheetId="5">#REF!</definedName>
    <definedName name="tabC2" localSheetId="39">#REF!</definedName>
    <definedName name="tabC2">#REF!</definedName>
    <definedName name="Tabela_6a" localSheetId="17">#REF!</definedName>
    <definedName name="Tabela_6a" localSheetId="18">#REF!</definedName>
    <definedName name="Tabela_6a" localSheetId="20">#REF!</definedName>
    <definedName name="Tabela_6a" localSheetId="25">#REF!</definedName>
    <definedName name="Tabela_6a" localSheetId="30">#REF!</definedName>
    <definedName name="Tabela_6a" localSheetId="34">#REF!</definedName>
    <definedName name="Tabela_6a" localSheetId="35">#REF!</definedName>
    <definedName name="Tabela_6a" localSheetId="23">#REF!</definedName>
    <definedName name="Tabela_6a" localSheetId="24">#REF!</definedName>
    <definedName name="Tabela_6a" localSheetId="29">#REF!</definedName>
    <definedName name="Tabela_6a" localSheetId="32">#REF!</definedName>
    <definedName name="Tabela_6a" localSheetId="5">#REF!</definedName>
    <definedName name="Tabela_6a" localSheetId="39">#REF!</definedName>
    <definedName name="Tabela_6a">#REF!</definedName>
    <definedName name="tabela3a" localSheetId="17">'[70]Table 1'!#REF!</definedName>
    <definedName name="tabela3a" localSheetId="18">'[70]Table 1'!#REF!</definedName>
    <definedName name="tabela3a" localSheetId="20">'[70]Table 1'!#REF!</definedName>
    <definedName name="tabela3a" localSheetId="25">'[70]Table 1'!#REF!</definedName>
    <definedName name="tabela3a" localSheetId="30">'[70]Table 1'!#REF!</definedName>
    <definedName name="tabela3a" localSheetId="34">'[70]Table 1'!#REF!</definedName>
    <definedName name="tabela3a" localSheetId="35">'[70]Table 1'!#REF!</definedName>
    <definedName name="tabela3a" localSheetId="23">'[70]Table 1'!#REF!</definedName>
    <definedName name="tabela3a" localSheetId="24">'[70]Table 1'!#REF!</definedName>
    <definedName name="tabela3a" localSheetId="29">'[70]Table 1'!#REF!</definedName>
    <definedName name="tabela3a" localSheetId="32">'[70]Table 1'!#REF!</definedName>
    <definedName name="tabela3a" localSheetId="5">'[70]Table 1'!#REF!</definedName>
    <definedName name="tabela3a" localSheetId="39">'[70]Table 1'!#REF!</definedName>
    <definedName name="tabela3a">'[70]Table 1'!#REF!</definedName>
    <definedName name="Tabelaxx" localSheetId="17">#REF!</definedName>
    <definedName name="Tabelaxx" localSheetId="18">#REF!</definedName>
    <definedName name="Tabelaxx" localSheetId="20">#REF!</definedName>
    <definedName name="Tabelaxx" localSheetId="25">#REF!</definedName>
    <definedName name="Tabelaxx" localSheetId="30">#REF!</definedName>
    <definedName name="Tabelaxx" localSheetId="34">#REF!</definedName>
    <definedName name="Tabelaxx" localSheetId="35">#REF!</definedName>
    <definedName name="Tabelaxx" localSheetId="23">#REF!</definedName>
    <definedName name="Tabelaxx" localSheetId="24">#REF!</definedName>
    <definedName name="Tabelaxx" localSheetId="29">#REF!</definedName>
    <definedName name="Tabelaxx" localSheetId="32">#REF!</definedName>
    <definedName name="Tabelaxx" localSheetId="5">#REF!</definedName>
    <definedName name="Tabelaxx" localSheetId="37">#REF!</definedName>
    <definedName name="Tabelaxx" localSheetId="39">#REF!</definedName>
    <definedName name="Tabelaxx">#REF!</definedName>
    <definedName name="tabF" localSheetId="17">#REF!</definedName>
    <definedName name="tabF" localSheetId="18">#REF!</definedName>
    <definedName name="tabF" localSheetId="20">#REF!</definedName>
    <definedName name="tabF" localSheetId="25">#REF!</definedName>
    <definedName name="tabF" localSheetId="30">#REF!</definedName>
    <definedName name="tabF" localSheetId="34">#REF!</definedName>
    <definedName name="tabF" localSheetId="35">#REF!</definedName>
    <definedName name="tabF" localSheetId="23">#REF!</definedName>
    <definedName name="tabF" localSheetId="24">#REF!</definedName>
    <definedName name="tabF" localSheetId="29">#REF!</definedName>
    <definedName name="tabF" localSheetId="32">#REF!</definedName>
    <definedName name="tabF" localSheetId="5">#REF!</definedName>
    <definedName name="tabF" localSheetId="39">#REF!</definedName>
    <definedName name="tabF">#REF!</definedName>
    <definedName name="tabH" localSheetId="17">#REF!</definedName>
    <definedName name="tabH" localSheetId="18">#REF!</definedName>
    <definedName name="tabH" localSheetId="20">#REF!</definedName>
    <definedName name="tabH" localSheetId="25">#REF!</definedName>
    <definedName name="tabH" localSheetId="30">#REF!</definedName>
    <definedName name="tabH" localSheetId="34">#REF!</definedName>
    <definedName name="tabH" localSheetId="35">#REF!</definedName>
    <definedName name="tabH" localSheetId="23">#REF!</definedName>
    <definedName name="tabH" localSheetId="24">#REF!</definedName>
    <definedName name="tabH" localSheetId="29">#REF!</definedName>
    <definedName name="tabH" localSheetId="32">#REF!</definedName>
    <definedName name="tabH" localSheetId="5">#REF!</definedName>
    <definedName name="tabH" localSheetId="39">#REF!</definedName>
    <definedName name="tabH">#REF!</definedName>
    <definedName name="tabI" localSheetId="17">#REF!</definedName>
    <definedName name="tabI" localSheetId="18">#REF!</definedName>
    <definedName name="tabI" localSheetId="20">#REF!</definedName>
    <definedName name="tabI" localSheetId="25">#REF!</definedName>
    <definedName name="tabI" localSheetId="30">#REF!</definedName>
    <definedName name="tabI" localSheetId="34">#REF!</definedName>
    <definedName name="tabI" localSheetId="35">#REF!</definedName>
    <definedName name="tabI" localSheetId="23">#REF!</definedName>
    <definedName name="tabI" localSheetId="24">#REF!</definedName>
    <definedName name="tabI" localSheetId="29">#REF!</definedName>
    <definedName name="tabI" localSheetId="32">#REF!</definedName>
    <definedName name="tabI" localSheetId="5">#REF!</definedName>
    <definedName name="tabI" localSheetId="39">#REF!</definedName>
    <definedName name="tabI">#REF!</definedName>
    <definedName name="Table__47">[71]RED47!$A$1:$I$53</definedName>
    <definedName name="Table_2._Country_X___Public_Sector_Financing_1" localSheetId="17">#REF!</definedName>
    <definedName name="Table_2._Country_X___Public_Sector_Financing_1" localSheetId="18">#REF!</definedName>
    <definedName name="Table_2._Country_X___Public_Sector_Financing_1" localSheetId="20">#REF!</definedName>
    <definedName name="Table_2._Country_X___Public_Sector_Financing_1" localSheetId="25">#REF!</definedName>
    <definedName name="Table_2._Country_X___Public_Sector_Financing_1" localSheetId="30">#REF!</definedName>
    <definedName name="Table_2._Country_X___Public_Sector_Financing_1" localSheetId="34">#REF!</definedName>
    <definedName name="Table_2._Country_X___Public_Sector_Financing_1" localSheetId="35">#REF!</definedName>
    <definedName name="Table_2._Country_X___Public_Sector_Financing_1" localSheetId="23">#REF!</definedName>
    <definedName name="Table_2._Country_X___Public_Sector_Financing_1" localSheetId="24">#REF!</definedName>
    <definedName name="Table_2._Country_X___Public_Sector_Financing_1" localSheetId="29">#REF!</definedName>
    <definedName name="Table_2._Country_X___Public_Sector_Financing_1" localSheetId="32">#REF!</definedName>
    <definedName name="Table_2._Country_X___Public_Sector_Financing_1" localSheetId="5">#REF!</definedName>
    <definedName name="Table_2._Country_X___Public_Sector_Financing_1" localSheetId="37">#REF!</definedName>
    <definedName name="Table_2._Country_X___Public_Sector_Financing_1" localSheetId="39">#REF!</definedName>
    <definedName name="Table_2._Country_X___Public_Sector_Financing_1">#REF!</definedName>
    <definedName name="Table_4SR" localSheetId="17">#REF!</definedName>
    <definedName name="Table_4SR" localSheetId="18">#REF!</definedName>
    <definedName name="Table_4SR" localSheetId="20">#REF!</definedName>
    <definedName name="Table_4SR" localSheetId="25">#REF!</definedName>
    <definedName name="Table_4SR" localSheetId="30">#REF!</definedName>
    <definedName name="Table_4SR" localSheetId="34">#REF!</definedName>
    <definedName name="Table_4SR" localSheetId="35">#REF!</definedName>
    <definedName name="Table_4SR" localSheetId="23">#REF!</definedName>
    <definedName name="Table_4SR" localSheetId="24">#REF!</definedName>
    <definedName name="Table_4SR" localSheetId="29">#REF!</definedName>
    <definedName name="Table_4SR" localSheetId="32">#REF!</definedName>
    <definedName name="Table_4SR" localSheetId="5">#REF!</definedName>
    <definedName name="Table_4SR" localSheetId="39">#REF!</definedName>
    <definedName name="Table_4SR">#REF!</definedName>
    <definedName name="Table_debt">[72]Table!$A$3:$AB$73</definedName>
    <definedName name="TABLE1" localSheetId="17">#REF!</definedName>
    <definedName name="TABLE1" localSheetId="18">#REF!</definedName>
    <definedName name="TABLE1" localSheetId="20">#REF!</definedName>
    <definedName name="TABLE1" localSheetId="25">#REF!</definedName>
    <definedName name="TABLE1" localSheetId="30">#REF!</definedName>
    <definedName name="TABLE1" localSheetId="34">#REF!</definedName>
    <definedName name="TABLE1" localSheetId="35">#REF!</definedName>
    <definedName name="TABLE1" localSheetId="23">#REF!</definedName>
    <definedName name="TABLE1" localSheetId="24">#REF!</definedName>
    <definedName name="TABLE1" localSheetId="29">#REF!</definedName>
    <definedName name="TABLE1" localSheetId="32">#REF!</definedName>
    <definedName name="TABLE1" localSheetId="5">#REF!</definedName>
    <definedName name="TABLE1" localSheetId="37">#REF!</definedName>
    <definedName name="TABLE1" localSheetId="39">#REF!</definedName>
    <definedName name="TABLE1">#REF!</definedName>
    <definedName name="Table1printarea" localSheetId="17">#REF!</definedName>
    <definedName name="Table1printarea" localSheetId="18">#REF!</definedName>
    <definedName name="Table1printarea" localSheetId="20">#REF!</definedName>
    <definedName name="Table1printarea" localSheetId="25">#REF!</definedName>
    <definedName name="Table1printarea" localSheetId="30">#REF!</definedName>
    <definedName name="Table1printarea" localSheetId="34">#REF!</definedName>
    <definedName name="Table1printarea" localSheetId="35">#REF!</definedName>
    <definedName name="Table1printarea" localSheetId="23">#REF!</definedName>
    <definedName name="Table1printarea" localSheetId="24">#REF!</definedName>
    <definedName name="Table1printarea" localSheetId="29">#REF!</definedName>
    <definedName name="Table1printarea" localSheetId="32">#REF!</definedName>
    <definedName name="Table1printarea" localSheetId="5">#REF!</definedName>
    <definedName name="Table1printarea" localSheetId="39">#REF!</definedName>
    <definedName name="Table1printarea">#REF!</definedName>
    <definedName name="table30" localSheetId="17">#REF!</definedName>
    <definedName name="table30" localSheetId="18">#REF!</definedName>
    <definedName name="table30" localSheetId="20">#REF!</definedName>
    <definedName name="table30" localSheetId="25">#REF!</definedName>
    <definedName name="table30" localSheetId="30">#REF!</definedName>
    <definedName name="table30" localSheetId="34">#REF!</definedName>
    <definedName name="table30" localSheetId="35">#REF!</definedName>
    <definedName name="table30" localSheetId="23">#REF!</definedName>
    <definedName name="table30" localSheetId="24">#REF!</definedName>
    <definedName name="table30" localSheetId="29">#REF!</definedName>
    <definedName name="table30" localSheetId="32">#REF!</definedName>
    <definedName name="table30" localSheetId="5">#REF!</definedName>
    <definedName name="table30" localSheetId="39">#REF!</definedName>
    <definedName name="table30">#REF!</definedName>
    <definedName name="TABLE31" localSheetId="17">#REF!</definedName>
    <definedName name="TABLE31" localSheetId="18">#REF!</definedName>
    <definedName name="TABLE31" localSheetId="20">#REF!</definedName>
    <definedName name="TABLE31" localSheetId="25">#REF!</definedName>
    <definedName name="TABLE31" localSheetId="30">#REF!</definedName>
    <definedName name="TABLE31" localSheetId="34">#REF!</definedName>
    <definedName name="TABLE31" localSheetId="35">#REF!</definedName>
    <definedName name="TABLE31" localSheetId="23">#REF!</definedName>
    <definedName name="TABLE31" localSheetId="24">#REF!</definedName>
    <definedName name="TABLE31" localSheetId="29">#REF!</definedName>
    <definedName name="TABLE31" localSheetId="32">#REF!</definedName>
    <definedName name="TABLE31" localSheetId="5">#REF!</definedName>
    <definedName name="TABLE31" localSheetId="39">#REF!</definedName>
    <definedName name="TABLE31">#REF!</definedName>
    <definedName name="TABLE32" localSheetId="17">#REF!</definedName>
    <definedName name="TABLE32" localSheetId="18">#REF!</definedName>
    <definedName name="TABLE32" localSheetId="20">#REF!</definedName>
    <definedName name="TABLE32" localSheetId="25">#REF!</definedName>
    <definedName name="TABLE32" localSheetId="30">#REF!</definedName>
    <definedName name="TABLE32" localSheetId="34">#REF!</definedName>
    <definedName name="TABLE32" localSheetId="35">#REF!</definedName>
    <definedName name="TABLE32" localSheetId="23">#REF!</definedName>
    <definedName name="TABLE32" localSheetId="24">#REF!</definedName>
    <definedName name="TABLE32" localSheetId="29">#REF!</definedName>
    <definedName name="TABLE32" localSheetId="32">#REF!</definedName>
    <definedName name="TABLE32" localSheetId="5">#REF!</definedName>
    <definedName name="TABLE32" localSheetId="39">#REF!</definedName>
    <definedName name="TABLE32">#REF!</definedName>
    <definedName name="TABLE33" localSheetId="17">#REF!</definedName>
    <definedName name="TABLE33" localSheetId="18">#REF!</definedName>
    <definedName name="TABLE33" localSheetId="20">#REF!</definedName>
    <definedName name="TABLE33" localSheetId="25">#REF!</definedName>
    <definedName name="TABLE33" localSheetId="30">#REF!</definedName>
    <definedName name="TABLE33" localSheetId="34">#REF!</definedName>
    <definedName name="TABLE33" localSheetId="35">#REF!</definedName>
    <definedName name="TABLE33" localSheetId="23">#REF!</definedName>
    <definedName name="TABLE33" localSheetId="24">#REF!</definedName>
    <definedName name="TABLE33" localSheetId="29">#REF!</definedName>
    <definedName name="TABLE33" localSheetId="32">#REF!</definedName>
    <definedName name="TABLE33" localSheetId="5">#REF!</definedName>
    <definedName name="TABLE33" localSheetId="39">#REF!</definedName>
    <definedName name="TABLE33">#REF!</definedName>
    <definedName name="TABLE4" localSheetId="17">#REF!</definedName>
    <definedName name="TABLE4" localSheetId="18">#REF!</definedName>
    <definedName name="TABLE4" localSheetId="20">#REF!</definedName>
    <definedName name="TABLE4" localSheetId="25">#REF!</definedName>
    <definedName name="TABLE4" localSheetId="30">#REF!</definedName>
    <definedName name="TABLE4" localSheetId="34">#REF!</definedName>
    <definedName name="TABLE4" localSheetId="35">#REF!</definedName>
    <definedName name="TABLE4" localSheetId="23">#REF!</definedName>
    <definedName name="TABLE4" localSheetId="24">#REF!</definedName>
    <definedName name="TABLE4" localSheetId="29">#REF!</definedName>
    <definedName name="TABLE4" localSheetId="32">#REF!</definedName>
    <definedName name="TABLE4" localSheetId="5">#REF!</definedName>
    <definedName name="TABLE4" localSheetId="39">#REF!</definedName>
    <definedName name="TABLE4">#REF!</definedName>
    <definedName name="table6" localSheetId="17">#REF!</definedName>
    <definedName name="table6" localSheetId="18">#REF!</definedName>
    <definedName name="table6" localSheetId="20">#REF!</definedName>
    <definedName name="table6" localSheetId="25">#REF!</definedName>
    <definedName name="table6" localSheetId="30">#REF!</definedName>
    <definedName name="table6" localSheetId="34">#REF!</definedName>
    <definedName name="table6" localSheetId="35">#REF!</definedName>
    <definedName name="table6" localSheetId="23">#REF!</definedName>
    <definedName name="table6" localSheetId="24">#REF!</definedName>
    <definedName name="table6" localSheetId="29">#REF!</definedName>
    <definedName name="table6" localSheetId="32">#REF!</definedName>
    <definedName name="table6" localSheetId="5">#REF!</definedName>
    <definedName name="table6" localSheetId="39">#REF!</definedName>
    <definedName name="table6">#REF!</definedName>
    <definedName name="table9" localSheetId="17">#REF!</definedName>
    <definedName name="table9" localSheetId="18">#REF!</definedName>
    <definedName name="table9" localSheetId="20">#REF!</definedName>
    <definedName name="table9" localSheetId="25">#REF!</definedName>
    <definedName name="table9" localSheetId="30">#REF!</definedName>
    <definedName name="table9" localSheetId="34">#REF!</definedName>
    <definedName name="table9" localSheetId="35">#REF!</definedName>
    <definedName name="table9" localSheetId="23">#REF!</definedName>
    <definedName name="table9" localSheetId="24">#REF!</definedName>
    <definedName name="table9" localSheetId="29">#REF!</definedName>
    <definedName name="table9" localSheetId="32">#REF!</definedName>
    <definedName name="table9" localSheetId="5">#REF!</definedName>
    <definedName name="table9" localSheetId="39">#REF!</definedName>
    <definedName name="table9">#REF!</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localSheetId="35" hidden="1">{"g95_96m1",#N/A,FALSE,"Graf(95+96)M";"g95_96m2",#N/A,FALSE,"Graf(95+96)M";"g95_96mb1",#N/A,FALSE,"Graf(95+96)Mb";"g95_96mb2",#N/A,FALSE,"Graf(95+96)Mb";"g95_96f1",#N/A,FALSE,"Graf(95+96)F";"g95_96f2",#N/A,FALSE,"Graf(95+96)F";"g95_96fb1",#N/A,FALSE,"Graf(95+96)Fb";"g95_96fb2",#N/A,FALSE,"Graf(95+96)Fb"}</definedName>
    <definedName name="tabx" localSheetId="46" hidden="1">{"g95_96m1",#N/A,FALSE,"Graf(95+96)M";"g95_96m2",#N/A,FALSE,"Graf(95+96)M";"g95_96mb1",#N/A,FALSE,"Graf(95+96)Mb";"g95_96mb2",#N/A,FALSE,"Graf(95+96)Mb";"g95_96f1",#N/A,FALSE,"Graf(95+96)F";"g95_96f2",#N/A,FALSE,"Graf(95+96)F";"g95_96fb1",#N/A,FALSE,"Graf(95+96)Fb";"g95_96fb2",#N/A,FALSE,"Graf(95+96)Fb"}</definedName>
    <definedName name="tabx" localSheetId="42" hidden="1">{"g95_96m1",#N/A,FALSE,"Graf(95+96)M";"g95_96m2",#N/A,FALSE,"Graf(95+96)M";"g95_96mb1",#N/A,FALSE,"Graf(95+96)Mb";"g95_96mb2",#N/A,FALSE,"Graf(95+96)Mb";"g95_96f1",#N/A,FALSE,"Graf(95+96)F";"g95_96f2",#N/A,FALSE,"Graf(95+96)F";"g95_96fb1",#N/A,FALSE,"Graf(95+96)Fb";"g95_96fb2",#N/A,FALSE,"Graf(95+96)Fb"}</definedName>
    <definedName name="tabx" localSheetId="4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ME" localSheetId="15">#REF!</definedName>
    <definedName name="TAME" localSheetId="17">#REF!</definedName>
    <definedName name="TAME" localSheetId="18">#REF!</definedName>
    <definedName name="TAME" localSheetId="20">#REF!</definedName>
    <definedName name="TAME" localSheetId="25">#REF!</definedName>
    <definedName name="TAME" localSheetId="30">#REF!</definedName>
    <definedName name="TAME" localSheetId="34">#REF!</definedName>
    <definedName name="TAME" localSheetId="35">#REF!</definedName>
    <definedName name="TAME" localSheetId="23">#REF!</definedName>
    <definedName name="TAME" localSheetId="24">#REF!</definedName>
    <definedName name="TAME" localSheetId="29">#REF!</definedName>
    <definedName name="TAME" localSheetId="32">#REF!</definedName>
    <definedName name="TAME" localSheetId="5">#REF!</definedName>
    <definedName name="TAME" localSheetId="39">#REF!</definedName>
    <definedName name="TAME">#REF!</definedName>
    <definedName name="Tbl_GFN">[72]Table_GEF!$B$2:$T$53</definedName>
    <definedName name="tblChecks">[46]ErrCheck!$A$3:$E$5</definedName>
    <definedName name="tblLinks">[46]Links!$A$4:$F$33</definedName>
    <definedName name="TEMP" localSheetId="17">[73]Data!#REF!</definedName>
    <definedName name="TEMP" localSheetId="18">[73]Data!#REF!</definedName>
    <definedName name="TEMP" localSheetId="20">[73]Data!#REF!</definedName>
    <definedName name="TEMP" localSheetId="25">[73]Data!#REF!</definedName>
    <definedName name="TEMP" localSheetId="34">[73]Data!#REF!</definedName>
    <definedName name="TEMP" localSheetId="35">[73]Data!#REF!</definedName>
    <definedName name="TEMP" localSheetId="23">[73]Data!#REF!</definedName>
    <definedName name="TEMP" localSheetId="24">[73]Data!#REF!</definedName>
    <definedName name="TEMP" localSheetId="29">[73]Data!#REF!</definedName>
    <definedName name="TEMP" localSheetId="32">[73]Data!#REF!</definedName>
    <definedName name="TEMP" localSheetId="5">[73]Data!#REF!</definedName>
    <definedName name="TEMP" localSheetId="37">[73]Data!#REF!</definedName>
    <definedName name="TEMP" localSheetId="39">[73]Data!#REF!</definedName>
    <definedName name="TEMP">[73]Data!#REF!</definedName>
    <definedName name="tempo_kles" localSheetId="17">[27]Graf14_Graf15!#REF!</definedName>
    <definedName name="tempo_kles" localSheetId="18">[27]Graf14_Graf15!#REF!</definedName>
    <definedName name="tempo_kles" localSheetId="20">[27]Graf14_Graf15!#REF!</definedName>
    <definedName name="tempo_kles" localSheetId="25">[27]Graf14_Graf15!#REF!</definedName>
    <definedName name="tempo_kles" localSheetId="34">[27]Graf14_Graf15!#REF!</definedName>
    <definedName name="tempo_kles" localSheetId="35">[27]Graf14_Graf15!#REF!</definedName>
    <definedName name="tempo_kles" localSheetId="23">[27]Graf14_Graf15!#REF!</definedName>
    <definedName name="tempo_kles" localSheetId="24">[27]Graf14_Graf15!#REF!</definedName>
    <definedName name="tempo_kles" localSheetId="29">[27]Graf14_Graf15!#REF!</definedName>
    <definedName name="tempo_kles" localSheetId="32">[27]Graf14_Graf15!#REF!</definedName>
    <definedName name="tempo_kles" localSheetId="5">[27]Graf14_Graf15!#REF!</definedName>
    <definedName name="tempo_kles" localSheetId="37">[27]Graf14_Graf15!#REF!</definedName>
    <definedName name="tempo_kles" localSheetId="39">[27]Graf14_Graf15!#REF!</definedName>
    <definedName name="tempo_kles">[27]Graf14_Graf15!#REF!</definedName>
    <definedName name="tempo_kles_2" localSheetId="17">[27]Graf14_Graf15!#REF!</definedName>
    <definedName name="tempo_kles_2" localSheetId="18">[27]Graf14_Graf15!#REF!</definedName>
    <definedName name="tempo_kles_2" localSheetId="20">[27]Graf14_Graf15!#REF!</definedName>
    <definedName name="tempo_kles_2" localSheetId="25">[27]Graf14_Graf15!#REF!</definedName>
    <definedName name="tempo_kles_2" localSheetId="34">[27]Graf14_Graf15!#REF!</definedName>
    <definedName name="tempo_kles_2" localSheetId="35">[27]Graf14_Graf15!#REF!</definedName>
    <definedName name="tempo_kles_2" localSheetId="23">[27]Graf14_Graf15!#REF!</definedName>
    <definedName name="tempo_kles_2" localSheetId="24">[27]Graf14_Graf15!#REF!</definedName>
    <definedName name="tempo_kles_2" localSheetId="29">[27]Graf14_Graf15!#REF!</definedName>
    <definedName name="tempo_kles_2" localSheetId="32">[27]Graf14_Graf15!#REF!</definedName>
    <definedName name="tempo_kles_2" localSheetId="5">[27]Graf14_Graf15!#REF!</definedName>
    <definedName name="tempo_kles_2" localSheetId="39">[27]Graf14_Graf15!#REF!</definedName>
    <definedName name="tempo_kles_2">[27]Graf14_Graf15!#REF!</definedName>
    <definedName name="text" localSheetId="13" hidden="1">{#N/A,#N/A,FALSE,"CB";#N/A,#N/A,FALSE,"CMB";#N/A,#N/A,FALSE,"BSYS";#N/A,#N/A,FALSE,"NBFI";#N/A,#N/A,FALSE,"FSYS"}</definedName>
    <definedName name="text" localSheetId="15" hidden="1">{#N/A,#N/A,FALSE,"CB";#N/A,#N/A,FALSE,"CMB";#N/A,#N/A,FALSE,"BSYS";#N/A,#N/A,FALSE,"NBFI";#N/A,#N/A,FALSE,"FSYS"}</definedName>
    <definedName name="text" localSheetId="17" hidden="1">{#N/A,#N/A,FALSE,"CB";#N/A,#N/A,FALSE,"CMB";#N/A,#N/A,FALSE,"BSYS";#N/A,#N/A,FALSE,"NBFI";#N/A,#N/A,FALSE,"FSYS"}</definedName>
    <definedName name="text" localSheetId="20" hidden="1">{#N/A,#N/A,FALSE,"CB";#N/A,#N/A,FALSE,"CMB";#N/A,#N/A,FALSE,"BSYS";#N/A,#N/A,FALSE,"NBFI";#N/A,#N/A,FALSE,"FSYS"}</definedName>
    <definedName name="text" localSheetId="30" hidden="1">{#N/A,#N/A,FALSE,"CB";#N/A,#N/A,FALSE,"CMB";#N/A,#N/A,FALSE,"BSYS";#N/A,#N/A,FALSE,"NBFI";#N/A,#N/A,FALSE,"FSYS"}</definedName>
    <definedName name="text" localSheetId="33" hidden="1">{#N/A,#N/A,FALSE,"CB";#N/A,#N/A,FALSE,"CMB";#N/A,#N/A,FALSE,"BSYS";#N/A,#N/A,FALSE,"NBFI";#N/A,#N/A,FALSE,"FSYS"}</definedName>
    <definedName name="text" localSheetId="34" hidden="1">{#N/A,#N/A,FALSE,"CB";#N/A,#N/A,FALSE,"CMB";#N/A,#N/A,FALSE,"BSYS";#N/A,#N/A,FALSE,"NBFI";#N/A,#N/A,FALSE,"FSYS"}</definedName>
    <definedName name="text" localSheetId="35" hidden="1">{#N/A,#N/A,FALSE,"CB";#N/A,#N/A,FALSE,"CMB";#N/A,#N/A,FALSE,"BSYS";#N/A,#N/A,FALSE,"NBFI";#N/A,#N/A,FALSE,"FSYS"}</definedName>
    <definedName name="text" localSheetId="46" hidden="1">{#N/A,#N/A,FALSE,"CB";#N/A,#N/A,FALSE,"CMB";#N/A,#N/A,FALSE,"BSYS";#N/A,#N/A,FALSE,"NBFI";#N/A,#N/A,FALSE,"FSYS"}</definedName>
    <definedName name="text" localSheetId="37" hidden="1">{#N/A,#N/A,FALSE,"CB";#N/A,#N/A,FALSE,"CMB";#N/A,#N/A,FALSE,"BSYS";#N/A,#N/A,FALSE,"NBFI";#N/A,#N/A,FALSE,"FSYS"}</definedName>
    <definedName name="text" localSheetId="42" hidden="1">{#N/A,#N/A,FALSE,"CB";#N/A,#N/A,FALSE,"CMB";#N/A,#N/A,FALSE,"BSYS";#N/A,#N/A,FALSE,"NBFI";#N/A,#N/A,FALSE,"FSYS"}</definedName>
    <definedName name="text" localSheetId="43" hidden="1">{#N/A,#N/A,FALSE,"CB";#N/A,#N/A,FALSE,"CMB";#N/A,#N/A,FALSE,"BSYS";#N/A,#N/A,FALSE,"NBFI";#N/A,#N/A,FALSE,"FSYS"}</definedName>
    <definedName name="text" hidden="1">{#N/A,#N/A,FALSE,"CB";#N/A,#N/A,FALSE,"CMB";#N/A,#N/A,FALSE,"BSYS";#N/A,#N/A,FALSE,"NBFI";#N/A,#N/A,FALSE,"FSYS"}</definedName>
    <definedName name="TMG_D">[26]Q5!$E$23:$AH$23</definedName>
    <definedName name="TMGO">#N/A</definedName>
    <definedName name="TOWEO" localSheetId="17">#REF!</definedName>
    <definedName name="TOWEO" localSheetId="18">#REF!</definedName>
    <definedName name="TOWEO" localSheetId="20">#REF!</definedName>
    <definedName name="TOWEO" localSheetId="25">#REF!</definedName>
    <definedName name="TOWEO" localSheetId="30">#REF!</definedName>
    <definedName name="TOWEO" localSheetId="34">#REF!</definedName>
    <definedName name="TOWEO" localSheetId="35">#REF!</definedName>
    <definedName name="TOWEO" localSheetId="23">#REF!</definedName>
    <definedName name="TOWEO" localSheetId="24">#REF!</definedName>
    <definedName name="TOWEO" localSheetId="29">#REF!</definedName>
    <definedName name="TOWEO" localSheetId="32">#REF!</definedName>
    <definedName name="TOWEO" localSheetId="5">#REF!</definedName>
    <definedName name="TOWEO" localSheetId="37">#REF!</definedName>
    <definedName name="TOWEO" localSheetId="39">#REF!</definedName>
    <definedName name="TOWEO">#REF!</definedName>
    <definedName name="TRADE3" localSheetId="15">[1]Trade!#REF!</definedName>
    <definedName name="TRADE3" localSheetId="17">[1]Trade!#REF!</definedName>
    <definedName name="TRADE3" localSheetId="18">[1]Trade!#REF!</definedName>
    <definedName name="TRADE3" localSheetId="20">[1]Trade!#REF!</definedName>
    <definedName name="TRADE3" localSheetId="25">[1]Trade!#REF!</definedName>
    <definedName name="TRADE3" localSheetId="30">[1]Trade!#REF!</definedName>
    <definedName name="TRADE3" localSheetId="34">[1]Trade!#REF!</definedName>
    <definedName name="TRADE3" localSheetId="35">[1]Trade!#REF!</definedName>
    <definedName name="TRADE3" localSheetId="23">[1]Trade!#REF!</definedName>
    <definedName name="TRADE3" localSheetId="24">[1]Trade!#REF!</definedName>
    <definedName name="TRADE3" localSheetId="29">[1]Trade!#REF!</definedName>
    <definedName name="TRADE3" localSheetId="32">[1]Trade!#REF!</definedName>
    <definedName name="TRADE3" localSheetId="5">[1]Trade!#REF!</definedName>
    <definedName name="TRADE3" localSheetId="37">[1]Trade!#REF!</definedName>
    <definedName name="TRADE3" localSheetId="39">[1]Trade!#REF!</definedName>
    <definedName name="TRADE3">[1]Trade!#REF!</definedName>
    <definedName name="trans" localSheetId="17">#REF!</definedName>
    <definedName name="trans" localSheetId="18">#REF!</definedName>
    <definedName name="trans" localSheetId="20">#REF!</definedName>
    <definedName name="trans" localSheetId="25">#REF!</definedName>
    <definedName name="trans" localSheetId="30">#REF!</definedName>
    <definedName name="trans" localSheetId="34">#REF!</definedName>
    <definedName name="trans" localSheetId="35">#REF!</definedName>
    <definedName name="trans" localSheetId="23">#REF!</definedName>
    <definedName name="trans" localSheetId="24">#REF!</definedName>
    <definedName name="trans" localSheetId="29">#REF!</definedName>
    <definedName name="trans" localSheetId="32">#REF!</definedName>
    <definedName name="trans" localSheetId="5">#REF!</definedName>
    <definedName name="trans" localSheetId="37">#REF!</definedName>
    <definedName name="trans" localSheetId="39">#REF!</definedName>
    <definedName name="trans">#REF!</definedName>
    <definedName name="Transfer_check" localSheetId="17">#REF!</definedName>
    <definedName name="Transfer_check" localSheetId="18">#REF!</definedName>
    <definedName name="Transfer_check" localSheetId="20">#REF!</definedName>
    <definedName name="Transfer_check" localSheetId="25">#REF!</definedName>
    <definedName name="Transfer_check" localSheetId="30">#REF!</definedName>
    <definedName name="Transfer_check" localSheetId="34">#REF!</definedName>
    <definedName name="Transfer_check" localSheetId="35">#REF!</definedName>
    <definedName name="Transfer_check" localSheetId="23">#REF!</definedName>
    <definedName name="Transfer_check" localSheetId="24">#REF!</definedName>
    <definedName name="Transfer_check" localSheetId="29">#REF!</definedName>
    <definedName name="Transfer_check" localSheetId="32">#REF!</definedName>
    <definedName name="Transfer_check" localSheetId="5">#REF!</definedName>
    <definedName name="Transfer_check" localSheetId="39">#REF!</definedName>
    <definedName name="Transfer_check">#REF!</definedName>
    <definedName name="TRANSNAVE" localSheetId="17">#REF!</definedName>
    <definedName name="TRANSNAVE" localSheetId="18">#REF!</definedName>
    <definedName name="TRANSNAVE" localSheetId="20">#REF!</definedName>
    <definedName name="TRANSNAVE" localSheetId="25">#REF!</definedName>
    <definedName name="TRANSNAVE" localSheetId="30">#REF!</definedName>
    <definedName name="TRANSNAVE" localSheetId="34">#REF!</definedName>
    <definedName name="TRANSNAVE" localSheetId="35">#REF!</definedName>
    <definedName name="TRANSNAVE" localSheetId="23">#REF!</definedName>
    <definedName name="TRANSNAVE" localSheetId="24">#REF!</definedName>
    <definedName name="TRANSNAVE" localSheetId="29">#REF!</definedName>
    <definedName name="TRANSNAVE" localSheetId="32">#REF!</definedName>
    <definedName name="TRANSNAVE" localSheetId="5">#REF!</definedName>
    <definedName name="TRANSNAVE" localSheetId="39">#REF!</definedName>
    <definedName name="TRANSNAVE">#REF!</definedName>
    <definedName name="tt" localSheetId="13" hidden="1">{"Tab1",#N/A,FALSE,"P";"Tab2",#N/A,FALSE,"P"}</definedName>
    <definedName name="tt" localSheetId="15" hidden="1">{"Tab1",#N/A,FALSE,"P";"Tab2",#N/A,FALSE,"P"}</definedName>
    <definedName name="tt" localSheetId="17" hidden="1">{"Tab1",#N/A,FALSE,"P";"Tab2",#N/A,FALSE,"P"}</definedName>
    <definedName name="tt" localSheetId="20" hidden="1">{"Tab1",#N/A,FALSE,"P";"Tab2",#N/A,FALSE,"P"}</definedName>
    <definedName name="tt" localSheetId="30" hidden="1">{"Tab1",#N/A,FALSE,"P";"Tab2",#N/A,FALSE,"P"}</definedName>
    <definedName name="tt" localSheetId="33" hidden="1">{"Tab1",#N/A,FALSE,"P";"Tab2",#N/A,FALSE,"P"}</definedName>
    <definedName name="tt" localSheetId="34" hidden="1">{"Tab1",#N/A,FALSE,"P";"Tab2",#N/A,FALSE,"P"}</definedName>
    <definedName name="tt" localSheetId="35" hidden="1">{"Tab1",#N/A,FALSE,"P";"Tab2",#N/A,FALSE,"P"}</definedName>
    <definedName name="tt" localSheetId="46" hidden="1">{"Tab1",#N/A,FALSE,"P";"Tab2",#N/A,FALSE,"P"}</definedName>
    <definedName name="tt" localSheetId="37" hidden="1">{"Tab1",#N/A,FALSE,"P";"Tab2",#N/A,FALSE,"P"}</definedName>
    <definedName name="tt" localSheetId="39" hidden="1">{"Tab1",#N/A,FALSE,"P";"Tab2",#N/A,FALSE,"P"}</definedName>
    <definedName name="tt" localSheetId="42" hidden="1">{"Tab1",#N/A,FALSE,"P";"Tab2",#N/A,FALSE,"P"}</definedName>
    <definedName name="tt" localSheetId="43" hidden="1">{"Tab1",#N/A,FALSE,"P";"Tab2",#N/A,FALSE,"P"}</definedName>
    <definedName name="tt" hidden="1">{"Tab1",#N/A,FALSE,"P";"Tab2",#N/A,FALSE,"P"}</definedName>
    <definedName name="ttt" localSheetId="13" hidden="1">{"Tab1",#N/A,FALSE,"P";"Tab2",#N/A,FALSE,"P"}</definedName>
    <definedName name="ttt" localSheetId="15" hidden="1">{"Tab1",#N/A,FALSE,"P";"Tab2",#N/A,FALSE,"P"}</definedName>
    <definedName name="ttt" localSheetId="17" hidden="1">{"Tab1",#N/A,FALSE,"P";"Tab2",#N/A,FALSE,"P"}</definedName>
    <definedName name="ttt" localSheetId="20" hidden="1">{"Tab1",#N/A,FALSE,"P";"Tab2",#N/A,FALSE,"P"}</definedName>
    <definedName name="ttt" localSheetId="30" hidden="1">{"Tab1",#N/A,FALSE,"P";"Tab2",#N/A,FALSE,"P"}</definedName>
    <definedName name="ttt" localSheetId="33" hidden="1">{"Tab1",#N/A,FALSE,"P";"Tab2",#N/A,FALSE,"P"}</definedName>
    <definedName name="ttt" localSheetId="34" hidden="1">{"Tab1",#N/A,FALSE,"P";"Tab2",#N/A,FALSE,"P"}</definedName>
    <definedName name="ttt" localSheetId="35" hidden="1">{"Tab1",#N/A,FALSE,"P";"Tab2",#N/A,FALSE,"P"}</definedName>
    <definedName name="ttt" localSheetId="46" hidden="1">{"Tab1",#N/A,FALSE,"P";"Tab2",#N/A,FALSE,"P"}</definedName>
    <definedName name="ttt" localSheetId="37" hidden="1">{"Tab1",#N/A,FALSE,"P";"Tab2",#N/A,FALSE,"P"}</definedName>
    <definedName name="ttt" localSheetId="39" hidden="1">{"Tab1",#N/A,FALSE,"P";"Tab2",#N/A,FALSE,"P"}</definedName>
    <definedName name="ttt" localSheetId="42" hidden="1">{"Tab1",#N/A,FALSE,"P";"Tab2",#N/A,FALSE,"P"}</definedName>
    <definedName name="ttt" localSheetId="43" hidden="1">{"Tab1",#N/A,FALSE,"P";"Tab2",#N/A,FALSE,"P"}</definedName>
    <definedName name="ttt" hidden="1">{"Tab1",#N/A,FALSE,"P";"Tab2",#N/A,FALSE,"P"}</definedName>
    <definedName name="ttttt" localSheetId="17" hidden="1">[58]M!#REF!</definedName>
    <definedName name="ttttt" localSheetId="18" hidden="1">[58]M!#REF!</definedName>
    <definedName name="ttttt" localSheetId="20" hidden="1">[58]M!#REF!</definedName>
    <definedName name="ttttt" localSheetId="25" hidden="1">[58]M!#REF!</definedName>
    <definedName name="ttttt" localSheetId="34" hidden="1">[58]M!#REF!</definedName>
    <definedName name="ttttt" localSheetId="35" hidden="1">[58]M!#REF!</definedName>
    <definedName name="ttttt" localSheetId="46" hidden="1">[58]M!#REF!</definedName>
    <definedName name="ttttt" localSheetId="23" hidden="1">[58]M!#REF!</definedName>
    <definedName name="ttttt" localSheetId="24" hidden="1">[58]M!#REF!</definedName>
    <definedName name="ttttt" localSheetId="29" hidden="1">[58]M!#REF!</definedName>
    <definedName name="ttttt" localSheetId="32" hidden="1">[58]M!#REF!</definedName>
    <definedName name="ttttt" localSheetId="5" hidden="1">[58]M!#REF!</definedName>
    <definedName name="ttttt" localSheetId="39" hidden="1">[58]M!#REF!</definedName>
    <definedName name="ttttt" hidden="1">[58]M!#REF!</definedName>
    <definedName name="TTTTTTTTTTTT" localSheetId="39">#N/A</definedName>
    <definedName name="TTTTTTTTTTTT">[21]!TTTTTTTTTTTT</definedName>
    <definedName name="TXG_D">#N/A</definedName>
    <definedName name="TXGO">#N/A</definedName>
    <definedName name="u163lnulcm_x_et.m" localSheetId="17">[33]monthly!#REF!</definedName>
    <definedName name="u163lnulcm_x_et.m" localSheetId="18">[33]monthly!#REF!</definedName>
    <definedName name="u163lnulcm_x_et.m" localSheetId="20">[33]monthly!#REF!</definedName>
    <definedName name="u163lnulcm_x_et.m" localSheetId="25">[33]monthly!#REF!</definedName>
    <definedName name="u163lnulcm_x_et.m" localSheetId="34">[33]monthly!#REF!</definedName>
    <definedName name="u163lnulcm_x_et.m" localSheetId="35">[33]monthly!#REF!</definedName>
    <definedName name="u163lnulcm_x_et.m" localSheetId="23">[33]monthly!#REF!</definedName>
    <definedName name="u163lnulcm_x_et.m" localSheetId="24">[33]monthly!#REF!</definedName>
    <definedName name="u163lnulcm_x_et.m" localSheetId="29">[33]monthly!#REF!</definedName>
    <definedName name="u163lnulcm_x_et.m" localSheetId="32">[33]monthly!#REF!</definedName>
    <definedName name="u163lnulcm_x_et.m" localSheetId="5">[33]monthly!#REF!</definedName>
    <definedName name="u163lnulcm_x_et.m" localSheetId="37">[33]monthly!#REF!</definedName>
    <definedName name="u163lnulcm_x_et.m" localSheetId="39">[34]monthly!#REF!</definedName>
    <definedName name="u163lnulcm_x_et.m">[33]monthly!#REF!</definedName>
    <definedName name="UB_2">[54]makro!$C$14</definedName>
    <definedName name="UB_2n">[54]makro!$C$36</definedName>
    <definedName name="UB_3">[54]makro!$D$14</definedName>
    <definedName name="UB_3n">[54]makro!$D$36</definedName>
    <definedName name="UB_4">[54]makro!$E$14</definedName>
    <definedName name="UB_4n">[54]makro!$E$36</definedName>
    <definedName name="UB_5">[54]makro!$F$14</definedName>
    <definedName name="UB_5n">[54]makro!$F$36</definedName>
    <definedName name="UB_6">[54]makro!$G$14</definedName>
    <definedName name="UB_6n">[54]makro!$G$36</definedName>
    <definedName name="ULC_CZ" localSheetId="39">[6]REER!$BU$144:$BU$206</definedName>
    <definedName name="ULC_CZ">[20]REER!$BU$144:$BU$206</definedName>
    <definedName name="ULC_PART" localSheetId="39">[6]REER!$BR$144:$BR$206</definedName>
    <definedName name="ULC_PART">[20]REER!$BR$144:$BR$206</definedName>
    <definedName name="Universities" localSheetId="17">#REF!</definedName>
    <definedName name="Universities" localSheetId="18">#REF!</definedName>
    <definedName name="Universities" localSheetId="20">#REF!</definedName>
    <definedName name="Universities" localSheetId="25">#REF!</definedName>
    <definedName name="Universities" localSheetId="30">#REF!</definedName>
    <definedName name="Universities" localSheetId="34">#REF!</definedName>
    <definedName name="Universities" localSheetId="35">#REF!</definedName>
    <definedName name="Universities" localSheetId="23">#REF!</definedName>
    <definedName name="Universities" localSheetId="24">#REF!</definedName>
    <definedName name="Universities" localSheetId="29">#REF!</definedName>
    <definedName name="Universities" localSheetId="32">#REF!</definedName>
    <definedName name="Universities" localSheetId="5">#REF!</definedName>
    <definedName name="Universities" localSheetId="37">#REF!</definedName>
    <definedName name="Universities" localSheetId="39">#REF!</definedName>
    <definedName name="Universities">#REF!</definedName>
    <definedName name="UPee_2" localSheetId="17">[27]Graf14_Graf15!#REF!</definedName>
    <definedName name="UPee_2" localSheetId="18">[27]Graf14_Graf15!#REF!</definedName>
    <definedName name="UPee_2" localSheetId="20">[27]Graf14_Graf15!#REF!</definedName>
    <definedName name="UPee_2" localSheetId="25">[27]Graf14_Graf15!#REF!</definedName>
    <definedName name="UPee_2" localSheetId="30">[27]Graf14_Graf15!#REF!</definedName>
    <definedName name="UPee_2" localSheetId="34">[27]Graf14_Graf15!#REF!</definedName>
    <definedName name="UPee_2" localSheetId="35">[27]Graf14_Graf15!#REF!</definedName>
    <definedName name="UPee_2" localSheetId="23">[27]Graf14_Graf15!#REF!</definedName>
    <definedName name="UPee_2" localSheetId="24">[27]Graf14_Graf15!#REF!</definedName>
    <definedName name="UPee_2" localSheetId="29">[27]Graf14_Graf15!#REF!</definedName>
    <definedName name="UPee_2" localSheetId="32">[27]Graf14_Graf15!#REF!</definedName>
    <definedName name="UPee_2" localSheetId="5">[27]Graf14_Graf15!#REF!</definedName>
    <definedName name="UPee_2" localSheetId="37">[27]Graf14_Graf15!#REF!</definedName>
    <definedName name="UPee_2" localSheetId="39">[27]Graf14_Graf15!#REF!</definedName>
    <definedName name="UPee_2">[27]Graf14_Graf15!#REF!</definedName>
    <definedName name="UPer_2" localSheetId="17">[27]Graf14_Graf15!#REF!</definedName>
    <definedName name="UPer_2" localSheetId="18">[27]Graf14_Graf15!#REF!</definedName>
    <definedName name="UPer_2" localSheetId="20">[27]Graf14_Graf15!#REF!</definedName>
    <definedName name="UPer_2" localSheetId="25">[27]Graf14_Graf15!#REF!</definedName>
    <definedName name="UPer_2" localSheetId="34">[27]Graf14_Graf15!#REF!</definedName>
    <definedName name="UPer_2" localSheetId="35">[27]Graf14_Graf15!#REF!</definedName>
    <definedName name="UPer_2" localSheetId="23">[27]Graf14_Graf15!#REF!</definedName>
    <definedName name="UPer_2" localSheetId="24">[27]Graf14_Graf15!#REF!</definedName>
    <definedName name="UPer_2" localSheetId="29">[27]Graf14_Graf15!#REF!</definedName>
    <definedName name="UPer_2" localSheetId="32">[27]Graf14_Graf15!#REF!</definedName>
    <definedName name="UPer_2" localSheetId="5">[27]Graf14_Graf15!#REF!</definedName>
    <definedName name="UPer_2" localSheetId="39">[27]Graf14_Graf15!#REF!</definedName>
    <definedName name="UPer_2">[27]Graf14_Graf15!#REF!</definedName>
    <definedName name="Uruguay">'[74]PDR vulnerability table'!$A$3:$E$65</definedName>
    <definedName name="USERNAME" localSheetId="17">#REF!</definedName>
    <definedName name="USERNAME" localSheetId="18">#REF!</definedName>
    <definedName name="USERNAME" localSheetId="20">#REF!</definedName>
    <definedName name="USERNAME" localSheetId="25">#REF!</definedName>
    <definedName name="USERNAME" localSheetId="30">#REF!</definedName>
    <definedName name="USERNAME" localSheetId="34">#REF!</definedName>
    <definedName name="USERNAME" localSheetId="35">#REF!</definedName>
    <definedName name="USERNAME" localSheetId="23">#REF!</definedName>
    <definedName name="USERNAME" localSheetId="24">#REF!</definedName>
    <definedName name="USERNAME" localSheetId="29">#REF!</definedName>
    <definedName name="USERNAME" localSheetId="32">#REF!</definedName>
    <definedName name="USERNAME" localSheetId="5">#REF!</definedName>
    <definedName name="USERNAME" localSheetId="37">#REF!</definedName>
    <definedName name="USERNAME" localSheetId="39">#REF!</definedName>
    <definedName name="USERNAME">#REF!</definedName>
    <definedName name="uu" localSheetId="13" hidden="1">{"Riqfin97",#N/A,FALSE,"Tran";"Riqfinpro",#N/A,FALSE,"Tran"}</definedName>
    <definedName name="uu" localSheetId="15" hidden="1">{"Riqfin97",#N/A,FALSE,"Tran";"Riqfinpro",#N/A,FALSE,"Tran"}</definedName>
    <definedName name="uu" localSheetId="17" hidden="1">{"Riqfin97",#N/A,FALSE,"Tran";"Riqfinpro",#N/A,FALSE,"Tran"}</definedName>
    <definedName name="uu" localSheetId="20" hidden="1">{"Riqfin97",#N/A,FALSE,"Tran";"Riqfinpro",#N/A,FALSE,"Tran"}</definedName>
    <definedName name="uu" localSheetId="30" hidden="1">{"Riqfin97",#N/A,FALSE,"Tran";"Riqfinpro",#N/A,FALSE,"Tran"}</definedName>
    <definedName name="uu" localSheetId="33" hidden="1">{"Riqfin97",#N/A,FALSE,"Tran";"Riqfinpro",#N/A,FALSE,"Tran"}</definedName>
    <definedName name="uu" localSheetId="34" hidden="1">{"Riqfin97",#N/A,FALSE,"Tran";"Riqfinpro",#N/A,FALSE,"Tran"}</definedName>
    <definedName name="uu" localSheetId="35" hidden="1">{"Riqfin97",#N/A,FALSE,"Tran";"Riqfinpro",#N/A,FALSE,"Tran"}</definedName>
    <definedName name="uu" localSheetId="46" hidden="1">{"Riqfin97",#N/A,FALSE,"Tran";"Riqfinpro",#N/A,FALSE,"Tran"}</definedName>
    <definedName name="uu" localSheetId="37" hidden="1">{"Riqfin97",#N/A,FALSE,"Tran";"Riqfinpro",#N/A,FALSE,"Tran"}</definedName>
    <definedName name="uu" localSheetId="39" hidden="1">{"Riqfin97",#N/A,FALSE,"Tran";"Riqfinpro",#N/A,FALSE,"Tran"}</definedName>
    <definedName name="uu" localSheetId="42" hidden="1">{"Riqfin97",#N/A,FALSE,"Tran";"Riqfinpro",#N/A,FALSE,"Tran"}</definedName>
    <definedName name="uu" localSheetId="43" hidden="1">{"Riqfin97",#N/A,FALSE,"Tran";"Riqfinpro",#N/A,FALSE,"Tran"}</definedName>
    <definedName name="uu" hidden="1">{"Riqfin97",#N/A,FALSE,"Tran";"Riqfinpro",#N/A,FALSE,"Tran"}</definedName>
    <definedName name="uuu" localSheetId="13" hidden="1">{"Riqfin97",#N/A,FALSE,"Tran";"Riqfinpro",#N/A,FALSE,"Tran"}</definedName>
    <definedName name="uuu" localSheetId="15" hidden="1">{"Riqfin97",#N/A,FALSE,"Tran";"Riqfinpro",#N/A,FALSE,"Tran"}</definedName>
    <definedName name="uuu" localSheetId="17" hidden="1">{"Riqfin97",#N/A,FALSE,"Tran";"Riqfinpro",#N/A,FALSE,"Tran"}</definedName>
    <definedName name="uuu" localSheetId="20" hidden="1">{"Riqfin97",#N/A,FALSE,"Tran";"Riqfinpro",#N/A,FALSE,"Tran"}</definedName>
    <definedName name="uuu" localSheetId="30" hidden="1">{"Riqfin97",#N/A,FALSE,"Tran";"Riqfinpro",#N/A,FALSE,"Tran"}</definedName>
    <definedName name="uuu" localSheetId="33" hidden="1">{"Riqfin97",#N/A,FALSE,"Tran";"Riqfinpro",#N/A,FALSE,"Tran"}</definedName>
    <definedName name="uuu" localSheetId="34" hidden="1">{"Riqfin97",#N/A,FALSE,"Tran";"Riqfinpro",#N/A,FALSE,"Tran"}</definedName>
    <definedName name="uuu" localSheetId="35" hidden="1">{"Riqfin97",#N/A,FALSE,"Tran";"Riqfinpro",#N/A,FALSE,"Tran"}</definedName>
    <definedName name="uuu" localSheetId="46" hidden="1">{"Riqfin97",#N/A,FALSE,"Tran";"Riqfinpro",#N/A,FALSE,"Tran"}</definedName>
    <definedName name="uuu" localSheetId="37" hidden="1">{"Riqfin97",#N/A,FALSE,"Tran";"Riqfinpro",#N/A,FALSE,"Tran"}</definedName>
    <definedName name="uuu" localSheetId="39" hidden="1">{"Riqfin97",#N/A,FALSE,"Tran";"Riqfinpro",#N/A,FALSE,"Tran"}</definedName>
    <definedName name="uuu" localSheetId="42" hidden="1">{"Riqfin97",#N/A,FALSE,"Tran";"Riqfinpro",#N/A,FALSE,"Tran"}</definedName>
    <definedName name="uuu" localSheetId="43" hidden="1">{"Riqfin97",#N/A,FALSE,"Tran";"Riqfinpro",#N/A,FALSE,"Tran"}</definedName>
    <definedName name="uuu" hidden="1">{"Riqfin97",#N/A,FALSE,"Tran";"Riqfinpro",#N/A,FALSE,"Tran"}</definedName>
    <definedName name="UUUUUUUUUUU" localSheetId="39">#N/A</definedName>
    <definedName name="UUUUUUUUUUU">[21]!UUUUUUUUUUU</definedName>
    <definedName name="ValidationList" localSheetId="17">#REF!</definedName>
    <definedName name="ValidationList" localSheetId="18">#REF!</definedName>
    <definedName name="ValidationList" localSheetId="20">#REF!</definedName>
    <definedName name="ValidationList" localSheetId="25">#REF!</definedName>
    <definedName name="ValidationList" localSheetId="30">#REF!</definedName>
    <definedName name="ValidationList" localSheetId="34">#REF!</definedName>
    <definedName name="ValidationList" localSheetId="35">#REF!</definedName>
    <definedName name="ValidationList" localSheetId="23">#REF!</definedName>
    <definedName name="ValidationList" localSheetId="24">#REF!</definedName>
    <definedName name="ValidationList" localSheetId="29">#REF!</definedName>
    <definedName name="ValidationList" localSheetId="32">#REF!</definedName>
    <definedName name="ValidationList" localSheetId="5">#REF!</definedName>
    <definedName name="ValidationList" localSheetId="37">#REF!</definedName>
    <definedName name="ValidationList" localSheetId="39">#REF!</definedName>
    <definedName name="ValidationList">#REF!</definedName>
    <definedName name="VeljavniProracun" localSheetId="17">#REF!</definedName>
    <definedName name="VeljavniProracun" localSheetId="18">#REF!</definedName>
    <definedName name="VeljavniProracun" localSheetId="20">#REF!</definedName>
    <definedName name="VeljavniProracun" localSheetId="25">#REF!</definedName>
    <definedName name="VeljavniProracun" localSheetId="30">#REF!</definedName>
    <definedName name="VeljavniProracun" localSheetId="34">#REF!</definedName>
    <definedName name="VeljavniProracun" localSheetId="35">#REF!</definedName>
    <definedName name="VeljavniProracun" localSheetId="23">#REF!</definedName>
    <definedName name="VeljavniProracun" localSheetId="24">#REF!</definedName>
    <definedName name="VeljavniProracun" localSheetId="29">#REF!</definedName>
    <definedName name="VeljavniProracun" localSheetId="32">#REF!</definedName>
    <definedName name="VeljavniProracun" localSheetId="5">#REF!</definedName>
    <definedName name="VeljavniProracun" localSheetId="39">#REF!</definedName>
    <definedName name="VeljavniProracun">#REF!</definedName>
    <definedName name="Venezuela" localSheetId="17">#REF!</definedName>
    <definedName name="Venezuela" localSheetId="18">#REF!</definedName>
    <definedName name="Venezuela" localSheetId="20">#REF!</definedName>
    <definedName name="Venezuela" localSheetId="25">#REF!</definedName>
    <definedName name="Venezuela" localSheetId="30">#REF!</definedName>
    <definedName name="Venezuela" localSheetId="34">#REF!</definedName>
    <definedName name="Venezuela" localSheetId="35">#REF!</definedName>
    <definedName name="Venezuela" localSheetId="23">#REF!</definedName>
    <definedName name="Venezuela" localSheetId="24">#REF!</definedName>
    <definedName name="Venezuela" localSheetId="29">#REF!</definedName>
    <definedName name="Venezuela" localSheetId="32">#REF!</definedName>
    <definedName name="Venezuela" localSheetId="5">#REF!</definedName>
    <definedName name="Venezuela" localSheetId="39">#REF!</definedName>
    <definedName name="Venezuela">#REF!</definedName>
    <definedName name="vv" localSheetId="13" hidden="1">{"Tab1",#N/A,FALSE,"P";"Tab2",#N/A,FALSE,"P"}</definedName>
    <definedName name="vv" localSheetId="15" hidden="1">{"Tab1",#N/A,FALSE,"P";"Tab2",#N/A,FALSE,"P"}</definedName>
    <definedName name="vv" localSheetId="17" hidden="1">{"Tab1",#N/A,FALSE,"P";"Tab2",#N/A,FALSE,"P"}</definedName>
    <definedName name="vv" localSheetId="20" hidden="1">{"Tab1",#N/A,FALSE,"P";"Tab2",#N/A,FALSE,"P"}</definedName>
    <definedName name="vv" localSheetId="30" hidden="1">{"Tab1",#N/A,FALSE,"P";"Tab2",#N/A,FALSE,"P"}</definedName>
    <definedName name="vv" localSheetId="33" hidden="1">{"Tab1",#N/A,FALSE,"P";"Tab2",#N/A,FALSE,"P"}</definedName>
    <definedName name="vv" localSheetId="34" hidden="1">{"Tab1",#N/A,FALSE,"P";"Tab2",#N/A,FALSE,"P"}</definedName>
    <definedName name="vv" localSheetId="35" hidden="1">{"Tab1",#N/A,FALSE,"P";"Tab2",#N/A,FALSE,"P"}</definedName>
    <definedName name="vv" localSheetId="46" hidden="1">{"Tab1",#N/A,FALSE,"P";"Tab2",#N/A,FALSE,"P"}</definedName>
    <definedName name="vv" localSheetId="37" hidden="1">{"Tab1",#N/A,FALSE,"P";"Tab2",#N/A,FALSE,"P"}</definedName>
    <definedName name="vv" localSheetId="39" hidden="1">{"Tab1",#N/A,FALSE,"P";"Tab2",#N/A,FALSE,"P"}</definedName>
    <definedName name="vv" localSheetId="42" hidden="1">{"Tab1",#N/A,FALSE,"P";"Tab2",#N/A,FALSE,"P"}</definedName>
    <definedName name="vv" localSheetId="43" hidden="1">{"Tab1",#N/A,FALSE,"P";"Tab2",#N/A,FALSE,"P"}</definedName>
    <definedName name="vv" hidden="1">{"Tab1",#N/A,FALSE,"P";"Tab2",#N/A,FALSE,"P"}</definedName>
    <definedName name="vvv" localSheetId="13" hidden="1">{"Tab1",#N/A,FALSE,"P";"Tab2",#N/A,FALSE,"P"}</definedName>
    <definedName name="vvv" localSheetId="15" hidden="1">{"Tab1",#N/A,FALSE,"P";"Tab2",#N/A,FALSE,"P"}</definedName>
    <definedName name="vvv" localSheetId="17" hidden="1">{"Tab1",#N/A,FALSE,"P";"Tab2",#N/A,FALSE,"P"}</definedName>
    <definedName name="vvv" localSheetId="20" hidden="1">{"Tab1",#N/A,FALSE,"P";"Tab2",#N/A,FALSE,"P"}</definedName>
    <definedName name="vvv" localSheetId="30" hidden="1">{"Tab1",#N/A,FALSE,"P";"Tab2",#N/A,FALSE,"P"}</definedName>
    <definedName name="vvv" localSheetId="33" hidden="1">{"Tab1",#N/A,FALSE,"P";"Tab2",#N/A,FALSE,"P"}</definedName>
    <definedName name="vvv" localSheetId="34" hidden="1">{"Tab1",#N/A,FALSE,"P";"Tab2",#N/A,FALSE,"P"}</definedName>
    <definedName name="vvv" localSheetId="35" hidden="1">{"Tab1",#N/A,FALSE,"P";"Tab2",#N/A,FALSE,"P"}</definedName>
    <definedName name="vvv" localSheetId="46" hidden="1">{"Tab1",#N/A,FALSE,"P";"Tab2",#N/A,FALSE,"P"}</definedName>
    <definedName name="vvv" localSheetId="37" hidden="1">{"Tab1",#N/A,FALSE,"P";"Tab2",#N/A,FALSE,"P"}</definedName>
    <definedName name="vvv" localSheetId="39" hidden="1">{"Tab1",#N/A,FALSE,"P";"Tab2",#N/A,FALSE,"P"}</definedName>
    <definedName name="vvv" localSheetId="42" hidden="1">{"Tab1",#N/A,FALSE,"P";"Tab2",#N/A,FALSE,"P"}</definedName>
    <definedName name="vvv" localSheetId="43" hidden="1">{"Tab1",#N/A,FALSE,"P";"Tab2",#N/A,FALSE,"P"}</definedName>
    <definedName name="vvv" hidden="1">{"Tab1",#N/A,FALSE,"P";"Tab2",#N/A,FALSE,"P"}</definedName>
    <definedName name="we11pcpi.m" localSheetId="17">[33]monthly!#REF!</definedName>
    <definedName name="we11pcpi.m" localSheetId="18">[33]monthly!#REF!</definedName>
    <definedName name="we11pcpi.m" localSheetId="20">[33]monthly!#REF!</definedName>
    <definedName name="we11pcpi.m" localSheetId="25">[33]monthly!#REF!</definedName>
    <definedName name="we11pcpi.m" localSheetId="34">[33]monthly!#REF!</definedName>
    <definedName name="we11pcpi.m" localSheetId="35">[33]monthly!#REF!</definedName>
    <definedName name="we11pcpi.m" localSheetId="23">[33]monthly!#REF!</definedName>
    <definedName name="we11pcpi.m" localSheetId="24">[33]monthly!#REF!</definedName>
    <definedName name="we11pcpi.m" localSheetId="29">[33]monthly!#REF!</definedName>
    <definedName name="we11pcpi.m" localSheetId="32">[33]monthly!#REF!</definedName>
    <definedName name="we11pcpi.m" localSheetId="5">[33]monthly!#REF!</definedName>
    <definedName name="we11pcpi.m" localSheetId="39">[34]monthly!#REF!</definedName>
    <definedName name="we11pcpi.m">[33]monthly!#REF!</definedName>
    <definedName name="WMENU" localSheetId="17">#REF!</definedName>
    <definedName name="WMENU" localSheetId="18">#REF!</definedName>
    <definedName name="WMENU" localSheetId="20">#REF!</definedName>
    <definedName name="WMENU" localSheetId="25">#REF!</definedName>
    <definedName name="WMENU" localSheetId="30">#REF!</definedName>
    <definedName name="WMENU" localSheetId="34">#REF!</definedName>
    <definedName name="WMENU" localSheetId="35">#REF!</definedName>
    <definedName name="WMENU" localSheetId="23">#REF!</definedName>
    <definedName name="WMENU" localSheetId="24">#REF!</definedName>
    <definedName name="WMENU" localSheetId="29">#REF!</definedName>
    <definedName name="WMENU" localSheetId="32">#REF!</definedName>
    <definedName name="WMENU" localSheetId="5">#REF!</definedName>
    <definedName name="WMENU" localSheetId="37">#REF!</definedName>
    <definedName name="WMENU" localSheetId="39">#REF!</definedName>
    <definedName name="WMENU">#REF!</definedName>
    <definedName name="wrn.1993_2002." localSheetId="13" hidden="1">{"1993_2002",#N/A,FALSE,"UnderlyingData"}</definedName>
    <definedName name="wrn.1993_2002." localSheetId="15" hidden="1">{"1993_2002",#N/A,FALSE,"UnderlyingData"}</definedName>
    <definedName name="wrn.1993_2002." localSheetId="17" hidden="1">{"1993_2002",#N/A,FALSE,"UnderlyingData"}</definedName>
    <definedName name="wrn.1993_2002." localSheetId="20" hidden="1">{"1993_2002",#N/A,FALSE,"UnderlyingData"}</definedName>
    <definedName name="wrn.1993_2002." localSheetId="30" hidden="1">{"1993_2002",#N/A,FALSE,"UnderlyingData"}</definedName>
    <definedName name="wrn.1993_2002." localSheetId="33" hidden="1">{"1993_2002",#N/A,FALSE,"UnderlyingData"}</definedName>
    <definedName name="wrn.1993_2002." localSheetId="34" hidden="1">{"1993_2002",#N/A,FALSE,"UnderlyingData"}</definedName>
    <definedName name="wrn.1993_2002." localSheetId="35" hidden="1">{"1993_2002",#N/A,FALSE,"UnderlyingData"}</definedName>
    <definedName name="wrn.1993_2002." localSheetId="46" hidden="1">{"1993_2002",#N/A,FALSE,"UnderlyingData"}</definedName>
    <definedName name="wrn.1993_2002." localSheetId="37" hidden="1">{"1993_2002",#N/A,FALSE,"UnderlyingData"}</definedName>
    <definedName name="wrn.1993_2002." localSheetId="42" hidden="1">{"1993_2002",#N/A,FALSE,"UnderlyingData"}</definedName>
    <definedName name="wrn.1993_2002." localSheetId="43" hidden="1">{"1993_2002",#N/A,FALSE,"UnderlyingData"}</definedName>
    <definedName name="wrn.1993_2002." hidden="1">{"1993_2002",#N/A,FALSE,"UnderlyingData"}</definedName>
    <definedName name="wrn.a11._.general._.government." localSheetId="13" hidden="1">{"a11 general government",#N/A,FALSE,"RED Tables"}</definedName>
    <definedName name="wrn.a11._.general._.government." localSheetId="15" hidden="1">{"a11 general government",#N/A,FALSE,"RED Tables"}</definedName>
    <definedName name="wrn.a11._.general._.government." localSheetId="17" hidden="1">{"a11 general government",#N/A,FALSE,"RED Tables"}</definedName>
    <definedName name="wrn.a11._.general._.government." localSheetId="20" hidden="1">{"a11 general government",#N/A,FALSE,"RED Tables"}</definedName>
    <definedName name="wrn.a11._.general._.government." localSheetId="30" hidden="1">{"a11 general government",#N/A,FALSE,"RED Tables"}</definedName>
    <definedName name="wrn.a11._.general._.government." localSheetId="33" hidden="1">{"a11 general government",#N/A,FALSE,"RED Tables"}</definedName>
    <definedName name="wrn.a11._.general._.government." localSheetId="34" hidden="1">{"a11 general government",#N/A,FALSE,"RED Tables"}</definedName>
    <definedName name="wrn.a11._.general._.government." localSheetId="35" hidden="1">{"a11 general government",#N/A,FALSE,"RED Tables"}</definedName>
    <definedName name="wrn.a11._.general._.government." localSheetId="46" hidden="1">{"a11 general government",#N/A,FALSE,"RED Tables"}</definedName>
    <definedName name="wrn.a11._.general._.government." localSheetId="37" hidden="1">{"a11 general government",#N/A,FALSE,"RED Tables"}</definedName>
    <definedName name="wrn.a11._.general._.government." localSheetId="42" hidden="1">{"a11 general government",#N/A,FALSE,"RED Tables"}</definedName>
    <definedName name="wrn.a11._.general._.government." localSheetId="43" hidden="1">{"a11 general government",#N/A,FALSE,"RED Tables"}</definedName>
    <definedName name="wrn.a11._.general._.government." hidden="1">{"a11 general government",#N/A,FALSE,"RED Tables"}</definedName>
    <definedName name="wrn.a12._.Federal._.Government." localSheetId="13" hidden="1">{"a12 Federal Government",#N/A,FALSE,"RED Tables"}</definedName>
    <definedName name="wrn.a12._.Federal._.Government." localSheetId="15" hidden="1">{"a12 Federal Government",#N/A,FALSE,"RED Tables"}</definedName>
    <definedName name="wrn.a12._.Federal._.Government." localSheetId="17" hidden="1">{"a12 Federal Government",#N/A,FALSE,"RED Tables"}</definedName>
    <definedName name="wrn.a12._.Federal._.Government." localSheetId="20" hidden="1">{"a12 Federal Government",#N/A,FALSE,"RED Tables"}</definedName>
    <definedName name="wrn.a12._.Federal._.Government." localSheetId="30" hidden="1">{"a12 Federal Government",#N/A,FALSE,"RED Tables"}</definedName>
    <definedName name="wrn.a12._.Federal._.Government." localSheetId="33" hidden="1">{"a12 Federal Government",#N/A,FALSE,"RED Tables"}</definedName>
    <definedName name="wrn.a12._.Federal._.Government." localSheetId="34" hidden="1">{"a12 Federal Government",#N/A,FALSE,"RED Tables"}</definedName>
    <definedName name="wrn.a12._.Federal._.Government." localSheetId="35" hidden="1">{"a12 Federal Government",#N/A,FALSE,"RED Tables"}</definedName>
    <definedName name="wrn.a12._.Federal._.Government." localSheetId="46" hidden="1">{"a12 Federal Government",#N/A,FALSE,"RED Tables"}</definedName>
    <definedName name="wrn.a12._.Federal._.Government." localSheetId="37" hidden="1">{"a12 Federal Government",#N/A,FALSE,"RED Tables"}</definedName>
    <definedName name="wrn.a12._.Federal._.Government." localSheetId="42" hidden="1">{"a12 Federal Government",#N/A,FALSE,"RED Tables"}</definedName>
    <definedName name="wrn.a12._.Federal._.Government." localSheetId="43" hidden="1">{"a12 Federal Government",#N/A,FALSE,"RED Tables"}</definedName>
    <definedName name="wrn.a12._.Federal._.Government." hidden="1">{"a12 Federal Government",#N/A,FALSE,"RED Tables"}</definedName>
    <definedName name="wrn.a13._.social._.security." localSheetId="13" hidden="1">{"a13 social security",#N/A,FALSE,"RED Tables"}</definedName>
    <definedName name="wrn.a13._.social._.security." localSheetId="15" hidden="1">{"a13 social security",#N/A,FALSE,"RED Tables"}</definedName>
    <definedName name="wrn.a13._.social._.security." localSheetId="17" hidden="1">{"a13 social security",#N/A,FALSE,"RED Tables"}</definedName>
    <definedName name="wrn.a13._.social._.security." localSheetId="20" hidden="1">{"a13 social security",#N/A,FALSE,"RED Tables"}</definedName>
    <definedName name="wrn.a13._.social._.security." localSheetId="30" hidden="1">{"a13 social security",#N/A,FALSE,"RED Tables"}</definedName>
    <definedName name="wrn.a13._.social._.security." localSheetId="33" hidden="1">{"a13 social security",#N/A,FALSE,"RED Tables"}</definedName>
    <definedName name="wrn.a13._.social._.security." localSheetId="34" hidden="1">{"a13 social security",#N/A,FALSE,"RED Tables"}</definedName>
    <definedName name="wrn.a13._.social._.security." localSheetId="35" hidden="1">{"a13 social security",#N/A,FALSE,"RED Tables"}</definedName>
    <definedName name="wrn.a13._.social._.security." localSheetId="46" hidden="1">{"a13 social security",#N/A,FALSE,"RED Tables"}</definedName>
    <definedName name="wrn.a13._.social._.security." localSheetId="37" hidden="1">{"a13 social security",#N/A,FALSE,"RED Tables"}</definedName>
    <definedName name="wrn.a13._.social._.security." localSheetId="42" hidden="1">{"a13 social security",#N/A,FALSE,"RED Tables"}</definedName>
    <definedName name="wrn.a13._.social._.security." localSheetId="43" hidden="1">{"a13 social security",#N/A,FALSE,"RED Tables"}</definedName>
    <definedName name="wrn.a13._.social._.security." hidden="1">{"a13 social security",#N/A,FALSE,"RED Tables"}</definedName>
    <definedName name="wrn.a14._.regions._.and._.communities." localSheetId="13" hidden="1">{"a14 regions and communities",#N/A,FALSE,"RED Tables"}</definedName>
    <definedName name="wrn.a14._.regions._.and._.communities." localSheetId="15" hidden="1">{"a14 regions and communities",#N/A,FALSE,"RED Tables"}</definedName>
    <definedName name="wrn.a14._.regions._.and._.communities." localSheetId="17" hidden="1">{"a14 regions and communities",#N/A,FALSE,"RED Tables"}</definedName>
    <definedName name="wrn.a14._.regions._.and._.communities." localSheetId="20" hidden="1">{"a14 regions and communities",#N/A,FALSE,"RED Tables"}</definedName>
    <definedName name="wrn.a14._.regions._.and._.communities." localSheetId="30" hidden="1">{"a14 regions and communities",#N/A,FALSE,"RED Tables"}</definedName>
    <definedName name="wrn.a14._.regions._.and._.communities." localSheetId="33" hidden="1">{"a14 regions and communities",#N/A,FALSE,"RED Tables"}</definedName>
    <definedName name="wrn.a14._.regions._.and._.communities." localSheetId="34" hidden="1">{"a14 regions and communities",#N/A,FALSE,"RED Tables"}</definedName>
    <definedName name="wrn.a14._.regions._.and._.communities." localSheetId="35" hidden="1">{"a14 regions and communities",#N/A,FALSE,"RED Tables"}</definedName>
    <definedName name="wrn.a14._.regions._.and._.communities." localSheetId="46" hidden="1">{"a14 regions and communities",#N/A,FALSE,"RED Tables"}</definedName>
    <definedName name="wrn.a14._.regions._.and._.communities." localSheetId="37" hidden="1">{"a14 regions and communities",#N/A,FALSE,"RED Tables"}</definedName>
    <definedName name="wrn.a14._.regions._.and._.communities." localSheetId="42" hidden="1">{"a14 regions and communities",#N/A,FALSE,"RED Tables"}</definedName>
    <definedName name="wrn.a14._.regions._.and._.communities." localSheetId="43" hidden="1">{"a14 regions and communities",#N/A,FALSE,"RED Tables"}</definedName>
    <definedName name="wrn.a14._.regions._.and._.communities." hidden="1">{"a14 regions and communities",#N/A,FALSE,"RED Tables"}</definedName>
    <definedName name="wrn.a15._.local._.governments." localSheetId="13" hidden="1">{"a15 local governments",#N/A,FALSE,"RED Tables"}</definedName>
    <definedName name="wrn.a15._.local._.governments." localSheetId="15" hidden="1">{"a15 local governments",#N/A,FALSE,"RED Tables"}</definedName>
    <definedName name="wrn.a15._.local._.governments." localSheetId="17" hidden="1">{"a15 local governments",#N/A,FALSE,"RED Tables"}</definedName>
    <definedName name="wrn.a15._.local._.governments." localSheetId="20" hidden="1">{"a15 local governments",#N/A,FALSE,"RED Tables"}</definedName>
    <definedName name="wrn.a15._.local._.governments." localSheetId="30" hidden="1">{"a15 local governments",#N/A,FALSE,"RED Tables"}</definedName>
    <definedName name="wrn.a15._.local._.governments." localSheetId="33" hidden="1">{"a15 local governments",#N/A,FALSE,"RED Tables"}</definedName>
    <definedName name="wrn.a15._.local._.governments." localSheetId="34" hidden="1">{"a15 local governments",#N/A,FALSE,"RED Tables"}</definedName>
    <definedName name="wrn.a15._.local._.governments." localSheetId="35" hidden="1">{"a15 local governments",#N/A,FALSE,"RED Tables"}</definedName>
    <definedName name="wrn.a15._.local._.governments." localSheetId="46" hidden="1">{"a15 local governments",#N/A,FALSE,"RED Tables"}</definedName>
    <definedName name="wrn.a15._.local._.governments." localSheetId="37" hidden="1">{"a15 local governments",#N/A,FALSE,"RED Tables"}</definedName>
    <definedName name="wrn.a15._.local._.governments." localSheetId="42" hidden="1">{"a15 local governments",#N/A,FALSE,"RED Tables"}</definedName>
    <definedName name="wrn.a15._.local._.governments." localSheetId="43" hidden="1">{"a15 local governments",#N/A,FALSE,"RED Tables"}</definedName>
    <definedName name="wrn.a15._.local._.governments." hidden="1">{"a15 local governments",#N/A,FALSE,"RED Tables"}</definedName>
    <definedName name="wrn.BOP_MIDTERM." localSheetId="13" hidden="1">{"BOP_TAB",#N/A,FALSE,"N";"MIDTERM_TAB",#N/A,FALSE,"O"}</definedName>
    <definedName name="wrn.BOP_MIDTERM." localSheetId="15" hidden="1">{"BOP_TAB",#N/A,FALSE,"N";"MIDTERM_TAB",#N/A,FALSE,"O"}</definedName>
    <definedName name="wrn.BOP_MIDTERM." localSheetId="17" hidden="1">{"BOP_TAB",#N/A,FALSE,"N";"MIDTERM_TAB",#N/A,FALSE,"O"}</definedName>
    <definedName name="wrn.BOP_MIDTERM." localSheetId="20" hidden="1">{"BOP_TAB",#N/A,FALSE,"N";"MIDTERM_TAB",#N/A,FALSE,"O"}</definedName>
    <definedName name="wrn.BOP_MIDTERM." localSheetId="30" hidden="1">{"BOP_TAB",#N/A,FALSE,"N";"MIDTERM_TAB",#N/A,FALSE,"O"}</definedName>
    <definedName name="wrn.BOP_MIDTERM." localSheetId="33" hidden="1">{"BOP_TAB",#N/A,FALSE,"N";"MIDTERM_TAB",#N/A,FALSE,"O"}</definedName>
    <definedName name="wrn.BOP_MIDTERM." localSheetId="34" hidden="1">{"BOP_TAB",#N/A,FALSE,"N";"MIDTERM_TAB",#N/A,FALSE,"O"}</definedName>
    <definedName name="wrn.BOP_MIDTERM." localSheetId="35" hidden="1">{"BOP_TAB",#N/A,FALSE,"N";"MIDTERM_TAB",#N/A,FALSE,"O"}</definedName>
    <definedName name="wrn.BOP_MIDTERM." localSheetId="46" hidden="1">{"BOP_TAB",#N/A,FALSE,"N";"MIDTERM_TAB",#N/A,FALSE,"O"}</definedName>
    <definedName name="wrn.BOP_MIDTERM." localSheetId="37" hidden="1">{"BOP_TAB",#N/A,FALSE,"N";"MIDTERM_TAB",#N/A,FALSE,"O"}</definedName>
    <definedName name="wrn.BOP_MIDTERM." localSheetId="42" hidden="1">{"BOP_TAB",#N/A,FALSE,"N";"MIDTERM_TAB",#N/A,FALSE,"O"}</definedName>
    <definedName name="wrn.BOP_MIDTERM." localSheetId="43" hidden="1">{"BOP_TAB",#N/A,FALSE,"N";"MIDTERM_TAB",#N/A,FALSE,"O"}</definedName>
    <definedName name="wrn.BOP_MIDTERM." hidden="1">{"BOP_TAB",#N/A,FALSE,"N";"MIDTERM_TAB",#N/A,FALSE,"O"}</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localSheetId="35" hidden="1">{"g95_96m1",#N/A,FALSE,"Graf(95+96)M";"g95_96m2",#N/A,FALSE,"Graf(95+96)M";"g95_96mb1",#N/A,FALSE,"Graf(95+96)Mb";"g95_96mb2",#N/A,FALSE,"Graf(95+96)Mb";"g95_96f1",#N/A,FALSE,"Graf(95+96)F";"g95_96f2",#N/A,FALSE,"Graf(95+96)F";"g95_96fb1",#N/A,FALSE,"Graf(95+96)Fb";"g95_96fb2",#N/A,FALSE,"Graf(95+96)Fb"}</definedName>
    <definedName name="wrn.Graf95_96." localSheetId="46" hidden="1">{"g95_96m1",#N/A,FALSE,"Graf(95+96)M";"g95_96m2",#N/A,FALSE,"Graf(95+96)M";"g95_96mb1",#N/A,FALSE,"Graf(95+96)Mb";"g95_96mb2",#N/A,FALSE,"Graf(95+96)Mb";"g95_96f1",#N/A,FALSE,"Graf(95+96)F";"g95_96f2",#N/A,FALSE,"Graf(95+96)F";"g95_96fb1",#N/A,FALSE,"Graf(95+96)Fb";"g95_96fb2",#N/A,FALSE,"Graf(95+96)Fb"}</definedName>
    <definedName name="wrn.Graf95_96." localSheetId="42" hidden="1">{"g95_96m1",#N/A,FALSE,"Graf(95+96)M";"g95_96m2",#N/A,FALSE,"Graf(95+96)M";"g95_96mb1",#N/A,FALSE,"Graf(95+96)Mb";"g95_96mb2",#N/A,FALSE,"Graf(95+96)Mb";"g95_96f1",#N/A,FALSE,"Graf(95+96)F";"g95_96f2",#N/A,FALSE,"Graf(95+96)F";"g95_96fb1",#N/A,FALSE,"Graf(95+96)Fb";"g95_96fb2",#N/A,FALSE,"Graf(95+96)Fb"}</definedName>
    <definedName name="wrn.Graf95_96." localSheetId="4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nput._.and._.output._.tables." localSheetId="13"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46"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3" hidden="1">{#N/A,#N/A,FALSE,"CB";#N/A,#N/A,FALSE,"CMB";#N/A,#N/A,FALSE,"BSYS";#N/A,#N/A,FALSE,"NBFI";#N/A,#N/A,FALSE,"FSYS"}</definedName>
    <definedName name="wrn.MAIN." localSheetId="15" hidden="1">{#N/A,#N/A,FALSE,"CB";#N/A,#N/A,FALSE,"CMB";#N/A,#N/A,FALSE,"BSYS";#N/A,#N/A,FALSE,"NBFI";#N/A,#N/A,FALSE,"FSYS"}</definedName>
    <definedName name="wrn.MAIN." localSheetId="17" hidden="1">{#N/A,#N/A,FALSE,"CB";#N/A,#N/A,FALSE,"CMB";#N/A,#N/A,FALSE,"BSYS";#N/A,#N/A,FALSE,"NBFI";#N/A,#N/A,FALSE,"FSYS"}</definedName>
    <definedName name="wrn.MAIN." localSheetId="20" hidden="1">{#N/A,#N/A,FALSE,"CB";#N/A,#N/A,FALSE,"CMB";#N/A,#N/A,FALSE,"BSYS";#N/A,#N/A,FALSE,"NBFI";#N/A,#N/A,FALSE,"FSYS"}</definedName>
    <definedName name="wrn.MAIN." localSheetId="30" hidden="1">{#N/A,#N/A,FALSE,"CB";#N/A,#N/A,FALSE,"CMB";#N/A,#N/A,FALSE,"BSYS";#N/A,#N/A,FALSE,"NBFI";#N/A,#N/A,FALSE,"FSYS"}</definedName>
    <definedName name="wrn.MAIN." localSheetId="33" hidden="1">{#N/A,#N/A,FALSE,"CB";#N/A,#N/A,FALSE,"CMB";#N/A,#N/A,FALSE,"BSYS";#N/A,#N/A,FALSE,"NBFI";#N/A,#N/A,FALSE,"FSYS"}</definedName>
    <definedName name="wrn.MAIN." localSheetId="34" hidden="1">{#N/A,#N/A,FALSE,"CB";#N/A,#N/A,FALSE,"CMB";#N/A,#N/A,FALSE,"BSYS";#N/A,#N/A,FALSE,"NBFI";#N/A,#N/A,FALSE,"FSYS"}</definedName>
    <definedName name="wrn.MAIN." localSheetId="35" hidden="1">{#N/A,#N/A,FALSE,"CB";#N/A,#N/A,FALSE,"CMB";#N/A,#N/A,FALSE,"BSYS";#N/A,#N/A,FALSE,"NBFI";#N/A,#N/A,FALSE,"FSYS"}</definedName>
    <definedName name="wrn.MAIN." localSheetId="46" hidden="1">{#N/A,#N/A,FALSE,"CB";#N/A,#N/A,FALSE,"CMB";#N/A,#N/A,FALSE,"BSYS";#N/A,#N/A,FALSE,"NBFI";#N/A,#N/A,FALSE,"FSYS"}</definedName>
    <definedName name="wrn.MAIN." localSheetId="37" hidden="1">{#N/A,#N/A,FALSE,"CB";#N/A,#N/A,FALSE,"CMB";#N/A,#N/A,FALSE,"BSYS";#N/A,#N/A,FALSE,"NBFI";#N/A,#N/A,FALSE,"FSYS"}</definedName>
    <definedName name="wrn.MAIN." localSheetId="42" hidden="1">{#N/A,#N/A,FALSE,"CB";#N/A,#N/A,FALSE,"CMB";#N/A,#N/A,FALSE,"BSYS";#N/A,#N/A,FALSE,"NBFI";#N/A,#N/A,FALSE,"FSYS"}</definedName>
    <definedName name="wrn.MAIN." localSheetId="43" hidden="1">{#N/A,#N/A,FALSE,"CB";#N/A,#N/A,FALSE,"CMB";#N/A,#N/A,FALSE,"BSYS";#N/A,#N/A,FALSE,"NBFI";#N/A,#N/A,FALSE,"FSYS"}</definedName>
    <definedName name="wrn.MAIN." hidden="1">{#N/A,#N/A,FALSE,"CB";#N/A,#N/A,FALSE,"CMB";#N/A,#N/A,FALSE,"BSYS";#N/A,#N/A,FALSE,"NBFI";#N/A,#N/A,FALSE,"FSYS"}</definedName>
    <definedName name="wrn.MDABOP." localSheetId="13"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46"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3" hidden="1">{#N/A,#N/A,FALSE,"CB";#N/A,#N/A,FALSE,"CMB";#N/A,#N/A,FALSE,"NBFI"}</definedName>
    <definedName name="wrn.MIT." localSheetId="15" hidden="1">{#N/A,#N/A,FALSE,"CB";#N/A,#N/A,FALSE,"CMB";#N/A,#N/A,FALSE,"NBFI"}</definedName>
    <definedName name="wrn.MIT." localSheetId="17" hidden="1">{#N/A,#N/A,FALSE,"CB";#N/A,#N/A,FALSE,"CMB";#N/A,#N/A,FALSE,"NBFI"}</definedName>
    <definedName name="wrn.MIT." localSheetId="20" hidden="1">{#N/A,#N/A,FALSE,"CB";#N/A,#N/A,FALSE,"CMB";#N/A,#N/A,FALSE,"NBFI"}</definedName>
    <definedName name="wrn.MIT." localSheetId="30" hidden="1">{#N/A,#N/A,FALSE,"CB";#N/A,#N/A,FALSE,"CMB";#N/A,#N/A,FALSE,"NBFI"}</definedName>
    <definedName name="wrn.MIT." localSheetId="33" hidden="1">{#N/A,#N/A,FALSE,"CB";#N/A,#N/A,FALSE,"CMB";#N/A,#N/A,FALSE,"NBFI"}</definedName>
    <definedName name="wrn.MIT." localSheetId="34" hidden="1">{#N/A,#N/A,FALSE,"CB";#N/A,#N/A,FALSE,"CMB";#N/A,#N/A,FALSE,"NBFI"}</definedName>
    <definedName name="wrn.MIT." localSheetId="35" hidden="1">{#N/A,#N/A,FALSE,"CB";#N/A,#N/A,FALSE,"CMB";#N/A,#N/A,FALSE,"NBFI"}</definedName>
    <definedName name="wrn.MIT." localSheetId="46" hidden="1">{#N/A,#N/A,FALSE,"CB";#N/A,#N/A,FALSE,"CMB";#N/A,#N/A,FALSE,"NBFI"}</definedName>
    <definedName name="wrn.MIT." localSheetId="37" hidden="1">{#N/A,#N/A,FALSE,"CB";#N/A,#N/A,FALSE,"CMB";#N/A,#N/A,FALSE,"NBFI"}</definedName>
    <definedName name="wrn.MIT." localSheetId="42" hidden="1">{#N/A,#N/A,FALSE,"CB";#N/A,#N/A,FALSE,"CMB";#N/A,#N/A,FALSE,"NBFI"}</definedName>
    <definedName name="wrn.MIT." localSheetId="43" hidden="1">{#N/A,#N/A,FALSE,"CB";#N/A,#N/A,FALSE,"CMB";#N/A,#N/A,FALSE,"NBFI"}</definedName>
    <definedName name="wrn.MIT." hidden="1">{#N/A,#N/A,FALSE,"CB";#N/A,#N/A,FALSE,"CMB";#N/A,#N/A,FALSE,"NBFI"}</definedName>
    <definedName name="wrn.MONA." localSheetId="13" hidden="1">{"MONA",#N/A,FALSE,"S"}</definedName>
    <definedName name="wrn.MONA." localSheetId="15" hidden="1">{"MONA",#N/A,FALSE,"S"}</definedName>
    <definedName name="wrn.MONA." localSheetId="17" hidden="1">{"MONA",#N/A,FALSE,"S"}</definedName>
    <definedName name="wrn.MONA." localSheetId="20" hidden="1">{"MONA",#N/A,FALSE,"S"}</definedName>
    <definedName name="wrn.MONA." localSheetId="30" hidden="1">{"MONA",#N/A,FALSE,"S"}</definedName>
    <definedName name="wrn.MONA." localSheetId="33" hidden="1">{"MONA",#N/A,FALSE,"S"}</definedName>
    <definedName name="wrn.MONA." localSheetId="34" hidden="1">{"MONA",#N/A,FALSE,"S"}</definedName>
    <definedName name="wrn.MONA." localSheetId="35" hidden="1">{"MONA",#N/A,FALSE,"S"}</definedName>
    <definedName name="wrn.MONA." localSheetId="46" hidden="1">{"MONA",#N/A,FALSE,"S"}</definedName>
    <definedName name="wrn.MONA." localSheetId="37" hidden="1">{"MONA",#N/A,FALSE,"S"}</definedName>
    <definedName name="wrn.MONA." localSheetId="42" hidden="1">{"MONA",#N/A,FALSE,"S"}</definedName>
    <definedName name="wrn.MONA." localSheetId="43" hidden="1">{"MONA",#N/A,FALSE,"S"}</definedName>
    <definedName name="wrn.MONA." hidden="1">{"MONA",#N/A,FALSE,"S"}</definedName>
    <definedName name="wrn.Output._.tables." localSheetId="13" hidden="1">{#N/A,#N/A,FALSE,"I";#N/A,#N/A,FALSE,"J";#N/A,#N/A,FALSE,"K";#N/A,#N/A,FALSE,"L";#N/A,#N/A,FALSE,"M";#N/A,#N/A,FALSE,"N";#N/A,#N/A,FALSE,"O"}</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20" hidden="1">{#N/A,#N/A,FALSE,"I";#N/A,#N/A,FALSE,"J";#N/A,#N/A,FALSE,"K";#N/A,#N/A,FALSE,"L";#N/A,#N/A,FALSE,"M";#N/A,#N/A,FALSE,"N";#N/A,#N/A,FALSE,"O"}</definedName>
    <definedName name="wrn.Output._.tables." localSheetId="30" hidden="1">{#N/A,#N/A,FALSE,"I";#N/A,#N/A,FALSE,"J";#N/A,#N/A,FALSE,"K";#N/A,#N/A,FALSE,"L";#N/A,#N/A,FALSE,"M";#N/A,#N/A,FALSE,"N";#N/A,#N/A,FALSE,"O"}</definedName>
    <definedName name="wrn.Output._.tables." localSheetId="33" hidden="1">{#N/A,#N/A,FALSE,"I";#N/A,#N/A,FALSE,"J";#N/A,#N/A,FALSE,"K";#N/A,#N/A,FALSE,"L";#N/A,#N/A,FALSE,"M";#N/A,#N/A,FALSE,"N";#N/A,#N/A,FALSE,"O"}</definedName>
    <definedName name="wrn.Output._.tables." localSheetId="34" hidden="1">{#N/A,#N/A,FALSE,"I";#N/A,#N/A,FALSE,"J";#N/A,#N/A,FALSE,"K";#N/A,#N/A,FALSE,"L";#N/A,#N/A,FALSE,"M";#N/A,#N/A,FALSE,"N";#N/A,#N/A,FALSE,"O"}</definedName>
    <definedName name="wrn.Output._.tables." localSheetId="35" hidden="1">{#N/A,#N/A,FALSE,"I";#N/A,#N/A,FALSE,"J";#N/A,#N/A,FALSE,"K";#N/A,#N/A,FALSE,"L";#N/A,#N/A,FALSE,"M";#N/A,#N/A,FALSE,"N";#N/A,#N/A,FALSE,"O"}</definedName>
    <definedName name="wrn.Output._.tables." localSheetId="46" hidden="1">{#N/A,#N/A,FALSE,"I";#N/A,#N/A,FALSE,"J";#N/A,#N/A,FALSE,"K";#N/A,#N/A,FALSE,"L";#N/A,#N/A,FALSE,"M";#N/A,#N/A,FALSE,"N";#N/A,#N/A,FALSE,"O"}</definedName>
    <definedName name="wrn.Output._.tables." localSheetId="37" hidden="1">{#N/A,#N/A,FALSE,"I";#N/A,#N/A,FALSE,"J";#N/A,#N/A,FALSE,"K";#N/A,#N/A,FALSE,"L";#N/A,#N/A,FALSE,"M";#N/A,#N/A,FALSE,"N";#N/A,#N/A,FALSE,"O"}</definedName>
    <definedName name="wrn.Output._.tables." localSheetId="42" hidden="1">{#N/A,#N/A,FALSE,"I";#N/A,#N/A,FALSE,"J";#N/A,#N/A,FALSE,"K";#N/A,#N/A,FALSE,"L";#N/A,#N/A,FALSE,"M";#N/A,#N/A,FALSE,"N";#N/A,#N/A,FALSE,"O"}</definedName>
    <definedName name="wrn.Output._.tables." localSheetId="43" hidden="1">{#N/A,#N/A,FALSE,"I";#N/A,#N/A,FALSE,"J";#N/A,#N/A,FALSE,"K";#N/A,#N/A,FALSE,"L";#N/A,#N/A,FALSE,"M";#N/A,#N/A,FALSE,"N";#N/A,#N/A,FALSE,"O"}</definedName>
    <definedName name="wrn.Output._.tables." hidden="1">{#N/A,#N/A,FALSE,"I";#N/A,#N/A,FALSE,"J";#N/A,#N/A,FALSE,"K";#N/A,#N/A,FALSE,"L";#N/A,#N/A,FALSE,"M";#N/A,#N/A,FALSE,"N";#N/A,#N/A,FALSE,"O"}</definedName>
    <definedName name="wrn.Program." localSheetId="13" hidden="1">{"Tab1",#N/A,FALSE,"P";"Tab2",#N/A,FALSE,"P"}</definedName>
    <definedName name="wrn.Program." localSheetId="15" hidden="1">{"Tab1",#N/A,FALSE,"P";"Tab2",#N/A,FALSE,"P"}</definedName>
    <definedName name="wrn.Program." localSheetId="17" hidden="1">{"Tab1",#N/A,FALSE,"P";"Tab2",#N/A,FALSE,"P"}</definedName>
    <definedName name="wrn.Program." localSheetId="20" hidden="1">{"Tab1",#N/A,FALSE,"P";"Tab2",#N/A,FALSE,"P"}</definedName>
    <definedName name="wrn.Program." localSheetId="30" hidden="1">{"Tab1",#N/A,FALSE,"P";"Tab2",#N/A,FALSE,"P"}</definedName>
    <definedName name="wrn.Program." localSheetId="33" hidden="1">{"Tab1",#N/A,FALSE,"P";"Tab2",#N/A,FALSE,"P"}</definedName>
    <definedName name="wrn.Program." localSheetId="34" hidden="1">{"Tab1",#N/A,FALSE,"P";"Tab2",#N/A,FALSE,"P"}</definedName>
    <definedName name="wrn.Program." localSheetId="35" hidden="1">{"Tab1",#N/A,FALSE,"P";"Tab2",#N/A,FALSE,"P"}</definedName>
    <definedName name="wrn.Program." localSheetId="46" hidden="1">{"Tab1",#N/A,FALSE,"P";"Tab2",#N/A,FALSE,"P"}</definedName>
    <definedName name="wrn.Program." localSheetId="37" hidden="1">{"Tab1",#N/A,FALSE,"P";"Tab2",#N/A,FALSE,"P"}</definedName>
    <definedName name="wrn.Program." localSheetId="39" hidden="1">{"Tab1",#N/A,FALSE,"P";"Tab2",#N/A,FALSE,"P"}</definedName>
    <definedName name="wrn.Program." localSheetId="42" hidden="1">{"Tab1",#N/A,FALSE,"P";"Tab2",#N/A,FALSE,"P"}</definedName>
    <definedName name="wrn.Program." localSheetId="43" hidden="1">{"Tab1",#N/A,FALSE,"P";"Tab2",#N/A,FALSE,"P"}</definedName>
    <definedName name="wrn.Program." hidden="1">{"Tab1",#N/A,FALSE,"P";"Tab2",#N/A,FALSE,"P"}</definedName>
    <definedName name="wrn.Ques._.1." localSheetId="13" hidden="1">{"Ques 1",#N/A,FALSE,"NWEO138"}</definedName>
    <definedName name="wrn.Ques._.1." localSheetId="15" hidden="1">{"Ques 1",#N/A,FALSE,"NWEO138"}</definedName>
    <definedName name="wrn.Ques._.1." localSheetId="17" hidden="1">{"Ques 1",#N/A,FALSE,"NWEO138"}</definedName>
    <definedName name="wrn.Ques._.1." localSheetId="20" hidden="1">{"Ques 1",#N/A,FALSE,"NWEO138"}</definedName>
    <definedName name="wrn.Ques._.1." localSheetId="30" hidden="1">{"Ques 1",#N/A,FALSE,"NWEO138"}</definedName>
    <definedName name="wrn.Ques._.1." localSheetId="33" hidden="1">{"Ques 1",#N/A,FALSE,"NWEO138"}</definedName>
    <definedName name="wrn.Ques._.1." localSheetId="34" hidden="1">{"Ques 1",#N/A,FALSE,"NWEO138"}</definedName>
    <definedName name="wrn.Ques._.1." localSheetId="35" hidden="1">{"Ques 1",#N/A,FALSE,"NWEO138"}</definedName>
    <definedName name="wrn.Ques._.1." localSheetId="46" hidden="1">{"Ques 1",#N/A,FALSE,"NWEO138"}</definedName>
    <definedName name="wrn.Ques._.1." localSheetId="37" hidden="1">{"Ques 1",#N/A,FALSE,"NWEO138"}</definedName>
    <definedName name="wrn.Ques._.1." localSheetId="42" hidden="1">{"Ques 1",#N/A,FALSE,"NWEO138"}</definedName>
    <definedName name="wrn.Ques._.1." localSheetId="43" hidden="1">{"Ques 1",#N/A,FALSE,"NWEO138"}</definedName>
    <definedName name="wrn.Ques._.1." hidden="1">{"Ques 1",#N/A,FALSE,"NWEO138"}</definedName>
    <definedName name="wrn.R22_Data_Collection1997." localSheetId="15" hidden="1">{"_R22_General",#N/A,TRUE,"R22_General";"_R22_Questions",#N/A,TRUE,"R22_Questions";"ColA_R22",#N/A,TRUE,"R2295";"_R22_Tables",#N/A,TRUE,"R2295"}</definedName>
    <definedName name="wrn.R22_Data_Collection1997." localSheetId="33" hidden="1">{"_R22_General",#N/A,TRUE,"R22_General";"_R22_Questions",#N/A,TRUE,"R22_Questions";"ColA_R22",#N/A,TRUE,"R2295";"_R22_Tables",#N/A,TRUE,"R2295"}</definedName>
    <definedName name="wrn.R22_Data_Collection1997." localSheetId="34" hidden="1">{"_R22_General",#N/A,TRUE,"R22_General";"_R22_Questions",#N/A,TRUE,"R22_Questions";"ColA_R22",#N/A,TRUE,"R2295";"_R22_Tables",#N/A,TRUE,"R2295"}</definedName>
    <definedName name="wrn.R22_Data_Collection1997." localSheetId="35" hidden="1">{"_R22_General",#N/A,TRUE,"R22_General";"_R22_Questions",#N/A,TRUE,"R22_Questions";"ColA_R22",#N/A,TRUE,"R2295";"_R22_Tables",#N/A,TRUE,"R2295"}</definedName>
    <definedName name="wrn.R22_Data_Collection1997." localSheetId="46" hidden="1">{"_R22_General",#N/A,TRUE,"R22_General";"_R22_Questions",#N/A,TRUE,"R22_Questions";"ColA_R22",#N/A,TRUE,"R2295";"_R22_Tables",#N/A,TRUE,"R2295"}</definedName>
    <definedName name="wrn.R22_Data_Collection1997." localSheetId="42" hidden="1">{"_R22_General",#N/A,TRUE,"R22_General";"_R22_Questions",#N/A,TRUE,"R22_Questions";"ColA_R22",#N/A,TRUE,"R2295";"_R22_Tables",#N/A,TRUE,"R2295"}</definedName>
    <definedName name="wrn.R22_Data_Collection1997." localSheetId="43"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iqfin." localSheetId="13" hidden="1">{"Riqfin97",#N/A,FALSE,"Tran";"Riqfinpro",#N/A,FALSE,"Tran"}</definedName>
    <definedName name="wrn.Riqfin." localSheetId="15" hidden="1">{"Riqfin97",#N/A,FALSE,"Tran";"Riqfinpro",#N/A,FALSE,"Tran"}</definedName>
    <definedName name="wrn.Riqfin." localSheetId="17" hidden="1">{"Riqfin97",#N/A,FALSE,"Tran";"Riqfinpro",#N/A,FALSE,"Tran"}</definedName>
    <definedName name="wrn.Riqfin." localSheetId="20" hidden="1">{"Riqfin97",#N/A,FALSE,"Tran";"Riqfinpro",#N/A,FALSE,"Tran"}</definedName>
    <definedName name="wrn.Riqfin." localSheetId="30" hidden="1">{"Riqfin97",#N/A,FALSE,"Tran";"Riqfinpro",#N/A,FALSE,"Tran"}</definedName>
    <definedName name="wrn.Riqfin." localSheetId="33" hidden="1">{"Riqfin97",#N/A,FALSE,"Tran";"Riqfinpro",#N/A,FALSE,"Tran"}</definedName>
    <definedName name="wrn.Riqfin." localSheetId="34" hidden="1">{"Riqfin97",#N/A,FALSE,"Tran";"Riqfinpro",#N/A,FALSE,"Tran"}</definedName>
    <definedName name="wrn.Riqfin." localSheetId="35" hidden="1">{"Riqfin97",#N/A,FALSE,"Tran";"Riqfinpro",#N/A,FALSE,"Tran"}</definedName>
    <definedName name="wrn.Riqfin." localSheetId="46"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2" hidden="1">{"Riqfin97",#N/A,FALSE,"Tran";"Riqfinpro",#N/A,FALSE,"Tran"}</definedName>
    <definedName name="wrn.Riqfin." localSheetId="43" hidden="1">{"Riqfin97",#N/A,FALSE,"Tran";"Riqfinpro",#N/A,FALSE,"Tran"}</definedName>
    <definedName name="wrn.Riqfin." hidden="1">{"Riqfin97",#N/A,FALSE,"Tran";"Riqfinpro",#N/A,FALSE,"Tran"}</definedName>
    <definedName name="wrn.Staff._.Report._.Tables." localSheetId="13" hidden="1">{#N/A,#N/A,FALSE,"SRFSYS";#N/A,#N/A,FALSE,"SRBSYS"}</definedName>
    <definedName name="wrn.Staff._.Report._.Tables." localSheetId="15" hidden="1">{#N/A,#N/A,FALSE,"SRFSYS";#N/A,#N/A,FALSE,"SRBSYS"}</definedName>
    <definedName name="wrn.Staff._.Report._.Tables." localSheetId="17" hidden="1">{#N/A,#N/A,FALSE,"SRFSYS";#N/A,#N/A,FALSE,"SRBSYS"}</definedName>
    <definedName name="wrn.Staff._.Report._.Tables." localSheetId="20" hidden="1">{#N/A,#N/A,FALSE,"SRFSYS";#N/A,#N/A,FALSE,"SRBSYS"}</definedName>
    <definedName name="wrn.Staff._.Report._.Tables." localSheetId="30" hidden="1">{#N/A,#N/A,FALSE,"SRFSYS";#N/A,#N/A,FALSE,"SRBSYS"}</definedName>
    <definedName name="wrn.Staff._.Report._.Tables." localSheetId="33" hidden="1">{#N/A,#N/A,FALSE,"SRFSYS";#N/A,#N/A,FALSE,"SRBSYS"}</definedName>
    <definedName name="wrn.Staff._.Report._.Tables." localSheetId="34" hidden="1">{#N/A,#N/A,FALSE,"SRFSYS";#N/A,#N/A,FALSE,"SRBSYS"}</definedName>
    <definedName name="wrn.Staff._.Report._.Tables." localSheetId="35" hidden="1">{#N/A,#N/A,FALSE,"SRFSYS";#N/A,#N/A,FALSE,"SRBSYS"}</definedName>
    <definedName name="wrn.Staff._.Report._.Tables." localSheetId="46" hidden="1">{#N/A,#N/A,FALSE,"SRFSYS";#N/A,#N/A,FALSE,"SRBSYS"}</definedName>
    <definedName name="wrn.Staff._.Report._.Tables." localSheetId="37" hidden="1">{#N/A,#N/A,FALSE,"SRFSYS";#N/A,#N/A,FALSE,"SRBSYS"}</definedName>
    <definedName name="wrn.Staff._.Report._.Tables." localSheetId="42" hidden="1">{#N/A,#N/A,FALSE,"SRFSYS";#N/A,#N/A,FALSE,"SRBSYS"}</definedName>
    <definedName name="wrn.Staff._.Report._.Tables." localSheetId="43" hidden="1">{#N/A,#N/A,FALSE,"SRFSYS";#N/A,#N/A,FALSE,"SRBSYS"}</definedName>
    <definedName name="wrn.Staff._.Report._.Tables." hidden="1">{#N/A,#N/A,FALSE,"SRFSYS";#N/A,#N/A,FALSE,"SRBSYS"}</definedName>
    <definedName name="wrn.TabARA." localSheetId="15" hidden="1">{"Page1",#N/A,FALSE,"ARA M&amp;F&amp;T";"Page2",#N/A,FALSE,"ARA M&amp;F&amp;T";"Page3",#N/A,FALSE,"ARA M&amp;F&amp;T"}</definedName>
    <definedName name="wrn.TabARA." localSheetId="33" hidden="1">{"Page1",#N/A,FALSE,"ARA M&amp;F&amp;T";"Page2",#N/A,FALSE,"ARA M&amp;F&amp;T";"Page3",#N/A,FALSE,"ARA M&amp;F&amp;T"}</definedName>
    <definedName name="wrn.TabARA." localSheetId="34" hidden="1">{"Page1",#N/A,FALSE,"ARA M&amp;F&amp;T";"Page2",#N/A,FALSE,"ARA M&amp;F&amp;T";"Page3",#N/A,FALSE,"ARA M&amp;F&amp;T"}</definedName>
    <definedName name="wrn.TabARA." localSheetId="35" hidden="1">{"Page1",#N/A,FALSE,"ARA M&amp;F&amp;T";"Page2",#N/A,FALSE,"ARA M&amp;F&amp;T";"Page3",#N/A,FALSE,"ARA M&amp;F&amp;T"}</definedName>
    <definedName name="wrn.TabARA." localSheetId="46" hidden="1">{"Page1",#N/A,FALSE,"ARA M&amp;F&amp;T";"Page2",#N/A,FALSE,"ARA M&amp;F&amp;T";"Page3",#N/A,FALSE,"ARA M&amp;F&amp;T"}</definedName>
    <definedName name="wrn.TabARA." localSheetId="42" hidden="1">{"Page1",#N/A,FALSE,"ARA M&amp;F&amp;T";"Page2",#N/A,FALSE,"ARA M&amp;F&amp;T";"Page3",#N/A,FALSE,"ARA M&amp;F&amp;T"}</definedName>
    <definedName name="wrn.TabARA." localSheetId="43" hidden="1">{"Page1",#N/A,FALSE,"ARA M&amp;F&amp;T";"Page2",#N/A,FALSE,"ARA M&amp;F&amp;T";"Page3",#N/A,FALSE,"ARA M&amp;F&amp;T"}</definedName>
    <definedName name="wrn.TabARA." hidden="1">{"Page1",#N/A,FALSE,"ARA M&amp;F&amp;T";"Page2",#N/A,FALSE,"ARA M&amp;F&amp;T";"Page3",#N/A,FALSE,"ARA M&amp;F&amp;T"}</definedName>
    <definedName name="wrn.WEO." localSheetId="13" hidden="1">{"WEO",#N/A,FALSE,"T"}</definedName>
    <definedName name="wrn.WEO." localSheetId="15" hidden="1">{"WEO",#N/A,FALSE,"T"}</definedName>
    <definedName name="wrn.WEO." localSheetId="17" hidden="1">{"WEO",#N/A,FALSE,"T"}</definedName>
    <definedName name="wrn.WEO." localSheetId="20" hidden="1">{"WEO",#N/A,FALSE,"T"}</definedName>
    <definedName name="wrn.WEO." localSheetId="30" hidden="1">{"WEO",#N/A,FALSE,"T"}</definedName>
    <definedName name="wrn.WEO." localSheetId="33" hidden="1">{"WEO",#N/A,FALSE,"T"}</definedName>
    <definedName name="wrn.WEO." localSheetId="34" hidden="1">{"WEO",#N/A,FALSE,"T"}</definedName>
    <definedName name="wrn.WEO." localSheetId="35" hidden="1">{"WEO",#N/A,FALSE,"T"}</definedName>
    <definedName name="wrn.WEO." localSheetId="46" hidden="1">{"WEO",#N/A,FALSE,"T"}</definedName>
    <definedName name="wrn.WEO." localSheetId="37" hidden="1">{"WEO",#N/A,FALSE,"T"}</definedName>
    <definedName name="wrn.WEO." localSheetId="42" hidden="1">{"WEO",#N/A,FALSE,"T"}</definedName>
    <definedName name="wrn.WEO." localSheetId="43" hidden="1">{"WEO",#N/A,FALSE,"T"}</definedName>
    <definedName name="wrn.WEO." hidden="1">{"WEO",#N/A,FALSE,"T"}</definedName>
    <definedName name="ww" localSheetId="17" hidden="1">[58]M!#REF!</definedName>
    <definedName name="ww" localSheetId="18" hidden="1">[58]M!#REF!</definedName>
    <definedName name="ww" localSheetId="20" hidden="1">[58]M!#REF!</definedName>
    <definedName name="ww" localSheetId="25" hidden="1">[58]M!#REF!</definedName>
    <definedName name="ww" localSheetId="34" hidden="1">[58]M!#REF!</definedName>
    <definedName name="ww" localSheetId="35" hidden="1">[58]M!#REF!</definedName>
    <definedName name="ww" localSheetId="46" hidden="1">[58]M!#REF!</definedName>
    <definedName name="ww" localSheetId="23" hidden="1">[58]M!#REF!</definedName>
    <definedName name="ww" localSheetId="24" hidden="1">[58]M!#REF!</definedName>
    <definedName name="ww" localSheetId="29" hidden="1">[58]M!#REF!</definedName>
    <definedName name="ww" localSheetId="32" hidden="1">[58]M!#REF!</definedName>
    <definedName name="ww" localSheetId="5" hidden="1">[58]M!#REF!</definedName>
    <definedName name="ww" localSheetId="39" hidden="1">[58]M!#REF!</definedName>
    <definedName name="ww" hidden="1">[58]M!#REF!</definedName>
    <definedName name="www" localSheetId="13" hidden="1">{"Riqfin97",#N/A,FALSE,"Tran";"Riqfinpro",#N/A,FALSE,"Tran"}</definedName>
    <definedName name="www" localSheetId="15" hidden="1">{"Riqfin97",#N/A,FALSE,"Tran";"Riqfinpro",#N/A,FALSE,"Tran"}</definedName>
    <definedName name="www" localSheetId="17" hidden="1">{"Riqfin97",#N/A,FALSE,"Tran";"Riqfinpro",#N/A,FALSE,"Tran"}</definedName>
    <definedName name="www" localSheetId="20" hidden="1">{"Riqfin97",#N/A,FALSE,"Tran";"Riqfinpro",#N/A,FALSE,"Tran"}</definedName>
    <definedName name="www" localSheetId="30" hidden="1">{"Riqfin97",#N/A,FALSE,"Tran";"Riqfinpro",#N/A,FALSE,"Tran"}</definedName>
    <definedName name="www" localSheetId="33" hidden="1">{"Riqfin97",#N/A,FALSE,"Tran";"Riqfinpro",#N/A,FALSE,"Tran"}</definedName>
    <definedName name="www" localSheetId="34" hidden="1">{"Riqfin97",#N/A,FALSE,"Tran";"Riqfinpro",#N/A,FALSE,"Tran"}</definedName>
    <definedName name="www" localSheetId="35" hidden="1">{"Riqfin97",#N/A,FALSE,"Tran";"Riqfinpro",#N/A,FALSE,"Tran"}</definedName>
    <definedName name="www" localSheetId="46" hidden="1">{"Riqfin97",#N/A,FALSE,"Tran";"Riqfinpro",#N/A,FALSE,"Tran"}</definedName>
    <definedName name="www" localSheetId="37" hidden="1">{"Riqfin97",#N/A,FALSE,"Tran";"Riqfinpro",#N/A,FALSE,"Tran"}</definedName>
    <definedName name="www" localSheetId="39" hidden="1">{"Riqfin97",#N/A,FALSE,"Tran";"Riqfinpro",#N/A,FALSE,"Tran"}</definedName>
    <definedName name="www" localSheetId="42" hidden="1">{"Riqfin97",#N/A,FALSE,"Tran";"Riqfinpro",#N/A,FALSE,"Tran"}</definedName>
    <definedName name="www" localSheetId="43" hidden="1">{"Riqfin97",#N/A,FALSE,"Tran";"Riqfinpro",#N/A,FALSE,"Tran"}</definedName>
    <definedName name="www" hidden="1">{"Riqfin97",#N/A,FALSE,"Tran";"Riqfinpro",#N/A,FALSE,"Tran"}</definedName>
    <definedName name="XR" localSheetId="39">[6]REER!$AT$140:$BA$199</definedName>
    <definedName name="XR">[20]REER!$AT$140:$BA$199</definedName>
    <definedName name="xx" localSheetId="13" hidden="1">{"Riqfin97",#N/A,FALSE,"Tran";"Riqfinpro",#N/A,FALSE,"Tran"}</definedName>
    <definedName name="xx" localSheetId="15" hidden="1">{"Riqfin97",#N/A,FALSE,"Tran";"Riqfinpro",#N/A,FALSE,"Tran"}</definedName>
    <definedName name="xx" localSheetId="17" hidden="1">{"Riqfin97",#N/A,FALSE,"Tran";"Riqfinpro",#N/A,FALSE,"Tran"}</definedName>
    <definedName name="xx" localSheetId="20" hidden="1">{"Riqfin97",#N/A,FALSE,"Tran";"Riqfinpro",#N/A,FALSE,"Tran"}</definedName>
    <definedName name="xx" localSheetId="30" hidden="1">{"Riqfin97",#N/A,FALSE,"Tran";"Riqfinpro",#N/A,FALSE,"Tran"}</definedName>
    <definedName name="xx" localSheetId="33" hidden="1">{"Riqfin97",#N/A,FALSE,"Tran";"Riqfinpro",#N/A,FALSE,"Tran"}</definedName>
    <definedName name="xx" localSheetId="34" hidden="1">{"Riqfin97",#N/A,FALSE,"Tran";"Riqfinpro",#N/A,FALSE,"Tran"}</definedName>
    <definedName name="xx" localSheetId="35" hidden="1">{"Riqfin97",#N/A,FALSE,"Tran";"Riqfinpro",#N/A,FALSE,"Tran"}</definedName>
    <definedName name="xx" localSheetId="46" hidden="1">{"Riqfin97",#N/A,FALSE,"Tran";"Riqfinpro",#N/A,FALSE,"Tran"}</definedName>
    <definedName name="xx" localSheetId="37" hidden="1">{"Riqfin97",#N/A,FALSE,"Tran";"Riqfinpro",#N/A,FALSE,"Tran"}</definedName>
    <definedName name="xx" localSheetId="39" hidden="1">{"Riqfin97",#N/A,FALSE,"Tran";"Riqfinpro",#N/A,FALSE,"Tran"}</definedName>
    <definedName name="xx" localSheetId="42" hidden="1">{"Riqfin97",#N/A,FALSE,"Tran";"Riqfinpro",#N/A,FALSE,"Tran"}</definedName>
    <definedName name="xx" localSheetId="43" hidden="1">{"Riqfin97",#N/A,FALSE,"Tran";"Riqfinpro",#N/A,FALSE,"Tran"}</definedName>
    <definedName name="xx" hidden="1">{"Riqfin97",#N/A,FALSE,"Tran";"Riqfinpro",#N/A,FALSE,"Tran"}</definedName>
    <definedName name="xxWRS_1" localSheetId="17">#REF!</definedName>
    <definedName name="xxWRS_1" localSheetId="18">#REF!</definedName>
    <definedName name="xxWRS_1" localSheetId="20">#REF!</definedName>
    <definedName name="xxWRS_1" localSheetId="25">#REF!</definedName>
    <definedName name="xxWRS_1" localSheetId="30">#REF!</definedName>
    <definedName name="xxWRS_1" localSheetId="34">#REF!</definedName>
    <definedName name="xxWRS_1" localSheetId="35">#REF!</definedName>
    <definedName name="xxWRS_1" localSheetId="23">#REF!</definedName>
    <definedName name="xxWRS_1" localSheetId="24">#REF!</definedName>
    <definedName name="xxWRS_1" localSheetId="29">#REF!</definedName>
    <definedName name="xxWRS_1" localSheetId="32">#REF!</definedName>
    <definedName name="xxWRS_1" localSheetId="5">#REF!</definedName>
    <definedName name="xxWRS_1" localSheetId="37">#REF!</definedName>
    <definedName name="xxWRS_1" localSheetId="39">#REF!</definedName>
    <definedName name="xxWRS_1">#REF!</definedName>
    <definedName name="xxWRS_10" localSheetId="17">#REF!</definedName>
    <definedName name="xxWRS_10" localSheetId="18">#REF!</definedName>
    <definedName name="xxWRS_10" localSheetId="20">#REF!</definedName>
    <definedName name="xxWRS_10" localSheetId="25">#REF!</definedName>
    <definedName name="xxWRS_10" localSheetId="30">#REF!</definedName>
    <definedName name="xxWRS_10" localSheetId="34">#REF!</definedName>
    <definedName name="xxWRS_10" localSheetId="35">#REF!</definedName>
    <definedName name="xxWRS_10" localSheetId="23">#REF!</definedName>
    <definedName name="xxWRS_10" localSheetId="24">#REF!</definedName>
    <definedName name="xxWRS_10" localSheetId="29">#REF!</definedName>
    <definedName name="xxWRS_10" localSheetId="32">#REF!</definedName>
    <definedName name="xxWRS_10" localSheetId="5">#REF!</definedName>
    <definedName name="xxWRS_10" localSheetId="39">#REF!</definedName>
    <definedName name="xxWRS_10">#REF!</definedName>
    <definedName name="xxWRS_11" localSheetId="17">#REF!</definedName>
    <definedName name="xxWRS_11" localSheetId="18">#REF!</definedName>
    <definedName name="xxWRS_11" localSheetId="20">#REF!</definedName>
    <definedName name="xxWRS_11" localSheetId="25">#REF!</definedName>
    <definedName name="xxWRS_11" localSheetId="30">#REF!</definedName>
    <definedName name="xxWRS_11" localSheetId="34">#REF!</definedName>
    <definedName name="xxWRS_11" localSheetId="35">#REF!</definedName>
    <definedName name="xxWRS_11" localSheetId="23">#REF!</definedName>
    <definedName name="xxWRS_11" localSheetId="24">#REF!</definedName>
    <definedName name="xxWRS_11" localSheetId="29">#REF!</definedName>
    <definedName name="xxWRS_11" localSheetId="32">#REF!</definedName>
    <definedName name="xxWRS_11" localSheetId="5">#REF!</definedName>
    <definedName name="xxWRS_11" localSheetId="39">#REF!</definedName>
    <definedName name="xxWRS_11">#REF!</definedName>
    <definedName name="xxWRS_12" localSheetId="17">#REF!</definedName>
    <definedName name="xxWRS_12" localSheetId="18">#REF!</definedName>
    <definedName name="xxWRS_12" localSheetId="20">#REF!</definedName>
    <definedName name="xxWRS_12" localSheetId="25">#REF!</definedName>
    <definedName name="xxWRS_12" localSheetId="30">#REF!</definedName>
    <definedName name="xxWRS_12" localSheetId="34">#REF!</definedName>
    <definedName name="xxWRS_12" localSheetId="35">#REF!</definedName>
    <definedName name="xxWRS_12" localSheetId="23">#REF!</definedName>
    <definedName name="xxWRS_12" localSheetId="24">#REF!</definedName>
    <definedName name="xxWRS_12" localSheetId="29">#REF!</definedName>
    <definedName name="xxWRS_12" localSheetId="32">#REF!</definedName>
    <definedName name="xxWRS_12" localSheetId="5">#REF!</definedName>
    <definedName name="xxWRS_12" localSheetId="39">#REF!</definedName>
    <definedName name="xxWRS_12">#REF!</definedName>
    <definedName name="xxWRS_2" localSheetId="17">#REF!</definedName>
    <definedName name="xxWRS_2" localSheetId="18">#REF!</definedName>
    <definedName name="xxWRS_2" localSheetId="20">#REF!</definedName>
    <definedName name="xxWRS_2" localSheetId="25">#REF!</definedName>
    <definedName name="xxWRS_2" localSheetId="30">#REF!</definedName>
    <definedName name="xxWRS_2" localSheetId="34">#REF!</definedName>
    <definedName name="xxWRS_2" localSheetId="35">#REF!</definedName>
    <definedName name="xxWRS_2" localSheetId="23">#REF!</definedName>
    <definedName name="xxWRS_2" localSheetId="24">#REF!</definedName>
    <definedName name="xxWRS_2" localSheetId="29">#REF!</definedName>
    <definedName name="xxWRS_2" localSheetId="32">#REF!</definedName>
    <definedName name="xxWRS_2" localSheetId="5">#REF!</definedName>
    <definedName name="xxWRS_2" localSheetId="39">#REF!</definedName>
    <definedName name="xxWRS_2">#REF!</definedName>
    <definedName name="xxWRS_6" localSheetId="17">#REF!</definedName>
    <definedName name="xxWRS_6" localSheetId="18">#REF!</definedName>
    <definedName name="xxWRS_6" localSheetId="20">#REF!</definedName>
    <definedName name="xxWRS_6" localSheetId="25">#REF!</definedName>
    <definedName name="xxWRS_6" localSheetId="30">#REF!</definedName>
    <definedName name="xxWRS_6" localSheetId="34">#REF!</definedName>
    <definedName name="xxWRS_6" localSheetId="35">#REF!</definedName>
    <definedName name="xxWRS_6" localSheetId="23">#REF!</definedName>
    <definedName name="xxWRS_6" localSheetId="24">#REF!</definedName>
    <definedName name="xxWRS_6" localSheetId="29">#REF!</definedName>
    <definedName name="xxWRS_6" localSheetId="32">#REF!</definedName>
    <definedName name="xxWRS_6" localSheetId="5">#REF!</definedName>
    <definedName name="xxWRS_6" localSheetId="39">#REF!</definedName>
    <definedName name="xxWRS_6">#REF!</definedName>
    <definedName name="xxWRS_7" localSheetId="17">#REF!</definedName>
    <definedName name="xxWRS_7" localSheetId="18">#REF!</definedName>
    <definedName name="xxWRS_7" localSheetId="20">#REF!</definedName>
    <definedName name="xxWRS_7" localSheetId="25">#REF!</definedName>
    <definedName name="xxWRS_7" localSheetId="30">#REF!</definedName>
    <definedName name="xxWRS_7" localSheetId="34">#REF!</definedName>
    <definedName name="xxWRS_7" localSheetId="35">#REF!</definedName>
    <definedName name="xxWRS_7" localSheetId="23">#REF!</definedName>
    <definedName name="xxWRS_7" localSheetId="24">#REF!</definedName>
    <definedName name="xxWRS_7" localSheetId="29">#REF!</definedName>
    <definedName name="xxWRS_7" localSheetId="32">#REF!</definedName>
    <definedName name="xxWRS_7" localSheetId="5">#REF!</definedName>
    <definedName name="xxWRS_7" localSheetId="39">#REF!</definedName>
    <definedName name="xxWRS_7">#REF!</definedName>
    <definedName name="xxWRS_8" localSheetId="17">#REF!</definedName>
    <definedName name="xxWRS_8" localSheetId="18">#REF!</definedName>
    <definedName name="xxWRS_8" localSheetId="20">#REF!</definedName>
    <definedName name="xxWRS_8" localSheetId="25">#REF!</definedName>
    <definedName name="xxWRS_8" localSheetId="30">#REF!</definedName>
    <definedName name="xxWRS_8" localSheetId="34">#REF!</definedName>
    <definedName name="xxWRS_8" localSheetId="35">#REF!</definedName>
    <definedName name="xxWRS_8" localSheetId="23">#REF!</definedName>
    <definedName name="xxWRS_8" localSheetId="24">#REF!</definedName>
    <definedName name="xxWRS_8" localSheetId="29">#REF!</definedName>
    <definedName name="xxWRS_8" localSheetId="32">#REF!</definedName>
    <definedName name="xxWRS_8" localSheetId="5">#REF!</definedName>
    <definedName name="xxWRS_8" localSheetId="39">#REF!</definedName>
    <definedName name="xxWRS_8">#REF!</definedName>
    <definedName name="xxWRS_9" localSheetId="17">#REF!</definedName>
    <definedName name="xxWRS_9" localSheetId="18">#REF!</definedName>
    <definedName name="xxWRS_9" localSheetId="20">#REF!</definedName>
    <definedName name="xxWRS_9" localSheetId="25">#REF!</definedName>
    <definedName name="xxWRS_9" localSheetId="30">#REF!</definedName>
    <definedName name="xxWRS_9" localSheetId="34">#REF!</definedName>
    <definedName name="xxWRS_9" localSheetId="35">#REF!</definedName>
    <definedName name="xxWRS_9" localSheetId="23">#REF!</definedName>
    <definedName name="xxWRS_9" localSheetId="24">#REF!</definedName>
    <definedName name="xxWRS_9" localSheetId="29">#REF!</definedName>
    <definedName name="xxWRS_9" localSheetId="32">#REF!</definedName>
    <definedName name="xxWRS_9" localSheetId="5">#REF!</definedName>
    <definedName name="xxWRS_9" localSheetId="39">#REF!</definedName>
    <definedName name="xxWRS_9">#REF!</definedName>
    <definedName name="xxxx" localSheetId="13" hidden="1">{"Riqfin97",#N/A,FALSE,"Tran";"Riqfinpro",#N/A,FALSE,"Tran"}</definedName>
    <definedName name="xxxx" localSheetId="15" hidden="1">{"Riqfin97",#N/A,FALSE,"Tran";"Riqfinpro",#N/A,FALSE,"Tran"}</definedName>
    <definedName name="xxxx" localSheetId="17" hidden="1">{"Riqfin97",#N/A,FALSE,"Tran";"Riqfinpro",#N/A,FALSE,"Tran"}</definedName>
    <definedName name="xxxx" localSheetId="20" hidden="1">{"Riqfin97",#N/A,FALSE,"Tran";"Riqfinpro",#N/A,FALSE,"Tran"}</definedName>
    <definedName name="xxxx" localSheetId="30" hidden="1">{"Riqfin97",#N/A,FALSE,"Tran";"Riqfinpro",#N/A,FALSE,"Tran"}</definedName>
    <definedName name="xxxx" localSheetId="33" hidden="1">{"Riqfin97",#N/A,FALSE,"Tran";"Riqfinpro",#N/A,FALSE,"Tran"}</definedName>
    <definedName name="xxxx" localSheetId="34" hidden="1">{"Riqfin97",#N/A,FALSE,"Tran";"Riqfinpro",#N/A,FALSE,"Tran"}</definedName>
    <definedName name="xxxx" localSheetId="35" hidden="1">{"Riqfin97",#N/A,FALSE,"Tran";"Riqfinpro",#N/A,FALSE,"Tran"}</definedName>
    <definedName name="xxxx" localSheetId="46"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2" hidden="1">{"Riqfin97",#N/A,FALSE,"Tran";"Riqfinpro",#N/A,FALSE,"Tran"}</definedName>
    <definedName name="xxxx" localSheetId="43" hidden="1">{"Riqfin97",#N/A,FALSE,"Tran";"Riqfinpro",#N/A,FALSE,"Tran"}</definedName>
    <definedName name="xxxx" hidden="1">{"Riqfin97",#N/A,FALSE,"Tran";"Riqfinpro",#N/A,FALSE,"Tran"}</definedName>
    <definedName name="year" localSheetId="17">[27]Graf14_Graf15!#REF!</definedName>
    <definedName name="year" localSheetId="18">[27]Graf14_Graf15!#REF!</definedName>
    <definedName name="year" localSheetId="20">[27]Graf14_Graf15!#REF!</definedName>
    <definedName name="year" localSheetId="25">[27]Graf14_Graf15!#REF!</definedName>
    <definedName name="year" localSheetId="34">[27]Graf14_Graf15!#REF!</definedName>
    <definedName name="year" localSheetId="35">[27]Graf14_Graf15!#REF!</definedName>
    <definedName name="year" localSheetId="23">[27]Graf14_Graf15!#REF!</definedName>
    <definedName name="year" localSheetId="24">[27]Graf14_Graf15!#REF!</definedName>
    <definedName name="year" localSheetId="29">[27]Graf14_Graf15!#REF!</definedName>
    <definedName name="year" localSheetId="32">[27]Graf14_Graf15!#REF!</definedName>
    <definedName name="year" localSheetId="5">[27]Graf14_Graf15!#REF!</definedName>
    <definedName name="year" localSheetId="39">[27]Graf14_Graf15!#REF!</definedName>
    <definedName name="year">[27]Graf14_Graf15!#REF!</definedName>
    <definedName name="yy" localSheetId="13" hidden="1">{"Tab1",#N/A,FALSE,"P";"Tab2",#N/A,FALSE,"P"}</definedName>
    <definedName name="yy" localSheetId="15" hidden="1">{"Tab1",#N/A,FALSE,"P";"Tab2",#N/A,FALSE,"P"}</definedName>
    <definedName name="yy" localSheetId="17" hidden="1">{"Tab1",#N/A,FALSE,"P";"Tab2",#N/A,FALSE,"P"}</definedName>
    <definedName name="yy" localSheetId="20" hidden="1">{"Tab1",#N/A,FALSE,"P";"Tab2",#N/A,FALSE,"P"}</definedName>
    <definedName name="yy" localSheetId="30" hidden="1">{"Tab1",#N/A,FALSE,"P";"Tab2",#N/A,FALSE,"P"}</definedName>
    <definedName name="yy" localSheetId="33" hidden="1">{"Tab1",#N/A,FALSE,"P";"Tab2",#N/A,FALSE,"P"}</definedName>
    <definedName name="yy" localSheetId="34" hidden="1">{"Tab1",#N/A,FALSE,"P";"Tab2",#N/A,FALSE,"P"}</definedName>
    <definedName name="yy" localSheetId="35" hidden="1">{"Tab1",#N/A,FALSE,"P";"Tab2",#N/A,FALSE,"P"}</definedName>
    <definedName name="yy" localSheetId="46" hidden="1">{"Tab1",#N/A,FALSE,"P";"Tab2",#N/A,FALSE,"P"}</definedName>
    <definedName name="yy" localSheetId="37" hidden="1">{"Tab1",#N/A,FALSE,"P";"Tab2",#N/A,FALSE,"P"}</definedName>
    <definedName name="yy" localSheetId="39" hidden="1">{"Tab1",#N/A,FALSE,"P";"Tab2",#N/A,FALSE,"P"}</definedName>
    <definedName name="yy" localSheetId="42" hidden="1">{"Tab1",#N/A,FALSE,"P";"Tab2",#N/A,FALSE,"P"}</definedName>
    <definedName name="yy" localSheetId="43" hidden="1">{"Tab1",#N/A,FALSE,"P";"Tab2",#N/A,FALSE,"P"}</definedName>
    <definedName name="yy" hidden="1">{"Tab1",#N/A,FALSE,"P";"Tab2",#N/A,FALSE,"P"}</definedName>
    <definedName name="yyy" localSheetId="13" hidden="1">{"Tab1",#N/A,FALSE,"P";"Tab2",#N/A,FALSE,"P"}</definedName>
    <definedName name="yyy" localSheetId="15" hidden="1">{"Tab1",#N/A,FALSE,"P";"Tab2",#N/A,FALSE,"P"}</definedName>
    <definedName name="yyy" localSheetId="17" hidden="1">{"Tab1",#N/A,FALSE,"P";"Tab2",#N/A,FALSE,"P"}</definedName>
    <definedName name="yyy" localSheetId="20" hidden="1">{"Tab1",#N/A,FALSE,"P";"Tab2",#N/A,FALSE,"P"}</definedName>
    <definedName name="yyy" localSheetId="30" hidden="1">{"Tab1",#N/A,FALSE,"P";"Tab2",#N/A,FALSE,"P"}</definedName>
    <definedName name="yyy" localSheetId="33" hidden="1">{"Tab1",#N/A,FALSE,"P";"Tab2",#N/A,FALSE,"P"}</definedName>
    <definedName name="yyy" localSheetId="34" hidden="1">{"Tab1",#N/A,FALSE,"P";"Tab2",#N/A,FALSE,"P"}</definedName>
    <definedName name="yyy" localSheetId="35" hidden="1">{"Tab1",#N/A,FALSE,"P";"Tab2",#N/A,FALSE,"P"}</definedName>
    <definedName name="yyy" localSheetId="46" hidden="1">{"Tab1",#N/A,FALSE,"P";"Tab2",#N/A,FALSE,"P"}</definedName>
    <definedName name="yyy" localSheetId="37" hidden="1">{"Tab1",#N/A,FALSE,"P";"Tab2",#N/A,FALSE,"P"}</definedName>
    <definedName name="yyy" localSheetId="39" hidden="1">{"Tab1",#N/A,FALSE,"P";"Tab2",#N/A,FALSE,"P"}</definedName>
    <definedName name="yyy" localSheetId="42" hidden="1">{"Tab1",#N/A,FALSE,"P";"Tab2",#N/A,FALSE,"P"}</definedName>
    <definedName name="yyy" localSheetId="43" hidden="1">{"Tab1",#N/A,FALSE,"P";"Tab2",#N/A,FALSE,"P"}</definedName>
    <definedName name="yyy" hidden="1">{"Tab1",#N/A,FALSE,"P";"Tab2",#N/A,FALSE,"P"}</definedName>
    <definedName name="yyyy" localSheetId="13" hidden="1">{"Riqfin97",#N/A,FALSE,"Tran";"Riqfinpro",#N/A,FALSE,"Tran"}</definedName>
    <definedName name="yyyy" localSheetId="15" hidden="1">{"Riqfin97",#N/A,FALSE,"Tran";"Riqfinpro",#N/A,FALSE,"Tran"}</definedName>
    <definedName name="yyyy" localSheetId="17" hidden="1">{"Riqfin97",#N/A,FALSE,"Tran";"Riqfinpro",#N/A,FALSE,"Tran"}</definedName>
    <definedName name="yyyy" localSheetId="20" hidden="1">{"Riqfin97",#N/A,FALSE,"Tran";"Riqfinpro",#N/A,FALSE,"Tran"}</definedName>
    <definedName name="yyyy" localSheetId="30" hidden="1">{"Riqfin97",#N/A,FALSE,"Tran";"Riqfinpro",#N/A,FALSE,"Tran"}</definedName>
    <definedName name="yyyy" localSheetId="33" hidden="1">{"Riqfin97",#N/A,FALSE,"Tran";"Riqfinpro",#N/A,FALSE,"Tran"}</definedName>
    <definedName name="yyyy" localSheetId="34" hidden="1">{"Riqfin97",#N/A,FALSE,"Tran";"Riqfinpro",#N/A,FALSE,"Tran"}</definedName>
    <definedName name="yyyy" localSheetId="35" hidden="1">{"Riqfin97",#N/A,FALSE,"Tran";"Riqfinpro",#N/A,FALSE,"Tran"}</definedName>
    <definedName name="yyyy" localSheetId="46"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2" hidden="1">{"Riqfin97",#N/A,FALSE,"Tran";"Riqfinpro",#N/A,FALSE,"Tran"}</definedName>
    <definedName name="yyyy" localSheetId="43" hidden="1">{"Riqfin97",#N/A,FALSE,"Tran";"Riqfinpro",#N/A,FALSE,"Tran"}</definedName>
    <definedName name="yyyy" hidden="1">{"Riqfin97",#N/A,FALSE,"Tran";"Riqfinpro",#N/A,FALSE,"Tran"}</definedName>
    <definedName name="Z_1D44FD83_577F_412D_85CC_4CD8A3A1C2A3_.wvu.Cols" localSheetId="1" hidden="1">ESA2010_source!$C:$C</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20" hidden="1">#REF!</definedName>
    <definedName name="Z_95224721_0485_11D4_BFD1_00508B5F4DA4_.wvu.Cols" localSheetId="25" hidden="1">#REF!</definedName>
    <definedName name="Z_95224721_0485_11D4_BFD1_00508B5F4DA4_.wvu.Cols" localSheetId="30" hidden="1">#REF!</definedName>
    <definedName name="Z_95224721_0485_11D4_BFD1_00508B5F4DA4_.wvu.Cols" localSheetId="34" hidden="1">#REF!</definedName>
    <definedName name="Z_95224721_0485_11D4_BFD1_00508B5F4DA4_.wvu.Cols" localSheetId="35" hidden="1">#REF!</definedName>
    <definedName name="Z_95224721_0485_11D4_BFD1_00508B5F4DA4_.wvu.Cols" localSheetId="46" hidden="1">#REF!</definedName>
    <definedName name="Z_95224721_0485_11D4_BFD1_00508B5F4DA4_.wvu.Cols" localSheetId="23" hidden="1">#REF!</definedName>
    <definedName name="Z_95224721_0485_11D4_BFD1_00508B5F4DA4_.wvu.Cols" localSheetId="24" hidden="1">#REF!</definedName>
    <definedName name="Z_95224721_0485_11D4_BFD1_00508B5F4DA4_.wvu.Cols" localSheetId="29" hidden="1">#REF!</definedName>
    <definedName name="Z_95224721_0485_11D4_BFD1_00508B5F4DA4_.wvu.Cols" localSheetId="32" hidden="1">#REF!</definedName>
    <definedName name="Z_95224721_0485_11D4_BFD1_00508B5F4DA4_.wvu.Cols" localSheetId="5" hidden="1">#REF!</definedName>
    <definedName name="Z_95224721_0485_11D4_BFD1_00508B5F4DA4_.wvu.Cols" localSheetId="37" hidden="1">#REF!</definedName>
    <definedName name="Z_95224721_0485_11D4_BFD1_00508B5F4DA4_.wvu.Cols" localSheetId="39" hidden="1">#REF!</definedName>
    <definedName name="Z_95224721_0485_11D4_BFD1_00508B5F4DA4_.wvu.Cols" hidden="1">#REF!</definedName>
    <definedName name="zac_kles" localSheetId="15">[27]Graf14_Graf15!#REF!</definedName>
    <definedName name="zac_kles" localSheetId="17">[27]Graf14_Graf15!#REF!</definedName>
    <definedName name="zac_kles" localSheetId="18">[27]Graf14_Graf15!#REF!</definedName>
    <definedName name="zac_kles" localSheetId="20">[27]Graf14_Graf15!#REF!</definedName>
    <definedName name="zac_kles" localSheetId="25">[27]Graf14_Graf15!#REF!</definedName>
    <definedName name="zac_kles" localSheetId="30">[27]Graf14_Graf15!#REF!</definedName>
    <definedName name="zac_kles" localSheetId="34">[27]Graf14_Graf15!#REF!</definedName>
    <definedName name="zac_kles" localSheetId="35">[27]Graf14_Graf15!#REF!</definedName>
    <definedName name="zac_kles" localSheetId="23">[27]Graf14_Graf15!#REF!</definedName>
    <definedName name="zac_kles" localSheetId="24">[27]Graf14_Graf15!#REF!</definedName>
    <definedName name="zac_kles" localSheetId="29">[27]Graf14_Graf15!#REF!</definedName>
    <definedName name="zac_kles" localSheetId="32">[27]Graf14_Graf15!#REF!</definedName>
    <definedName name="zac_kles" localSheetId="5">[27]Graf14_Graf15!#REF!</definedName>
    <definedName name="zac_kles" localSheetId="37">[27]Graf14_Graf15!#REF!</definedName>
    <definedName name="zac_kles" localSheetId="39">[27]Graf14_Graf15!#REF!</definedName>
    <definedName name="zac_kles">[27]Graf14_Graf15!#REF!</definedName>
    <definedName name="zac_kles_2" localSheetId="15">[27]Graf14_Graf15!#REF!</definedName>
    <definedName name="zac_kles_2" localSheetId="17">[27]Graf14_Graf15!#REF!</definedName>
    <definedName name="zac_kles_2" localSheetId="18">[27]Graf14_Graf15!#REF!</definedName>
    <definedName name="zac_kles_2" localSheetId="20">[27]Graf14_Graf15!#REF!</definedName>
    <definedName name="zac_kles_2" localSheetId="25">[27]Graf14_Graf15!#REF!</definedName>
    <definedName name="zac_kles_2" localSheetId="34">[27]Graf14_Graf15!#REF!</definedName>
    <definedName name="zac_kles_2" localSheetId="35">[27]Graf14_Graf15!#REF!</definedName>
    <definedName name="zac_kles_2" localSheetId="23">[27]Graf14_Graf15!#REF!</definedName>
    <definedName name="zac_kles_2" localSheetId="24">[27]Graf14_Graf15!#REF!</definedName>
    <definedName name="zac_kles_2" localSheetId="29">[27]Graf14_Graf15!#REF!</definedName>
    <definedName name="zac_kles_2" localSheetId="32">[27]Graf14_Graf15!#REF!</definedName>
    <definedName name="zac_kles_2" localSheetId="5">[27]Graf14_Graf15!#REF!</definedName>
    <definedName name="zac_kles_2" localSheetId="37">[27]Graf14_Graf15!#REF!</definedName>
    <definedName name="zac_kles_2" localSheetId="39">[27]Graf14_Graf15!#REF!</definedName>
    <definedName name="zac_kles_2">[27]Graf14_Graf15!#REF!</definedName>
    <definedName name="zapr16" localSheetId="15">[59]splatnosti!#REF!</definedName>
    <definedName name="zapr16" localSheetId="18">[59]splatnosti!#REF!</definedName>
    <definedName name="zapr16" localSheetId="25">[59]splatnosti!#REF!</definedName>
    <definedName name="zapr16" localSheetId="34">[59]splatnosti!#REF!</definedName>
    <definedName name="zapr16" localSheetId="35">[59]splatnosti!#REF!</definedName>
    <definedName name="zapr16" localSheetId="32">[59]splatnosti!#REF!</definedName>
    <definedName name="zapr16">[59]splatnosti!#REF!</definedName>
    <definedName name="zapr17" localSheetId="15">[59]splatnosti!#REF!</definedName>
    <definedName name="zapr17" localSheetId="18">[59]splatnosti!#REF!</definedName>
    <definedName name="zapr17" localSheetId="25">[59]splatnosti!#REF!</definedName>
    <definedName name="zapr17" localSheetId="34">[59]splatnosti!#REF!</definedName>
    <definedName name="zapr17" localSheetId="35">[59]splatnosti!#REF!</definedName>
    <definedName name="zapr17" localSheetId="32">[59]splatnosti!#REF!</definedName>
    <definedName name="zapr17">[59]splatnosti!#REF!</definedName>
    <definedName name="zapr18" localSheetId="15">[60]Ardal_splatnosti!#REF!</definedName>
    <definedName name="zapr18" localSheetId="18">[60]Ardal_splatnosti!#REF!</definedName>
    <definedName name="zapr18" localSheetId="25">[60]Ardal_splatnosti!#REF!</definedName>
    <definedName name="zapr18" localSheetId="34">[60]Ardal_splatnosti!#REF!</definedName>
    <definedName name="zapr18" localSheetId="35">[60]Ardal_splatnosti!#REF!</definedName>
    <definedName name="zapr18" localSheetId="32">[60]Ardal_splatnosti!#REF!</definedName>
    <definedName name="zapr18">[60]Ardal_splatnosti!#REF!</definedName>
    <definedName name="zapr19" localSheetId="15">[60]Ardal_splatnosti!#REF!</definedName>
    <definedName name="zapr19" localSheetId="18">[60]Ardal_splatnosti!#REF!</definedName>
    <definedName name="zapr19" localSheetId="25">[60]Ardal_splatnosti!#REF!</definedName>
    <definedName name="zapr19" localSheetId="34">[60]Ardal_splatnosti!#REF!</definedName>
    <definedName name="zapr19" localSheetId="35">[60]Ardal_splatnosti!#REF!</definedName>
    <definedName name="zapr19" localSheetId="32">[60]Ardal_splatnosti!#REF!</definedName>
    <definedName name="zapr19">[60]Ardal_splatnosti!#REF!</definedName>
    <definedName name="zapr20" localSheetId="15">[60]Ardal_splatnosti!#REF!</definedName>
    <definedName name="zapr20" localSheetId="18">[60]Ardal_splatnosti!#REF!</definedName>
    <definedName name="zapr20" localSheetId="25">[60]Ardal_splatnosti!#REF!</definedName>
    <definedName name="zapr20" localSheetId="34">[60]Ardal_splatnosti!#REF!</definedName>
    <definedName name="zapr20" localSheetId="35">[60]Ardal_splatnosti!#REF!</definedName>
    <definedName name="zapr20" localSheetId="32">[60]Ardal_splatnosti!#REF!</definedName>
    <definedName name="zapr20">[60]Ardal_splatnosti!#REF!</definedName>
    <definedName name="zapr21" localSheetId="15">[60]Ardal_splatnosti!#REF!</definedName>
    <definedName name="zapr21" localSheetId="18">[60]Ardal_splatnosti!#REF!</definedName>
    <definedName name="zapr21" localSheetId="25">[60]Ardal_splatnosti!#REF!</definedName>
    <definedName name="zapr21" localSheetId="34">[60]Ardal_splatnosti!#REF!</definedName>
    <definedName name="zapr21" localSheetId="35">[60]Ardal_splatnosti!#REF!</definedName>
    <definedName name="zapr21" localSheetId="32">[60]Ardal_splatnosti!#REF!</definedName>
    <definedName name="zapr21">[60]Ardal_splatnosti!#REF!</definedName>
    <definedName name="zaug16" localSheetId="15">[59]splatnosti!#REF!</definedName>
    <definedName name="zaug16" localSheetId="18">[59]splatnosti!#REF!</definedName>
    <definedName name="zaug16" localSheetId="25">[59]splatnosti!#REF!</definedName>
    <definedName name="zaug16" localSheetId="34">[59]splatnosti!#REF!</definedName>
    <definedName name="zaug16" localSheetId="35">[59]splatnosti!#REF!</definedName>
    <definedName name="zaug16" localSheetId="32">[59]splatnosti!#REF!</definedName>
    <definedName name="zaug16">[59]splatnosti!#REF!</definedName>
    <definedName name="zaug17" localSheetId="15">[59]splatnosti!#REF!</definedName>
    <definedName name="zaug17" localSheetId="18">[59]splatnosti!#REF!</definedName>
    <definedName name="zaug17" localSheetId="25">[59]splatnosti!#REF!</definedName>
    <definedName name="zaug17" localSheetId="34">[59]splatnosti!#REF!</definedName>
    <definedName name="zaug17" localSheetId="35">[59]splatnosti!#REF!</definedName>
    <definedName name="zaug17" localSheetId="32">[59]splatnosti!#REF!</definedName>
    <definedName name="zaug17">[59]splatnosti!#REF!</definedName>
    <definedName name="zaug18" localSheetId="15">[60]Ardal_splatnosti!#REF!</definedName>
    <definedName name="zaug18" localSheetId="18">[60]Ardal_splatnosti!#REF!</definedName>
    <definedName name="zaug18" localSheetId="25">[60]Ardal_splatnosti!#REF!</definedName>
    <definedName name="zaug18" localSheetId="34">[60]Ardal_splatnosti!#REF!</definedName>
    <definedName name="zaug18" localSheetId="35">[60]Ardal_splatnosti!#REF!</definedName>
    <definedName name="zaug18" localSheetId="32">[60]Ardal_splatnosti!#REF!</definedName>
    <definedName name="zaug18">[60]Ardal_splatnosti!#REF!</definedName>
    <definedName name="zaug19" localSheetId="15">[60]Ardal_splatnosti!#REF!</definedName>
    <definedName name="zaug19" localSheetId="18">[60]Ardal_splatnosti!#REF!</definedName>
    <definedName name="zaug19" localSheetId="25">[60]Ardal_splatnosti!#REF!</definedName>
    <definedName name="zaug19" localSheetId="34">[60]Ardal_splatnosti!#REF!</definedName>
    <definedName name="zaug19" localSheetId="35">[60]Ardal_splatnosti!#REF!</definedName>
    <definedName name="zaug19" localSheetId="32">[60]Ardal_splatnosti!#REF!</definedName>
    <definedName name="zaug19">[60]Ardal_splatnosti!#REF!</definedName>
    <definedName name="zaug20" localSheetId="15">[60]Ardal_splatnosti!#REF!</definedName>
    <definedName name="zaug20" localSheetId="18">[60]Ardal_splatnosti!#REF!</definedName>
    <definedName name="zaug20" localSheetId="25">[60]Ardal_splatnosti!#REF!</definedName>
    <definedName name="zaug20" localSheetId="34">[60]Ardal_splatnosti!#REF!</definedName>
    <definedName name="zaug20" localSheetId="35">[60]Ardal_splatnosti!#REF!</definedName>
    <definedName name="zaug20" localSheetId="32">[60]Ardal_splatnosti!#REF!</definedName>
    <definedName name="zaug20">[60]Ardal_splatnosti!#REF!</definedName>
    <definedName name="zaug21" localSheetId="15">[60]Ardal_splatnosti!#REF!</definedName>
    <definedName name="zaug21" localSheetId="18">[60]Ardal_splatnosti!#REF!</definedName>
    <definedName name="zaug21" localSheetId="25">[60]Ardal_splatnosti!#REF!</definedName>
    <definedName name="zaug21" localSheetId="34">[60]Ardal_splatnosti!#REF!</definedName>
    <definedName name="zaug21" localSheetId="35">[60]Ardal_splatnosti!#REF!</definedName>
    <definedName name="zaug21" localSheetId="32">[60]Ardal_splatnosti!#REF!</definedName>
    <definedName name="zaug21">[60]Ardal_splatnosti!#REF!</definedName>
    <definedName name="zdec16" localSheetId="15">[59]splatnosti!#REF!</definedName>
    <definedName name="zdec16" localSheetId="18">[59]splatnosti!#REF!</definedName>
    <definedName name="zdec16" localSheetId="25">[59]splatnosti!#REF!</definedName>
    <definedName name="zdec16" localSheetId="34">[59]splatnosti!#REF!</definedName>
    <definedName name="zdec16" localSheetId="35">[59]splatnosti!#REF!</definedName>
    <definedName name="zdec16" localSheetId="32">[59]splatnosti!#REF!</definedName>
    <definedName name="zdec16">[59]splatnosti!#REF!</definedName>
    <definedName name="zdec17" localSheetId="15">[59]splatnosti!#REF!</definedName>
    <definedName name="zdec17" localSheetId="18">[59]splatnosti!#REF!</definedName>
    <definedName name="zdec17" localSheetId="25">[59]splatnosti!#REF!</definedName>
    <definedName name="zdec17" localSheetId="34">[59]splatnosti!#REF!</definedName>
    <definedName name="zdec17" localSheetId="35">[59]splatnosti!#REF!</definedName>
    <definedName name="zdec17" localSheetId="32">[59]splatnosti!#REF!</definedName>
    <definedName name="zdec17">[59]splatnosti!#REF!</definedName>
    <definedName name="zdec18" localSheetId="15">[60]Ardal_splatnosti!#REF!</definedName>
    <definedName name="zdec18" localSheetId="18">[60]Ardal_splatnosti!#REF!</definedName>
    <definedName name="zdec18" localSheetId="25">[60]Ardal_splatnosti!#REF!</definedName>
    <definedName name="zdec18" localSheetId="34">[60]Ardal_splatnosti!#REF!</definedName>
    <definedName name="zdec18" localSheetId="35">[60]Ardal_splatnosti!#REF!</definedName>
    <definedName name="zdec18" localSheetId="32">[60]Ardal_splatnosti!#REF!</definedName>
    <definedName name="zdec18">[60]Ardal_splatnosti!#REF!</definedName>
    <definedName name="zdec19" localSheetId="15">[60]Ardal_splatnosti!#REF!</definedName>
    <definedName name="zdec19" localSheetId="18">[60]Ardal_splatnosti!#REF!</definedName>
    <definedName name="zdec19" localSheetId="25">[60]Ardal_splatnosti!#REF!</definedName>
    <definedName name="zdec19" localSheetId="34">[60]Ardal_splatnosti!#REF!</definedName>
    <definedName name="zdec19" localSheetId="35">[60]Ardal_splatnosti!#REF!</definedName>
    <definedName name="zdec19" localSheetId="32">[60]Ardal_splatnosti!#REF!</definedName>
    <definedName name="zdec19">[60]Ardal_splatnosti!#REF!</definedName>
    <definedName name="zdec20" localSheetId="15">[60]Ardal_splatnosti!#REF!</definedName>
    <definedName name="zdec20" localSheetId="18">[60]Ardal_splatnosti!#REF!</definedName>
    <definedName name="zdec20" localSheetId="25">[60]Ardal_splatnosti!#REF!</definedName>
    <definedName name="zdec20" localSheetId="34">[60]Ardal_splatnosti!#REF!</definedName>
    <definedName name="zdec20" localSheetId="35">[60]Ardal_splatnosti!#REF!</definedName>
    <definedName name="zdec20" localSheetId="32">[60]Ardal_splatnosti!#REF!</definedName>
    <definedName name="zdec20">[60]Ardal_splatnosti!#REF!</definedName>
    <definedName name="zdec21" localSheetId="15">[60]Ardal_splatnosti!#REF!</definedName>
    <definedName name="zdec21" localSheetId="18">[60]Ardal_splatnosti!#REF!</definedName>
    <definedName name="zdec21" localSheetId="25">[60]Ardal_splatnosti!#REF!</definedName>
    <definedName name="zdec21" localSheetId="34">[60]Ardal_splatnosti!#REF!</definedName>
    <definedName name="zdec21" localSheetId="35">[60]Ardal_splatnosti!#REF!</definedName>
    <definedName name="zdec21" localSheetId="32">[60]Ardal_splatnosti!#REF!</definedName>
    <definedName name="zdec21">[60]Ardal_splatnosti!#REF!</definedName>
    <definedName name="zfeb16" localSheetId="15">[59]splatnosti!#REF!</definedName>
    <definedName name="zfeb16" localSheetId="18">[59]splatnosti!#REF!</definedName>
    <definedName name="zfeb16" localSheetId="25">[59]splatnosti!#REF!</definedName>
    <definedName name="zfeb16" localSheetId="34">[59]splatnosti!#REF!</definedName>
    <definedName name="zfeb16" localSheetId="35">[59]splatnosti!#REF!</definedName>
    <definedName name="zfeb16" localSheetId="32">[59]splatnosti!#REF!</definedName>
    <definedName name="zfeb16">[59]splatnosti!#REF!</definedName>
    <definedName name="zfeb17" localSheetId="15">[59]splatnosti!#REF!</definedName>
    <definedName name="zfeb17" localSheetId="18">[59]splatnosti!#REF!</definedName>
    <definedName name="zfeb17" localSheetId="25">[59]splatnosti!#REF!</definedName>
    <definedName name="zfeb17" localSheetId="34">[59]splatnosti!#REF!</definedName>
    <definedName name="zfeb17" localSheetId="35">[59]splatnosti!#REF!</definedName>
    <definedName name="zfeb17" localSheetId="32">[59]splatnosti!#REF!</definedName>
    <definedName name="zfeb17">[59]splatnosti!#REF!</definedName>
    <definedName name="zfeb18" localSheetId="15">[60]Ardal_splatnosti!#REF!</definedName>
    <definedName name="zfeb18" localSheetId="18">[60]Ardal_splatnosti!#REF!</definedName>
    <definedName name="zfeb18" localSheetId="25">[60]Ardal_splatnosti!#REF!</definedName>
    <definedName name="zfeb18" localSheetId="34">[60]Ardal_splatnosti!#REF!</definedName>
    <definedName name="zfeb18" localSheetId="35">[60]Ardal_splatnosti!#REF!</definedName>
    <definedName name="zfeb18" localSheetId="32">[60]Ardal_splatnosti!#REF!</definedName>
    <definedName name="zfeb18">[60]Ardal_splatnosti!#REF!</definedName>
    <definedName name="zfeb19" localSheetId="15">[60]Ardal_splatnosti!#REF!</definedName>
    <definedName name="zfeb19" localSheetId="18">[60]Ardal_splatnosti!#REF!</definedName>
    <definedName name="zfeb19" localSheetId="25">[60]Ardal_splatnosti!#REF!</definedName>
    <definedName name="zfeb19" localSheetId="34">[60]Ardal_splatnosti!#REF!</definedName>
    <definedName name="zfeb19" localSheetId="35">[60]Ardal_splatnosti!#REF!</definedName>
    <definedName name="zfeb19" localSheetId="32">[60]Ardal_splatnosti!#REF!</definedName>
    <definedName name="zfeb19">[60]Ardal_splatnosti!#REF!</definedName>
    <definedName name="zfeb20" localSheetId="15">[60]Ardal_splatnosti!#REF!</definedName>
    <definedName name="zfeb20" localSheetId="18">[60]Ardal_splatnosti!#REF!</definedName>
    <definedName name="zfeb20" localSheetId="25">[60]Ardal_splatnosti!#REF!</definedName>
    <definedName name="zfeb20" localSheetId="34">[60]Ardal_splatnosti!#REF!</definedName>
    <definedName name="zfeb20" localSheetId="35">[60]Ardal_splatnosti!#REF!</definedName>
    <definedName name="zfeb20" localSheetId="32">[60]Ardal_splatnosti!#REF!</definedName>
    <definedName name="zfeb20">[60]Ardal_splatnosti!#REF!</definedName>
    <definedName name="zfeb21" localSheetId="15">[60]Ardal_splatnosti!#REF!</definedName>
    <definedName name="zfeb21" localSheetId="18">[60]Ardal_splatnosti!#REF!</definedName>
    <definedName name="zfeb21" localSheetId="25">[60]Ardal_splatnosti!#REF!</definedName>
    <definedName name="zfeb21" localSheetId="34">[60]Ardal_splatnosti!#REF!</definedName>
    <definedName name="zfeb21" localSheetId="35">[60]Ardal_splatnosti!#REF!</definedName>
    <definedName name="zfeb21" localSheetId="32">[60]Ardal_splatnosti!#REF!</definedName>
    <definedName name="zfeb21">[60]Ardal_splatnosti!#REF!</definedName>
    <definedName name="zjan19" localSheetId="15">[60]Ardal_splatnosti!#REF!</definedName>
    <definedName name="zjan19" localSheetId="18">[60]Ardal_splatnosti!#REF!</definedName>
    <definedName name="zjan19" localSheetId="25">[60]Ardal_splatnosti!#REF!</definedName>
    <definedName name="zjan19" localSheetId="34">[60]Ardal_splatnosti!#REF!</definedName>
    <definedName name="zjan19" localSheetId="35">[60]Ardal_splatnosti!#REF!</definedName>
    <definedName name="zjan19" localSheetId="32">[60]Ardal_splatnosti!#REF!</definedName>
    <definedName name="zjan19">[60]Ardal_splatnosti!#REF!</definedName>
    <definedName name="zjan20" localSheetId="15">[60]Ardal_splatnosti!#REF!</definedName>
    <definedName name="zjan20" localSheetId="18">[60]Ardal_splatnosti!#REF!</definedName>
    <definedName name="zjan20" localSheetId="25">[60]Ardal_splatnosti!#REF!</definedName>
    <definedName name="zjan20" localSheetId="34">[60]Ardal_splatnosti!#REF!</definedName>
    <definedName name="zjan20" localSheetId="35">[60]Ardal_splatnosti!#REF!</definedName>
    <definedName name="zjan20" localSheetId="32">[60]Ardal_splatnosti!#REF!</definedName>
    <definedName name="zjan20">[60]Ardal_splatnosti!#REF!</definedName>
    <definedName name="zjan21" localSheetId="15">[60]Ardal_splatnosti!#REF!</definedName>
    <definedName name="zjan21" localSheetId="18">[60]Ardal_splatnosti!#REF!</definedName>
    <definedName name="zjan21" localSheetId="25">[60]Ardal_splatnosti!#REF!</definedName>
    <definedName name="zjan21" localSheetId="34">[60]Ardal_splatnosti!#REF!</definedName>
    <definedName name="zjan21" localSheetId="35">[60]Ardal_splatnosti!#REF!</definedName>
    <definedName name="zjan21" localSheetId="32">[60]Ardal_splatnosti!#REF!</definedName>
    <definedName name="zjan21">[60]Ardal_splatnosti!#REF!</definedName>
    <definedName name="zjul16" localSheetId="15">[59]splatnosti!#REF!</definedName>
    <definedName name="zjul16" localSheetId="18">[59]splatnosti!#REF!</definedName>
    <definedName name="zjul16" localSheetId="25">[59]splatnosti!#REF!</definedName>
    <definedName name="zjul16" localSheetId="34">[59]splatnosti!#REF!</definedName>
    <definedName name="zjul16" localSheetId="35">[59]splatnosti!#REF!</definedName>
    <definedName name="zjul16" localSheetId="32">[59]splatnosti!#REF!</definedName>
    <definedName name="zjul16">[59]splatnosti!#REF!</definedName>
    <definedName name="zjul17" localSheetId="15">[59]splatnosti!#REF!</definedName>
    <definedName name="zjul17" localSheetId="18">[59]splatnosti!#REF!</definedName>
    <definedName name="zjul17" localSheetId="25">[59]splatnosti!#REF!</definedName>
    <definedName name="zjul17" localSheetId="34">[59]splatnosti!#REF!</definedName>
    <definedName name="zjul17" localSheetId="35">[59]splatnosti!#REF!</definedName>
    <definedName name="zjul17" localSheetId="32">[59]splatnosti!#REF!</definedName>
    <definedName name="zjul17">[59]splatnosti!#REF!</definedName>
    <definedName name="zjul18" localSheetId="15">[60]Ardal_splatnosti!#REF!</definedName>
    <definedName name="zjul18" localSheetId="18">[60]Ardal_splatnosti!#REF!</definedName>
    <definedName name="zjul18" localSheetId="25">[60]Ardal_splatnosti!#REF!</definedName>
    <definedName name="zjul18" localSheetId="34">[60]Ardal_splatnosti!#REF!</definedName>
    <definedName name="zjul18" localSheetId="35">[60]Ardal_splatnosti!#REF!</definedName>
    <definedName name="zjul18" localSheetId="32">[60]Ardal_splatnosti!#REF!</definedName>
    <definedName name="zjul18">[60]Ardal_splatnosti!#REF!</definedName>
    <definedName name="zjul19" localSheetId="15">[60]Ardal_splatnosti!#REF!</definedName>
    <definedName name="zjul19" localSheetId="18">[60]Ardal_splatnosti!#REF!</definedName>
    <definedName name="zjul19" localSheetId="25">[60]Ardal_splatnosti!#REF!</definedName>
    <definedName name="zjul19" localSheetId="34">[60]Ardal_splatnosti!#REF!</definedName>
    <definedName name="zjul19" localSheetId="35">[60]Ardal_splatnosti!#REF!</definedName>
    <definedName name="zjul19" localSheetId="32">[60]Ardal_splatnosti!#REF!</definedName>
    <definedName name="zjul19">[60]Ardal_splatnosti!#REF!</definedName>
    <definedName name="zjul20" localSheetId="15">[60]Ardal_splatnosti!#REF!</definedName>
    <definedName name="zjul20" localSheetId="18">[60]Ardal_splatnosti!#REF!</definedName>
    <definedName name="zjul20" localSheetId="25">[60]Ardal_splatnosti!#REF!</definedName>
    <definedName name="zjul20" localSheetId="34">[60]Ardal_splatnosti!#REF!</definedName>
    <definedName name="zjul20" localSheetId="35">[60]Ardal_splatnosti!#REF!</definedName>
    <definedName name="zjul20" localSheetId="32">[60]Ardal_splatnosti!#REF!</definedName>
    <definedName name="zjul20">[60]Ardal_splatnosti!#REF!</definedName>
    <definedName name="zjul21" localSheetId="15">[60]Ardal_splatnosti!#REF!</definedName>
    <definedName name="zjul21" localSheetId="18">[60]Ardal_splatnosti!#REF!</definedName>
    <definedName name="zjul21" localSheetId="25">[60]Ardal_splatnosti!#REF!</definedName>
    <definedName name="zjul21" localSheetId="34">[60]Ardal_splatnosti!#REF!</definedName>
    <definedName name="zjul21" localSheetId="35">[60]Ardal_splatnosti!#REF!</definedName>
    <definedName name="zjul21" localSheetId="32">[60]Ardal_splatnosti!#REF!</definedName>
    <definedName name="zjul21">[60]Ardal_splatnosti!#REF!</definedName>
    <definedName name="zjun16" localSheetId="15">[59]splatnosti!#REF!</definedName>
    <definedName name="zjun16" localSheetId="18">[59]splatnosti!#REF!</definedName>
    <definedName name="zjun16" localSheetId="25">[59]splatnosti!#REF!</definedName>
    <definedName name="zjun16" localSheetId="34">[59]splatnosti!#REF!</definedName>
    <definedName name="zjun16" localSheetId="35">[59]splatnosti!#REF!</definedName>
    <definedName name="zjun16" localSheetId="32">[59]splatnosti!#REF!</definedName>
    <definedName name="zjun16">[59]splatnosti!#REF!</definedName>
    <definedName name="zjun17" localSheetId="15">[59]splatnosti!#REF!</definedName>
    <definedName name="zjun17" localSheetId="18">[59]splatnosti!#REF!</definedName>
    <definedName name="zjun17" localSheetId="25">[59]splatnosti!#REF!</definedName>
    <definedName name="zjun17" localSheetId="34">[59]splatnosti!#REF!</definedName>
    <definedName name="zjun17" localSheetId="35">[59]splatnosti!#REF!</definedName>
    <definedName name="zjun17" localSheetId="32">[59]splatnosti!#REF!</definedName>
    <definedName name="zjun17">[59]splatnosti!#REF!</definedName>
    <definedName name="zjun18" localSheetId="15">[60]Ardal_splatnosti!#REF!</definedName>
    <definedName name="zjun18" localSheetId="18">[60]Ardal_splatnosti!#REF!</definedName>
    <definedName name="zjun18" localSheetId="25">[60]Ardal_splatnosti!#REF!</definedName>
    <definedName name="zjun18" localSheetId="34">[60]Ardal_splatnosti!#REF!</definedName>
    <definedName name="zjun18" localSheetId="35">[60]Ardal_splatnosti!#REF!</definedName>
    <definedName name="zjun18" localSheetId="32">[60]Ardal_splatnosti!#REF!</definedName>
    <definedName name="zjun18">[60]Ardal_splatnosti!#REF!</definedName>
    <definedName name="zjun19" localSheetId="15">[60]Ardal_splatnosti!#REF!</definedName>
    <definedName name="zjun19" localSheetId="18">[60]Ardal_splatnosti!#REF!</definedName>
    <definedName name="zjun19" localSheetId="25">[60]Ardal_splatnosti!#REF!</definedName>
    <definedName name="zjun19" localSheetId="34">[60]Ardal_splatnosti!#REF!</definedName>
    <definedName name="zjun19" localSheetId="35">[60]Ardal_splatnosti!#REF!</definedName>
    <definedName name="zjun19" localSheetId="32">[60]Ardal_splatnosti!#REF!</definedName>
    <definedName name="zjun19">[60]Ardal_splatnosti!#REF!</definedName>
    <definedName name="zjun20" localSheetId="15">[60]Ardal_splatnosti!#REF!</definedName>
    <definedName name="zjun20" localSheetId="18">[60]Ardal_splatnosti!#REF!</definedName>
    <definedName name="zjun20" localSheetId="25">[60]Ardal_splatnosti!#REF!</definedName>
    <definedName name="zjun20" localSheetId="34">[60]Ardal_splatnosti!#REF!</definedName>
    <definedName name="zjun20" localSheetId="35">[60]Ardal_splatnosti!#REF!</definedName>
    <definedName name="zjun20" localSheetId="32">[60]Ardal_splatnosti!#REF!</definedName>
    <definedName name="zjun20">[60]Ardal_splatnosti!#REF!</definedName>
    <definedName name="zjun21" localSheetId="15">[60]Ardal_splatnosti!#REF!</definedName>
    <definedName name="zjun21" localSheetId="18">[60]Ardal_splatnosti!#REF!</definedName>
    <definedName name="zjun21" localSheetId="25">[60]Ardal_splatnosti!#REF!</definedName>
    <definedName name="zjun21" localSheetId="34">[60]Ardal_splatnosti!#REF!</definedName>
    <definedName name="zjun21" localSheetId="35">[60]Ardal_splatnosti!#REF!</definedName>
    <definedName name="zjun21" localSheetId="32">[60]Ardal_splatnosti!#REF!</definedName>
    <definedName name="zjun21">[60]Ardal_splatnosti!#REF!</definedName>
    <definedName name="zmaj16" localSheetId="15">[59]splatnosti!#REF!</definedName>
    <definedName name="zmaj16" localSheetId="18">[59]splatnosti!#REF!</definedName>
    <definedName name="zmaj16" localSheetId="25">[59]splatnosti!#REF!</definedName>
    <definedName name="zmaj16" localSheetId="34">[59]splatnosti!#REF!</definedName>
    <definedName name="zmaj16" localSheetId="35">[59]splatnosti!#REF!</definedName>
    <definedName name="zmaj16" localSheetId="32">[59]splatnosti!#REF!</definedName>
    <definedName name="zmaj16">[59]splatnosti!#REF!</definedName>
    <definedName name="zmaj17" localSheetId="15">[59]splatnosti!#REF!</definedName>
    <definedName name="zmaj17" localSheetId="18">[59]splatnosti!#REF!</definedName>
    <definedName name="zmaj17" localSheetId="25">[59]splatnosti!#REF!</definedName>
    <definedName name="zmaj17" localSheetId="34">[59]splatnosti!#REF!</definedName>
    <definedName name="zmaj17" localSheetId="35">[59]splatnosti!#REF!</definedName>
    <definedName name="zmaj17" localSheetId="32">[59]splatnosti!#REF!</definedName>
    <definedName name="zmaj17">[59]splatnosti!#REF!</definedName>
    <definedName name="zmaj18" localSheetId="15">[60]Ardal_splatnosti!#REF!</definedName>
    <definedName name="zmaj18" localSheetId="18">[60]Ardal_splatnosti!#REF!</definedName>
    <definedName name="zmaj18" localSheetId="25">[60]Ardal_splatnosti!#REF!</definedName>
    <definedName name="zmaj18" localSheetId="34">[60]Ardal_splatnosti!#REF!</definedName>
    <definedName name="zmaj18" localSheetId="35">[60]Ardal_splatnosti!#REF!</definedName>
    <definedName name="zmaj18" localSheetId="32">[60]Ardal_splatnosti!#REF!</definedName>
    <definedName name="zmaj18">[60]Ardal_splatnosti!#REF!</definedName>
    <definedName name="zmaj19" localSheetId="15">[60]Ardal_splatnosti!#REF!</definedName>
    <definedName name="zmaj19" localSheetId="18">[60]Ardal_splatnosti!#REF!</definedName>
    <definedName name="zmaj19" localSheetId="25">[60]Ardal_splatnosti!#REF!</definedName>
    <definedName name="zmaj19" localSheetId="34">[60]Ardal_splatnosti!#REF!</definedName>
    <definedName name="zmaj19" localSheetId="35">[60]Ardal_splatnosti!#REF!</definedName>
    <definedName name="zmaj19" localSheetId="32">[60]Ardal_splatnosti!#REF!</definedName>
    <definedName name="zmaj19">[60]Ardal_splatnosti!#REF!</definedName>
    <definedName name="zmaj20" localSheetId="15">[60]Ardal_splatnosti!#REF!</definedName>
    <definedName name="zmaj20" localSheetId="18">[60]Ardal_splatnosti!#REF!</definedName>
    <definedName name="zmaj20" localSheetId="25">[60]Ardal_splatnosti!#REF!</definedName>
    <definedName name="zmaj20" localSheetId="34">[60]Ardal_splatnosti!#REF!</definedName>
    <definedName name="zmaj20" localSheetId="35">[60]Ardal_splatnosti!#REF!</definedName>
    <definedName name="zmaj20" localSheetId="32">[60]Ardal_splatnosti!#REF!</definedName>
    <definedName name="zmaj20">[60]Ardal_splatnosti!#REF!</definedName>
    <definedName name="zmaj21" localSheetId="15">[60]Ardal_splatnosti!#REF!</definedName>
    <definedName name="zmaj21" localSheetId="18">[60]Ardal_splatnosti!#REF!</definedName>
    <definedName name="zmaj21" localSheetId="25">[60]Ardal_splatnosti!#REF!</definedName>
    <definedName name="zmaj21" localSheetId="34">[60]Ardal_splatnosti!#REF!</definedName>
    <definedName name="zmaj21" localSheetId="35">[60]Ardal_splatnosti!#REF!</definedName>
    <definedName name="zmaj21" localSheetId="32">[60]Ardal_splatnosti!#REF!</definedName>
    <definedName name="zmaj21">[60]Ardal_splatnosti!#REF!</definedName>
    <definedName name="zmar16" localSheetId="15">[59]splatnosti!#REF!</definedName>
    <definedName name="zmar16" localSheetId="18">[59]splatnosti!#REF!</definedName>
    <definedName name="zmar16" localSheetId="25">[59]splatnosti!#REF!</definedName>
    <definedName name="zmar16" localSheetId="34">[59]splatnosti!#REF!</definedName>
    <definedName name="zmar16" localSheetId="35">[59]splatnosti!#REF!</definedName>
    <definedName name="zmar16" localSheetId="32">[59]splatnosti!#REF!</definedName>
    <definedName name="zmar16">[59]splatnosti!#REF!</definedName>
    <definedName name="zmar17" localSheetId="15">[59]splatnosti!#REF!</definedName>
    <definedName name="zmar17" localSheetId="18">[59]splatnosti!#REF!</definedName>
    <definedName name="zmar17" localSheetId="25">[59]splatnosti!#REF!</definedName>
    <definedName name="zmar17" localSheetId="34">[59]splatnosti!#REF!</definedName>
    <definedName name="zmar17" localSheetId="35">[59]splatnosti!#REF!</definedName>
    <definedName name="zmar17" localSheetId="32">[59]splatnosti!#REF!</definedName>
    <definedName name="zmar17">[59]splatnosti!#REF!</definedName>
    <definedName name="zmar18" localSheetId="15">[60]Ardal_splatnosti!#REF!</definedName>
    <definedName name="zmar18" localSheetId="18">[60]Ardal_splatnosti!#REF!</definedName>
    <definedName name="zmar18" localSheetId="25">[60]Ardal_splatnosti!#REF!</definedName>
    <definedName name="zmar18" localSheetId="34">[60]Ardal_splatnosti!#REF!</definedName>
    <definedName name="zmar18" localSheetId="35">[60]Ardal_splatnosti!#REF!</definedName>
    <definedName name="zmar18" localSheetId="32">[60]Ardal_splatnosti!#REF!</definedName>
    <definedName name="zmar18">[60]Ardal_splatnosti!#REF!</definedName>
    <definedName name="zmar19" localSheetId="15">[60]Ardal_splatnosti!#REF!</definedName>
    <definedName name="zmar19" localSheetId="18">[60]Ardal_splatnosti!#REF!</definedName>
    <definedName name="zmar19" localSheetId="25">[60]Ardal_splatnosti!#REF!</definedName>
    <definedName name="zmar19" localSheetId="34">[60]Ardal_splatnosti!#REF!</definedName>
    <definedName name="zmar19" localSheetId="35">[60]Ardal_splatnosti!#REF!</definedName>
    <definedName name="zmar19" localSheetId="32">[60]Ardal_splatnosti!#REF!</definedName>
    <definedName name="zmar19">[60]Ardal_splatnosti!#REF!</definedName>
    <definedName name="zmar20" localSheetId="15">[60]Ardal_splatnosti!#REF!</definedName>
    <definedName name="zmar20" localSheetId="18">[60]Ardal_splatnosti!#REF!</definedName>
    <definedName name="zmar20" localSheetId="25">[60]Ardal_splatnosti!#REF!</definedName>
    <definedName name="zmar20" localSheetId="34">[60]Ardal_splatnosti!#REF!</definedName>
    <definedName name="zmar20" localSheetId="35">[60]Ardal_splatnosti!#REF!</definedName>
    <definedName name="zmar20" localSheetId="32">[60]Ardal_splatnosti!#REF!</definedName>
    <definedName name="zmar20">[60]Ardal_splatnosti!#REF!</definedName>
    <definedName name="zmar21" localSheetId="15">[60]Ardal_splatnosti!#REF!</definedName>
    <definedName name="zmar21" localSheetId="18">[60]Ardal_splatnosti!#REF!</definedName>
    <definedName name="zmar21" localSheetId="25">[60]Ardal_splatnosti!#REF!</definedName>
    <definedName name="zmar21" localSheetId="34">[60]Ardal_splatnosti!#REF!</definedName>
    <definedName name="zmar21" localSheetId="35">[60]Ardal_splatnosti!#REF!</definedName>
    <definedName name="zmar21" localSheetId="32">[60]Ardal_splatnosti!#REF!</definedName>
    <definedName name="zmar21">[60]Ardal_splatnosti!#REF!</definedName>
    <definedName name="znov16" localSheetId="15">[59]splatnosti!#REF!</definedName>
    <definedName name="znov16" localSheetId="18">[59]splatnosti!#REF!</definedName>
    <definedName name="znov16" localSheetId="25">[59]splatnosti!#REF!</definedName>
    <definedName name="znov16" localSheetId="34">[59]splatnosti!#REF!</definedName>
    <definedName name="znov16" localSheetId="35">[59]splatnosti!#REF!</definedName>
    <definedName name="znov16" localSheetId="32">[59]splatnosti!#REF!</definedName>
    <definedName name="znov16">[59]splatnosti!#REF!</definedName>
    <definedName name="znov17" localSheetId="15">[59]splatnosti!#REF!</definedName>
    <definedName name="znov17" localSheetId="18">[59]splatnosti!#REF!</definedName>
    <definedName name="znov17" localSheetId="25">[59]splatnosti!#REF!</definedName>
    <definedName name="znov17" localSheetId="34">[59]splatnosti!#REF!</definedName>
    <definedName name="znov17" localSheetId="35">[59]splatnosti!#REF!</definedName>
    <definedName name="znov17" localSheetId="32">[59]splatnosti!#REF!</definedName>
    <definedName name="znov17">[59]splatnosti!#REF!</definedName>
    <definedName name="znov18" localSheetId="15">[60]Ardal_splatnosti!#REF!</definedName>
    <definedName name="znov18" localSheetId="18">[60]Ardal_splatnosti!#REF!</definedName>
    <definedName name="znov18" localSheetId="25">[60]Ardal_splatnosti!#REF!</definedName>
    <definedName name="znov18" localSheetId="34">[60]Ardal_splatnosti!#REF!</definedName>
    <definedName name="znov18" localSheetId="35">[60]Ardal_splatnosti!#REF!</definedName>
    <definedName name="znov18" localSheetId="32">[60]Ardal_splatnosti!#REF!</definedName>
    <definedName name="znov18">[60]Ardal_splatnosti!#REF!</definedName>
    <definedName name="znov19" localSheetId="15">[60]Ardal_splatnosti!#REF!</definedName>
    <definedName name="znov19" localSheetId="18">[60]Ardal_splatnosti!#REF!</definedName>
    <definedName name="znov19" localSheetId="25">[60]Ardal_splatnosti!#REF!</definedName>
    <definedName name="znov19" localSheetId="34">[60]Ardal_splatnosti!#REF!</definedName>
    <definedName name="znov19" localSheetId="35">[60]Ardal_splatnosti!#REF!</definedName>
    <definedName name="znov19" localSheetId="32">[60]Ardal_splatnosti!#REF!</definedName>
    <definedName name="znov19">[60]Ardal_splatnosti!#REF!</definedName>
    <definedName name="znov20" localSheetId="15">[60]Ardal_splatnosti!#REF!</definedName>
    <definedName name="znov20" localSheetId="18">[60]Ardal_splatnosti!#REF!</definedName>
    <definedName name="znov20" localSheetId="25">[60]Ardal_splatnosti!#REF!</definedName>
    <definedName name="znov20" localSheetId="34">[60]Ardal_splatnosti!#REF!</definedName>
    <definedName name="znov20" localSheetId="35">[60]Ardal_splatnosti!#REF!</definedName>
    <definedName name="znov20" localSheetId="32">[60]Ardal_splatnosti!#REF!</definedName>
    <definedName name="znov20">[60]Ardal_splatnosti!#REF!</definedName>
    <definedName name="znov21" localSheetId="15">[60]Ardal_splatnosti!#REF!</definedName>
    <definedName name="znov21" localSheetId="18">[60]Ardal_splatnosti!#REF!</definedName>
    <definedName name="znov21" localSheetId="25">[60]Ardal_splatnosti!#REF!</definedName>
    <definedName name="znov21" localSheetId="34">[60]Ardal_splatnosti!#REF!</definedName>
    <definedName name="znov21" localSheetId="35">[60]Ardal_splatnosti!#REF!</definedName>
    <definedName name="znov21" localSheetId="32">[60]Ardal_splatnosti!#REF!</definedName>
    <definedName name="znov21">[60]Ardal_splatnosti!#REF!</definedName>
    <definedName name="zokt16" localSheetId="15">[59]splatnosti!#REF!</definedName>
    <definedName name="zokt16" localSheetId="18">[59]splatnosti!#REF!</definedName>
    <definedName name="zokt16" localSheetId="25">[59]splatnosti!#REF!</definedName>
    <definedName name="zokt16" localSheetId="34">[59]splatnosti!#REF!</definedName>
    <definedName name="zokt16" localSheetId="35">[59]splatnosti!#REF!</definedName>
    <definedName name="zokt16" localSheetId="32">[59]splatnosti!#REF!</definedName>
    <definedName name="zokt16">[59]splatnosti!#REF!</definedName>
    <definedName name="zokt17" localSheetId="15">[59]splatnosti!#REF!</definedName>
    <definedName name="zokt17" localSheetId="18">[59]splatnosti!#REF!</definedName>
    <definedName name="zokt17" localSheetId="25">[59]splatnosti!#REF!</definedName>
    <definedName name="zokt17" localSheetId="34">[59]splatnosti!#REF!</definedName>
    <definedName name="zokt17" localSheetId="35">[59]splatnosti!#REF!</definedName>
    <definedName name="zokt17" localSheetId="32">[59]splatnosti!#REF!</definedName>
    <definedName name="zokt17">[59]splatnosti!#REF!</definedName>
    <definedName name="zokt18" localSheetId="15">[60]Ardal_splatnosti!#REF!</definedName>
    <definedName name="zokt18" localSheetId="18">[60]Ardal_splatnosti!#REF!</definedName>
    <definedName name="zokt18" localSheetId="25">[60]Ardal_splatnosti!#REF!</definedName>
    <definedName name="zokt18" localSheetId="34">[60]Ardal_splatnosti!#REF!</definedName>
    <definedName name="zokt18" localSheetId="35">[60]Ardal_splatnosti!#REF!</definedName>
    <definedName name="zokt18" localSheetId="32">[60]Ardal_splatnosti!#REF!</definedName>
    <definedName name="zokt18">[60]Ardal_splatnosti!#REF!</definedName>
    <definedName name="zokt19" localSheetId="15">[60]Ardal_splatnosti!#REF!</definedName>
    <definedName name="zokt19" localSheetId="18">[60]Ardal_splatnosti!#REF!</definedName>
    <definedName name="zokt19" localSheetId="25">[60]Ardal_splatnosti!#REF!</definedName>
    <definedName name="zokt19" localSheetId="34">[60]Ardal_splatnosti!#REF!</definedName>
    <definedName name="zokt19" localSheetId="35">[60]Ardal_splatnosti!#REF!</definedName>
    <definedName name="zokt19" localSheetId="32">[60]Ardal_splatnosti!#REF!</definedName>
    <definedName name="zokt19">[60]Ardal_splatnosti!#REF!</definedName>
    <definedName name="zokt20" localSheetId="15">[60]Ardal_splatnosti!#REF!</definedName>
    <definedName name="zokt20" localSheetId="18">[60]Ardal_splatnosti!#REF!</definedName>
    <definedName name="zokt20" localSheetId="25">[60]Ardal_splatnosti!#REF!</definedName>
    <definedName name="zokt20" localSheetId="34">[60]Ardal_splatnosti!#REF!</definedName>
    <definedName name="zokt20" localSheetId="35">[60]Ardal_splatnosti!#REF!</definedName>
    <definedName name="zokt20" localSheetId="32">[60]Ardal_splatnosti!#REF!</definedName>
    <definedName name="zokt20">[60]Ardal_splatnosti!#REF!</definedName>
    <definedName name="zokt21" localSheetId="15">[60]Ardal_splatnosti!#REF!</definedName>
    <definedName name="zokt21" localSheetId="18">[60]Ardal_splatnosti!#REF!</definedName>
    <definedName name="zokt21" localSheetId="25">[60]Ardal_splatnosti!#REF!</definedName>
    <definedName name="zokt21" localSheetId="34">[60]Ardal_splatnosti!#REF!</definedName>
    <definedName name="zokt21" localSheetId="35">[60]Ardal_splatnosti!#REF!</definedName>
    <definedName name="zokt21" localSheetId="32">[60]Ardal_splatnosti!#REF!</definedName>
    <definedName name="zokt21">[60]Ardal_splatnosti!#REF!</definedName>
    <definedName name="ZPee_2" localSheetId="15">[27]Graf14_Graf15!#REF!</definedName>
    <definedName name="ZPee_2" localSheetId="17">[27]Graf14_Graf15!#REF!</definedName>
    <definedName name="ZPee_2" localSheetId="18">[27]Graf14_Graf15!#REF!</definedName>
    <definedName name="ZPee_2" localSheetId="20">[27]Graf14_Graf15!#REF!</definedName>
    <definedName name="ZPee_2" localSheetId="25">[27]Graf14_Graf15!#REF!</definedName>
    <definedName name="ZPee_2" localSheetId="34">[27]Graf14_Graf15!#REF!</definedName>
    <definedName name="ZPee_2" localSheetId="35">[27]Graf14_Graf15!#REF!</definedName>
    <definedName name="ZPee_2" localSheetId="23">[27]Graf14_Graf15!#REF!</definedName>
    <definedName name="ZPee_2" localSheetId="24">[27]Graf14_Graf15!#REF!</definedName>
    <definedName name="ZPee_2" localSheetId="29">[27]Graf14_Graf15!#REF!</definedName>
    <definedName name="ZPee_2" localSheetId="32">[27]Graf14_Graf15!#REF!</definedName>
    <definedName name="ZPee_2" localSheetId="5">[27]Graf14_Graf15!#REF!</definedName>
    <definedName name="ZPee_2" localSheetId="37">[27]Graf14_Graf15!#REF!</definedName>
    <definedName name="ZPee_2" localSheetId="39">[27]Graf14_Graf15!#REF!</definedName>
    <definedName name="ZPee_2">[27]Graf14_Graf15!#REF!</definedName>
    <definedName name="ZPer_2" localSheetId="15">[27]Graf14_Graf15!#REF!</definedName>
    <definedName name="ZPer_2" localSheetId="17">[27]Graf14_Graf15!#REF!</definedName>
    <definedName name="ZPer_2" localSheetId="18">[27]Graf14_Graf15!#REF!</definedName>
    <definedName name="ZPer_2" localSheetId="20">[27]Graf14_Graf15!#REF!</definedName>
    <definedName name="ZPer_2" localSheetId="25">[27]Graf14_Graf15!#REF!</definedName>
    <definedName name="ZPer_2" localSheetId="34">[27]Graf14_Graf15!#REF!</definedName>
    <definedName name="ZPer_2" localSheetId="35">[27]Graf14_Graf15!#REF!</definedName>
    <definedName name="ZPer_2" localSheetId="23">[27]Graf14_Graf15!#REF!</definedName>
    <definedName name="ZPer_2" localSheetId="24">[27]Graf14_Graf15!#REF!</definedName>
    <definedName name="ZPer_2" localSheetId="29">[27]Graf14_Graf15!#REF!</definedName>
    <definedName name="ZPer_2" localSheetId="32">[27]Graf14_Graf15!#REF!</definedName>
    <definedName name="ZPer_2" localSheetId="5">[27]Graf14_Graf15!#REF!</definedName>
    <definedName name="ZPer_2" localSheetId="37">[27]Graf14_Graf15!#REF!</definedName>
    <definedName name="ZPer_2" localSheetId="39">[27]Graf14_Graf15!#REF!</definedName>
    <definedName name="ZPer_2">[27]Graf14_Graf15!#REF!</definedName>
    <definedName name="zpiz" localSheetId="39">[43]ZPIZ!$A:$F</definedName>
    <definedName name="zpiz">[43]ZPIZ!$A$1:$F$65536</definedName>
    <definedName name="zsep16" localSheetId="15">[59]splatnosti!#REF!</definedName>
    <definedName name="zsep16" localSheetId="18">[59]splatnosti!#REF!</definedName>
    <definedName name="zsep16" localSheetId="25">[59]splatnosti!#REF!</definedName>
    <definedName name="zsep16" localSheetId="34">[59]splatnosti!#REF!</definedName>
    <definedName name="zsep16" localSheetId="35">[59]splatnosti!#REF!</definedName>
    <definedName name="zsep16" localSheetId="32">[59]splatnosti!#REF!</definedName>
    <definedName name="zsep16">[59]splatnosti!#REF!</definedName>
    <definedName name="zsep17" localSheetId="15">[59]splatnosti!#REF!</definedName>
    <definedName name="zsep17" localSheetId="18">[59]splatnosti!#REF!</definedName>
    <definedName name="zsep17" localSheetId="25">[59]splatnosti!#REF!</definedName>
    <definedName name="zsep17" localSheetId="34">[59]splatnosti!#REF!</definedName>
    <definedName name="zsep17" localSheetId="35">[59]splatnosti!#REF!</definedName>
    <definedName name="zsep17" localSheetId="32">[59]splatnosti!#REF!</definedName>
    <definedName name="zsep17">[59]splatnosti!#REF!</definedName>
    <definedName name="zsep18" localSheetId="15">[60]Ardal_splatnosti!#REF!</definedName>
    <definedName name="zsep18" localSheetId="18">[60]Ardal_splatnosti!#REF!</definedName>
    <definedName name="zsep18" localSheetId="25">[60]Ardal_splatnosti!#REF!</definedName>
    <definedName name="zsep18" localSheetId="34">[60]Ardal_splatnosti!#REF!</definedName>
    <definedName name="zsep18" localSheetId="35">[60]Ardal_splatnosti!#REF!</definedName>
    <definedName name="zsep18" localSheetId="32">[60]Ardal_splatnosti!#REF!</definedName>
    <definedName name="zsep18">[60]Ardal_splatnosti!#REF!</definedName>
    <definedName name="zsep19" localSheetId="15">[60]Ardal_splatnosti!#REF!</definedName>
    <definedName name="zsep19" localSheetId="18">[60]Ardal_splatnosti!#REF!</definedName>
    <definedName name="zsep19" localSheetId="25">[60]Ardal_splatnosti!#REF!</definedName>
    <definedName name="zsep19" localSheetId="34">[60]Ardal_splatnosti!#REF!</definedName>
    <definedName name="zsep19" localSheetId="35">[60]Ardal_splatnosti!#REF!</definedName>
    <definedName name="zsep19" localSheetId="32">[60]Ardal_splatnosti!#REF!</definedName>
    <definedName name="zsep19">[60]Ardal_splatnosti!#REF!</definedName>
    <definedName name="zsep20" localSheetId="15">[60]Ardal_splatnosti!#REF!</definedName>
    <definedName name="zsep20" localSheetId="18">[60]Ardal_splatnosti!#REF!</definedName>
    <definedName name="zsep20" localSheetId="25">[60]Ardal_splatnosti!#REF!</definedName>
    <definedName name="zsep20" localSheetId="34">[60]Ardal_splatnosti!#REF!</definedName>
    <definedName name="zsep20" localSheetId="35">[60]Ardal_splatnosti!#REF!</definedName>
    <definedName name="zsep20" localSheetId="32">[60]Ardal_splatnosti!#REF!</definedName>
    <definedName name="zsep20">[60]Ardal_splatnosti!#REF!</definedName>
    <definedName name="zsep21" localSheetId="18">[60]Ardal_splatnosti!#REF!</definedName>
    <definedName name="zsep21" localSheetId="25">[60]Ardal_splatnosti!#REF!</definedName>
    <definedName name="zsep21" localSheetId="34">[60]Ardal_splatnosti!#REF!</definedName>
    <definedName name="zsep21" localSheetId="35">[60]Ardal_splatnosti!#REF!</definedName>
    <definedName name="zsep21" localSheetId="32">[60]Ardal_splatnosti!#REF!</definedName>
    <definedName name="zsep21">[60]Ardal_splatnosti!#REF!</definedName>
    <definedName name="zz" localSheetId="13" hidden="1">{"Tab1",#N/A,FALSE,"P";"Tab2",#N/A,FALSE,"P"}</definedName>
    <definedName name="zz" localSheetId="15" hidden="1">{"Tab1",#N/A,FALSE,"P";"Tab2",#N/A,FALSE,"P"}</definedName>
    <definedName name="zz" localSheetId="17" hidden="1">{"Tab1",#N/A,FALSE,"P";"Tab2",#N/A,FALSE,"P"}</definedName>
    <definedName name="zz" localSheetId="20" hidden="1">{"Tab1",#N/A,FALSE,"P";"Tab2",#N/A,FALSE,"P"}</definedName>
    <definedName name="zz" localSheetId="30" hidden="1">{"Tab1",#N/A,FALSE,"P";"Tab2",#N/A,FALSE,"P"}</definedName>
    <definedName name="zz" localSheetId="33" hidden="1">{"Tab1",#N/A,FALSE,"P";"Tab2",#N/A,FALSE,"P"}</definedName>
    <definedName name="zz" localSheetId="34" hidden="1">{"Tab1",#N/A,FALSE,"P";"Tab2",#N/A,FALSE,"P"}</definedName>
    <definedName name="zz" localSheetId="35" hidden="1">{"Tab1",#N/A,FALSE,"P";"Tab2",#N/A,FALSE,"P"}</definedName>
    <definedName name="zz" localSheetId="46" hidden="1">{"Tab1",#N/A,FALSE,"P";"Tab2",#N/A,FALSE,"P"}</definedName>
    <definedName name="zz" localSheetId="37" hidden="1">{"Tab1",#N/A,FALSE,"P";"Tab2",#N/A,FALSE,"P"}</definedName>
    <definedName name="zz" localSheetId="39" hidden="1">{"Tab1",#N/A,FALSE,"P";"Tab2",#N/A,FALSE,"P"}</definedName>
    <definedName name="zz" localSheetId="42" hidden="1">{"Tab1",#N/A,FALSE,"P";"Tab2",#N/A,FALSE,"P"}</definedName>
    <definedName name="zz" localSheetId="43" hidden="1">{"Tab1",#N/A,FALSE,"P";"Tab2",#N/A,FALSE,"P"}</definedName>
    <definedName name="zz" hidden="1">{"Tab1",#N/A,FALSE,"P";"Tab2",#N/A,FALSE,"P"}</definedName>
    <definedName name="zzzs" localSheetId="39">[43]ZZZS!$A:$E</definedName>
    <definedName name="zzzs">[43]ZZZS!$A$1:$E$65536</definedName>
  </definedNames>
  <calcPr calcId="162913"/>
</workbook>
</file>

<file path=xl/calcChain.xml><?xml version="1.0" encoding="utf-8"?>
<calcChain xmlns="http://schemas.openxmlformats.org/spreadsheetml/2006/main">
  <c r="S5" i="259" l="1"/>
  <c r="R5" i="259"/>
  <c r="Q5" i="259"/>
  <c r="P5" i="259"/>
  <c r="O5" i="259"/>
  <c r="N5" i="259"/>
  <c r="M5" i="259"/>
  <c r="L5" i="259"/>
  <c r="K5" i="259"/>
  <c r="J5" i="259"/>
  <c r="I5" i="259"/>
  <c r="H5" i="259"/>
  <c r="G5" i="259"/>
  <c r="F5" i="259"/>
  <c r="E5" i="259"/>
  <c r="D5" i="259"/>
  <c r="C5" i="259"/>
  <c r="K8" i="258"/>
  <c r="K6" i="258"/>
  <c r="L4" i="226" l="1"/>
  <c r="L5" i="226"/>
  <c r="L6" i="226"/>
  <c r="L7" i="226"/>
  <c r="L8" i="226"/>
  <c r="L9" i="226"/>
  <c r="L10" i="226"/>
  <c r="L11" i="226"/>
  <c r="L12" i="226"/>
  <c r="L13" i="226"/>
  <c r="L14" i="226"/>
  <c r="L15" i="226"/>
  <c r="L16" i="226"/>
  <c r="L17" i="226"/>
  <c r="L18" i="226"/>
  <c r="L19" i="226"/>
  <c r="L20" i="226"/>
  <c r="L3" i="226"/>
  <c r="D33" i="175" l="1"/>
  <c r="E33" i="175"/>
  <c r="F33" i="175"/>
  <c r="D34" i="175"/>
  <c r="E34" i="175"/>
  <c r="F34" i="175"/>
  <c r="D35" i="175"/>
  <c r="E35" i="175"/>
  <c r="F35" i="175"/>
  <c r="D36" i="175"/>
  <c r="E36" i="175"/>
  <c r="F36" i="175"/>
  <c r="D37" i="175"/>
  <c r="E37" i="175"/>
  <c r="F37" i="175"/>
  <c r="D38" i="175"/>
  <c r="E38" i="175"/>
  <c r="F38" i="175"/>
  <c r="D39" i="175"/>
  <c r="E39" i="175"/>
  <c r="F39" i="175"/>
  <c r="D40" i="175"/>
  <c r="E40" i="175"/>
  <c r="F40" i="175"/>
  <c r="D41" i="175"/>
  <c r="E41" i="175"/>
  <c r="F41" i="175"/>
  <c r="D42" i="175"/>
  <c r="E42" i="175"/>
  <c r="F42" i="175"/>
  <c r="D43" i="175"/>
  <c r="E43" i="175"/>
  <c r="F43" i="175"/>
  <c r="D44" i="175"/>
  <c r="E44" i="175"/>
  <c r="F44" i="175"/>
  <c r="D45" i="175"/>
  <c r="E45" i="175"/>
  <c r="F45" i="175"/>
  <c r="D46" i="175"/>
  <c r="E46" i="175"/>
  <c r="F46" i="175"/>
  <c r="D47" i="175"/>
  <c r="E47" i="175"/>
  <c r="F47" i="175"/>
  <c r="D48" i="175"/>
  <c r="E48" i="175"/>
  <c r="F48" i="175"/>
  <c r="D49" i="175"/>
  <c r="E49" i="175"/>
  <c r="F49" i="175"/>
  <c r="D50" i="175"/>
  <c r="E50" i="175"/>
  <c r="F50" i="175"/>
  <c r="D51" i="175"/>
  <c r="E51" i="175"/>
  <c r="F51" i="175"/>
  <c r="D52" i="175"/>
  <c r="E52" i="175"/>
  <c r="F52" i="175"/>
  <c r="D53" i="175"/>
  <c r="E53" i="175"/>
  <c r="F53" i="175"/>
  <c r="E32" i="175"/>
  <c r="F32" i="175"/>
  <c r="D32" i="175"/>
  <c r="G61" i="94" l="1"/>
  <c r="H61" i="94"/>
  <c r="F61" i="94"/>
  <c r="C23" i="219" l="1"/>
  <c r="D23" i="219"/>
  <c r="E23" i="219"/>
  <c r="F23" i="219"/>
  <c r="G23" i="219"/>
  <c r="H23" i="219"/>
  <c r="C24" i="219"/>
  <c r="D24" i="219"/>
  <c r="E24" i="219"/>
  <c r="F24" i="219"/>
  <c r="G24" i="219"/>
  <c r="H24" i="219"/>
  <c r="C25" i="219"/>
  <c r="D25" i="219"/>
  <c r="E25" i="219"/>
  <c r="F25" i="219"/>
  <c r="G25" i="219"/>
  <c r="H25" i="219"/>
  <c r="C26" i="219"/>
  <c r="D26" i="219"/>
  <c r="E26" i="219"/>
  <c r="F26" i="219"/>
  <c r="G26" i="219"/>
  <c r="H26" i="219"/>
  <c r="C27" i="219"/>
  <c r="D27" i="219"/>
  <c r="E27" i="219"/>
  <c r="F27" i="219"/>
  <c r="G27" i="219"/>
  <c r="H27" i="219"/>
  <c r="C28" i="219"/>
  <c r="D28" i="219"/>
  <c r="E28" i="219"/>
  <c r="F28" i="219"/>
  <c r="G28" i="219"/>
  <c r="H28" i="219"/>
  <c r="C29" i="219"/>
  <c r="D29" i="219"/>
  <c r="E29" i="219"/>
  <c r="F29" i="219"/>
  <c r="G29" i="219"/>
  <c r="H29" i="219"/>
  <c r="C30" i="219"/>
  <c r="D30" i="219"/>
  <c r="E30" i="219"/>
  <c r="F30" i="219"/>
  <c r="G30" i="219"/>
  <c r="H30" i="219"/>
  <c r="C31" i="219"/>
  <c r="D31" i="219"/>
  <c r="E31" i="219"/>
  <c r="F31" i="219"/>
  <c r="G31" i="219"/>
  <c r="H31" i="219"/>
  <c r="C32" i="219"/>
  <c r="D32" i="219"/>
  <c r="E32" i="219"/>
  <c r="F32" i="219"/>
  <c r="G32" i="219"/>
  <c r="H32" i="219"/>
  <c r="D22" i="219"/>
  <c r="E22" i="219"/>
  <c r="F22" i="219"/>
  <c r="G22" i="219"/>
  <c r="H22" i="219"/>
  <c r="C22" i="219"/>
  <c r="B56" i="94" l="1"/>
  <c r="C56" i="94"/>
  <c r="D56" i="94"/>
  <c r="E56" i="94"/>
  <c r="F56" i="94"/>
  <c r="G56" i="94"/>
  <c r="H56" i="94"/>
  <c r="B57" i="94"/>
  <c r="C57" i="94"/>
  <c r="D57" i="94"/>
  <c r="E57" i="94"/>
  <c r="F57" i="94"/>
  <c r="G57" i="94"/>
  <c r="H57" i="94"/>
  <c r="H52" i="94"/>
  <c r="H53" i="94"/>
  <c r="H54" i="94"/>
  <c r="H55" i="94"/>
  <c r="H58" i="94"/>
  <c r="H59" i="94"/>
  <c r="H60" i="94"/>
  <c r="D27" i="29" l="1"/>
  <c r="G28" i="29" l="1"/>
  <c r="H28" i="29"/>
  <c r="F28" i="29"/>
  <c r="D26" i="29"/>
  <c r="C7" i="29"/>
  <c r="D7" i="29"/>
  <c r="E7" i="29"/>
  <c r="F7" i="29"/>
  <c r="G7" i="29"/>
  <c r="H7" i="29"/>
  <c r="C8" i="29"/>
  <c r="D8" i="29"/>
  <c r="E8" i="29"/>
  <c r="F8" i="29"/>
  <c r="G8" i="29"/>
  <c r="H8" i="29"/>
  <c r="C9" i="29"/>
  <c r="D9" i="29"/>
  <c r="E9" i="29"/>
  <c r="F9" i="29"/>
  <c r="G9" i="29"/>
  <c r="H9" i="29"/>
  <c r="C10" i="29"/>
  <c r="D10" i="29"/>
  <c r="E10" i="29"/>
  <c r="F10" i="29"/>
  <c r="G10" i="29"/>
  <c r="H10" i="29"/>
  <c r="C11" i="29"/>
  <c r="D11" i="29"/>
  <c r="E11" i="29"/>
  <c r="F11" i="29"/>
  <c r="G11" i="29"/>
  <c r="H11" i="29"/>
  <c r="C13" i="29"/>
  <c r="D13" i="29"/>
  <c r="E13" i="29"/>
  <c r="F13" i="29"/>
  <c r="G13" i="29"/>
  <c r="H13" i="29"/>
  <c r="C14" i="29"/>
  <c r="D14" i="29"/>
  <c r="E14" i="29"/>
  <c r="F14" i="29"/>
  <c r="G14" i="29"/>
  <c r="H14" i="29"/>
  <c r="C15" i="29"/>
  <c r="D15" i="29"/>
  <c r="E15" i="29"/>
  <c r="F15" i="29"/>
  <c r="G15" i="29"/>
  <c r="H15" i="29"/>
  <c r="C16" i="29"/>
  <c r="D16" i="29"/>
  <c r="E16" i="29"/>
  <c r="F16" i="29"/>
  <c r="G16" i="29"/>
  <c r="H16" i="29"/>
  <c r="C17" i="29"/>
  <c r="D17" i="29"/>
  <c r="E17" i="29"/>
  <c r="F17" i="29"/>
  <c r="G17" i="29"/>
  <c r="H17" i="29"/>
  <c r="C18" i="29"/>
  <c r="D18" i="29"/>
  <c r="E18" i="29"/>
  <c r="F18" i="29"/>
  <c r="G18" i="29"/>
  <c r="H18" i="29"/>
  <c r="C19" i="29"/>
  <c r="D19" i="29"/>
  <c r="E19" i="29"/>
  <c r="F19" i="29"/>
  <c r="G19" i="29"/>
  <c r="H19" i="29"/>
  <c r="C20" i="29"/>
  <c r="D20" i="29"/>
  <c r="E20" i="29"/>
  <c r="F20" i="29"/>
  <c r="G20" i="29"/>
  <c r="H20" i="29"/>
  <c r="C21" i="29"/>
  <c r="D21" i="29"/>
  <c r="E21" i="29"/>
  <c r="F21" i="29"/>
  <c r="G21" i="29"/>
  <c r="H21" i="29"/>
  <c r="C22" i="29"/>
  <c r="D22" i="29"/>
  <c r="E22" i="29"/>
  <c r="F22" i="29"/>
  <c r="G22" i="29"/>
  <c r="H22" i="29"/>
  <c r="C23" i="29"/>
  <c r="D23" i="29"/>
  <c r="E23" i="29"/>
  <c r="F23" i="29"/>
  <c r="G23" i="29"/>
  <c r="H23" i="29"/>
  <c r="C24" i="29"/>
  <c r="D24" i="29"/>
  <c r="E24" i="29"/>
  <c r="F24" i="29"/>
  <c r="G24" i="29"/>
  <c r="H24" i="29"/>
  <c r="C25" i="29"/>
  <c r="D25" i="29"/>
  <c r="E25" i="29"/>
  <c r="F25" i="29"/>
  <c r="G25" i="29"/>
  <c r="H25" i="29"/>
  <c r="B25" i="29"/>
  <c r="B24" i="29"/>
  <c r="B23" i="29"/>
  <c r="B22" i="29"/>
  <c r="B21" i="29"/>
  <c r="B20" i="29"/>
  <c r="B19" i="29"/>
  <c r="B18" i="29"/>
  <c r="B17" i="29"/>
  <c r="B16" i="29"/>
  <c r="B15" i="29"/>
  <c r="B14" i="29"/>
  <c r="B13" i="29"/>
  <c r="B11" i="29"/>
  <c r="B10" i="29"/>
  <c r="B9" i="29"/>
  <c r="B8" i="29"/>
  <c r="B7" i="29"/>
  <c r="T46" i="110" l="1"/>
  <c r="C12" i="29" s="1"/>
  <c r="U46" i="110"/>
  <c r="V46" i="110"/>
  <c r="E12" i="29" s="1"/>
  <c r="W46" i="110"/>
  <c r="X46" i="110"/>
  <c r="Y46" i="110"/>
  <c r="V47" i="110"/>
  <c r="T47" i="110" l="1"/>
  <c r="U47" i="110"/>
  <c r="D12" i="29"/>
  <c r="X47" i="110"/>
  <c r="G12" i="29"/>
  <c r="Y47" i="110"/>
  <c r="H12" i="29"/>
  <c r="W47" i="110"/>
  <c r="F12" i="29"/>
  <c r="D27" i="250" l="1"/>
  <c r="E27" i="250"/>
  <c r="D28" i="250" l="1"/>
  <c r="E28" i="250"/>
  <c r="R11" i="250" l="1"/>
  <c r="S11" i="250"/>
  <c r="Q11" i="250"/>
  <c r="Q10" i="250"/>
  <c r="R10" i="250"/>
  <c r="S10" i="250"/>
  <c r="R9" i="250"/>
  <c r="S9" i="250"/>
  <c r="Q9" i="250"/>
  <c r="Y7" i="110"/>
  <c r="H6" i="29" s="1"/>
  <c r="Y93" i="110" l="1"/>
  <c r="Y8" i="110"/>
  <c r="D55" i="249"/>
  <c r="C37" i="249"/>
  <c r="C19" i="249"/>
  <c r="C15" i="249"/>
  <c r="Y94" i="110" l="1"/>
  <c r="H27" i="29"/>
  <c r="H26" i="29" s="1"/>
  <c r="J20" i="37"/>
  <c r="I20" i="37"/>
  <c r="H20" i="37"/>
  <c r="G20" i="37"/>
  <c r="F20" i="37"/>
  <c r="E20" i="37"/>
  <c r="D20" i="37"/>
  <c r="C20" i="37"/>
  <c r="B20" i="37"/>
  <c r="A20" i="37"/>
  <c r="J19" i="37"/>
  <c r="I19" i="37"/>
  <c r="H19" i="37"/>
  <c r="G19" i="37"/>
  <c r="F19" i="37"/>
  <c r="E19" i="37"/>
  <c r="D19" i="37"/>
  <c r="C19" i="37"/>
  <c r="B19" i="37"/>
  <c r="A19" i="37"/>
  <c r="J18" i="37"/>
  <c r="I18" i="37"/>
  <c r="H18" i="37"/>
  <c r="G18" i="37"/>
  <c r="F18" i="37"/>
  <c r="E18" i="37"/>
  <c r="D18" i="37"/>
  <c r="C18" i="37"/>
  <c r="B18" i="37"/>
  <c r="A18" i="37"/>
  <c r="J17" i="37"/>
  <c r="I17" i="37"/>
  <c r="H17" i="37"/>
  <c r="G17" i="37"/>
  <c r="F17" i="37"/>
  <c r="E17" i="37"/>
  <c r="D17" i="37"/>
  <c r="C17" i="37"/>
  <c r="B17" i="37"/>
  <c r="A17" i="37"/>
  <c r="AA21" i="12" l="1"/>
  <c r="AA22" i="12"/>
  <c r="AA23" i="12"/>
  <c r="AA24" i="12"/>
  <c r="AA25" i="12"/>
  <c r="U30" i="12" l="1"/>
  <c r="U31" i="12"/>
  <c r="U32" i="12"/>
  <c r="U33" i="12"/>
  <c r="U34" i="12"/>
  <c r="D28" i="104" l="1"/>
  <c r="D27" i="104"/>
  <c r="D26" i="104"/>
  <c r="D25" i="104"/>
  <c r="D24" i="104"/>
  <c r="D23" i="104"/>
  <c r="D22" i="104"/>
  <c r="D21" i="104"/>
  <c r="D25" i="103"/>
  <c r="D24" i="103"/>
  <c r="D23" i="103"/>
  <c r="D22" i="103"/>
  <c r="D21" i="103"/>
  <c r="D20" i="103"/>
  <c r="D19" i="103"/>
  <c r="D18" i="103"/>
  <c r="AB12" i="103"/>
  <c r="AB13" i="103"/>
  <c r="AB14" i="103"/>
  <c r="AB15" i="103"/>
  <c r="AB16" i="103"/>
  <c r="K21" i="84"/>
  <c r="L21" i="84"/>
  <c r="M21" i="84"/>
  <c r="N21" i="84"/>
  <c r="O21" i="84"/>
  <c r="P21" i="84"/>
  <c r="K22" i="84"/>
  <c r="L22" i="84"/>
  <c r="M22" i="84"/>
  <c r="N22" i="84"/>
  <c r="O22" i="84"/>
  <c r="P22" i="84"/>
  <c r="K23" i="84"/>
  <c r="L23" i="84"/>
  <c r="M23" i="84"/>
  <c r="N23" i="84"/>
  <c r="O23" i="84"/>
  <c r="P23" i="84"/>
  <c r="K24" i="84"/>
  <c r="L24" i="84"/>
  <c r="M24" i="84"/>
  <c r="N24" i="84"/>
  <c r="O24" i="84"/>
  <c r="P24" i="84"/>
  <c r="K25" i="84"/>
  <c r="L25" i="84"/>
  <c r="M25" i="84"/>
  <c r="N25" i="84"/>
  <c r="O25" i="84"/>
  <c r="P25" i="84"/>
  <c r="J22" i="84"/>
  <c r="J23" i="84"/>
  <c r="J24" i="84"/>
  <c r="J25" i="84"/>
  <c r="J21" i="84"/>
  <c r="E24" i="11" l="1"/>
  <c r="F24" i="11"/>
  <c r="G24" i="11"/>
  <c r="H24" i="11"/>
  <c r="I24" i="11"/>
  <c r="D24" i="11"/>
  <c r="C30" i="16" l="1"/>
  <c r="D30" i="16"/>
  <c r="B30" i="16"/>
  <c r="F27" i="28" l="1"/>
  <c r="G27" i="28"/>
  <c r="E27" i="28"/>
  <c r="F25" i="28"/>
  <c r="G25" i="28"/>
  <c r="E25" i="28"/>
  <c r="C54" i="94" l="1"/>
  <c r="D54" i="94"/>
  <c r="E54" i="94"/>
  <c r="F54" i="94"/>
  <c r="G54" i="94"/>
  <c r="C55" i="94"/>
  <c r="D55" i="94"/>
  <c r="E55" i="94"/>
  <c r="F55" i="94"/>
  <c r="G55" i="94"/>
  <c r="C58" i="94"/>
  <c r="D58" i="94"/>
  <c r="E58" i="94"/>
  <c r="F58" i="94"/>
  <c r="G58" i="94"/>
  <c r="B54" i="94"/>
  <c r="B55" i="94"/>
  <c r="B58" i="94"/>
  <c r="B38" i="158" l="1"/>
  <c r="C38" i="158"/>
  <c r="D38" i="158"/>
  <c r="E38" i="158"/>
  <c r="F38" i="158"/>
  <c r="G38" i="158"/>
  <c r="B39" i="158"/>
  <c r="C39" i="158"/>
  <c r="D39" i="158"/>
  <c r="E39" i="158"/>
  <c r="F39" i="158"/>
  <c r="G39" i="158"/>
  <c r="B40" i="158"/>
  <c r="C40" i="158"/>
  <c r="D40" i="158"/>
  <c r="E40" i="158"/>
  <c r="F40" i="158"/>
  <c r="G40" i="158"/>
  <c r="R46" i="110" l="1"/>
  <c r="R47" i="110" s="1"/>
  <c r="S46" i="110"/>
  <c r="X7" i="110"/>
  <c r="S47" i="110" l="1"/>
  <c r="B12" i="29"/>
  <c r="X8" i="110"/>
  <c r="G6" i="29"/>
  <c r="X93" i="110"/>
  <c r="X94" i="110" l="1"/>
  <c r="G27" i="29"/>
  <c r="G26" i="29" s="1"/>
  <c r="P29" i="84"/>
  <c r="P30" i="84"/>
  <c r="P31" i="84"/>
  <c r="P32" i="84"/>
  <c r="P33" i="84"/>
  <c r="P34" i="84"/>
  <c r="AA16" i="103" l="1"/>
  <c r="AA15" i="103"/>
  <c r="AA13" i="103"/>
  <c r="AA14" i="103"/>
  <c r="T30" i="12" l="1"/>
  <c r="T31" i="12"/>
  <c r="T32" i="12"/>
  <c r="T33" i="12"/>
  <c r="T34" i="12"/>
  <c r="Z21" i="12" l="1"/>
  <c r="Z22" i="12"/>
  <c r="Z23" i="12"/>
  <c r="Z24" i="12"/>
  <c r="Z25" i="12"/>
  <c r="G28" i="158" l="1"/>
  <c r="G29" i="158"/>
  <c r="G30" i="158"/>
  <c r="G31" i="158"/>
  <c r="G32" i="158"/>
  <c r="G33" i="158"/>
  <c r="G34" i="158"/>
  <c r="G35" i="158"/>
  <c r="G36" i="158"/>
  <c r="G37" i="158"/>
  <c r="G41" i="158"/>
  <c r="G42" i="158"/>
  <c r="G43" i="158"/>
  <c r="B28" i="158"/>
  <c r="C27" i="158"/>
  <c r="D27" i="158"/>
  <c r="E27" i="158"/>
  <c r="F27" i="158"/>
  <c r="G27" i="158"/>
  <c r="B27" i="158"/>
  <c r="T7" i="110" l="1"/>
  <c r="C6" i="29" s="1"/>
  <c r="U7" i="110"/>
  <c r="D6" i="29" s="1"/>
  <c r="V7" i="110"/>
  <c r="E6" i="29" l="1"/>
  <c r="V93" i="110"/>
  <c r="W7" i="110"/>
  <c r="F6" i="29" s="1"/>
  <c r="T8" i="110"/>
  <c r="V8" i="110"/>
  <c r="U94" i="110"/>
  <c r="R8" i="250" s="1"/>
  <c r="U8" i="110"/>
  <c r="V94" i="110" l="1"/>
  <c r="S8" i="250" s="1"/>
  <c r="E27" i="29"/>
  <c r="E26" i="29" s="1"/>
  <c r="W93" i="110"/>
  <c r="W8" i="110"/>
  <c r="W94" i="110" l="1"/>
  <c r="F27" i="29"/>
  <c r="F26" i="29" s="1"/>
  <c r="T93" i="110"/>
  <c r="T94" i="110" l="1"/>
  <c r="Q8" i="250" s="1"/>
  <c r="C27" i="29"/>
  <c r="C26" i="29" s="1"/>
  <c r="S33" i="190"/>
  <c r="S20" i="190"/>
  <c r="S8" i="190"/>
  <c r="S9" i="190"/>
  <c r="S10" i="190"/>
  <c r="S11" i="190"/>
  <c r="S12" i="190"/>
  <c r="S13" i="190"/>
  <c r="S14" i="190"/>
  <c r="S15" i="190"/>
  <c r="S16" i="190"/>
  <c r="S17" i="190"/>
  <c r="S18" i="190"/>
  <c r="S19" i="190"/>
  <c r="S21" i="190"/>
  <c r="S22" i="190"/>
  <c r="S23" i="190"/>
  <c r="S24" i="190"/>
  <c r="S25" i="190"/>
  <c r="S26" i="190"/>
  <c r="S27" i="190"/>
  <c r="S28" i="190"/>
  <c r="S29" i="190"/>
  <c r="S30" i="190"/>
  <c r="S31" i="190"/>
  <c r="S32" i="190"/>
  <c r="S34" i="190"/>
  <c r="S7" i="190"/>
  <c r="R34" i="190" l="1"/>
  <c r="A34" i="190"/>
  <c r="R33" i="190"/>
  <c r="A33" i="190"/>
  <c r="R32" i="190"/>
  <c r="A32" i="190"/>
  <c r="R31" i="190"/>
  <c r="A31" i="190"/>
  <c r="R30" i="190"/>
  <c r="A30" i="190"/>
  <c r="R29" i="190"/>
  <c r="A29" i="190"/>
  <c r="R28" i="190"/>
  <c r="A28" i="190"/>
  <c r="R27" i="190"/>
  <c r="A27" i="190"/>
  <c r="R26" i="190"/>
  <c r="A26" i="190"/>
  <c r="R25" i="190"/>
  <c r="A25" i="190"/>
  <c r="R24" i="190"/>
  <c r="A24" i="190"/>
  <c r="R23" i="190"/>
  <c r="A23" i="190"/>
  <c r="R22" i="190"/>
  <c r="A22" i="190"/>
  <c r="R21" i="190"/>
  <c r="A21" i="190"/>
  <c r="R20" i="190"/>
  <c r="A20" i="190"/>
  <c r="R19" i="190"/>
  <c r="A19" i="190"/>
  <c r="R18" i="190"/>
  <c r="A18" i="190"/>
  <c r="R17" i="190"/>
  <c r="A17" i="190"/>
  <c r="R16" i="190"/>
  <c r="A16" i="190"/>
  <c r="R15" i="190"/>
  <c r="A15" i="190"/>
  <c r="R14" i="190"/>
  <c r="A14" i="190"/>
  <c r="R13" i="190"/>
  <c r="A13" i="190"/>
  <c r="R12" i="190"/>
  <c r="A12" i="190"/>
  <c r="R11" i="190"/>
  <c r="A11" i="190"/>
  <c r="R10" i="190"/>
  <c r="A10" i="190"/>
  <c r="R9" i="190"/>
  <c r="A9" i="190"/>
  <c r="R8" i="190"/>
  <c r="A8" i="190"/>
  <c r="R7" i="190"/>
  <c r="A7" i="190"/>
  <c r="Z13" i="103" l="1"/>
  <c r="Z14" i="103"/>
  <c r="Z15" i="103"/>
  <c r="Z16" i="103"/>
  <c r="S30" i="12"/>
  <c r="S31" i="12"/>
  <c r="S32" i="12"/>
  <c r="S33" i="12"/>
  <c r="S34" i="12"/>
  <c r="Y21" i="12" l="1"/>
  <c r="Y22" i="12"/>
  <c r="Y23" i="12"/>
  <c r="Y24" i="12"/>
  <c r="Y25" i="12"/>
  <c r="E60" i="94" l="1"/>
  <c r="F28" i="158" l="1"/>
  <c r="F30" i="158"/>
  <c r="F31" i="158"/>
  <c r="F32" i="158"/>
  <c r="F33" i="158"/>
  <c r="F34" i="158"/>
  <c r="F35" i="158"/>
  <c r="F36" i="158"/>
  <c r="F37" i="158"/>
  <c r="F41" i="158"/>
  <c r="F42" i="158" l="1"/>
  <c r="F43" i="158"/>
  <c r="F29" i="158"/>
  <c r="G22" i="104" l="1"/>
  <c r="G23" i="104"/>
  <c r="G24" i="104"/>
  <c r="G25" i="104"/>
  <c r="G26" i="104"/>
  <c r="G27" i="104"/>
  <c r="G28" i="104"/>
  <c r="G21" i="104"/>
  <c r="F22" i="104"/>
  <c r="F23" i="104"/>
  <c r="F24" i="104"/>
  <c r="F25" i="104"/>
  <c r="F26" i="104"/>
  <c r="F27" i="104"/>
  <c r="F28" i="104"/>
  <c r="F21" i="104"/>
  <c r="M13" i="103"/>
  <c r="N13" i="103"/>
  <c r="O13" i="103"/>
  <c r="P13" i="103"/>
  <c r="Q13" i="103"/>
  <c r="R13" i="103"/>
  <c r="S13" i="103"/>
  <c r="T13" i="103"/>
  <c r="U13" i="103"/>
  <c r="V13" i="103"/>
  <c r="W13" i="103"/>
  <c r="X13" i="103"/>
  <c r="Y13" i="103"/>
  <c r="M14" i="103"/>
  <c r="N14" i="103"/>
  <c r="O14" i="103"/>
  <c r="P14" i="103"/>
  <c r="Q14" i="103"/>
  <c r="R14" i="103"/>
  <c r="S14" i="103"/>
  <c r="T14" i="103"/>
  <c r="U14" i="103"/>
  <c r="V14" i="103"/>
  <c r="W14" i="103"/>
  <c r="X14" i="103"/>
  <c r="Y14" i="103"/>
  <c r="M15" i="103"/>
  <c r="N15" i="103"/>
  <c r="O15" i="103"/>
  <c r="P15" i="103"/>
  <c r="Q15" i="103"/>
  <c r="R15" i="103"/>
  <c r="S15" i="103"/>
  <c r="T15" i="103"/>
  <c r="U15" i="103"/>
  <c r="V15" i="103"/>
  <c r="W15" i="103"/>
  <c r="X15" i="103"/>
  <c r="Y15" i="103"/>
  <c r="M16" i="103"/>
  <c r="N16" i="103"/>
  <c r="O16" i="103"/>
  <c r="P16" i="103"/>
  <c r="Q16" i="103"/>
  <c r="R16" i="103"/>
  <c r="S16" i="103"/>
  <c r="T16" i="103"/>
  <c r="U16" i="103"/>
  <c r="V16" i="103"/>
  <c r="W16" i="103"/>
  <c r="X16" i="103"/>
  <c r="Y16" i="103"/>
  <c r="L14" i="103"/>
  <c r="L15" i="103"/>
  <c r="L16" i="103"/>
  <c r="L13" i="103"/>
  <c r="F18" i="103"/>
  <c r="G18" i="103"/>
  <c r="H18" i="103"/>
  <c r="F19" i="103"/>
  <c r="G19" i="103"/>
  <c r="H19" i="103"/>
  <c r="F20" i="103"/>
  <c r="G20" i="103"/>
  <c r="H20" i="103"/>
  <c r="F21" i="103"/>
  <c r="G21" i="103"/>
  <c r="H21" i="103"/>
  <c r="F22" i="103"/>
  <c r="G22" i="103"/>
  <c r="H22" i="103"/>
  <c r="F23" i="103"/>
  <c r="G23" i="103"/>
  <c r="H23" i="103"/>
  <c r="F24" i="103"/>
  <c r="G24" i="103"/>
  <c r="H24" i="103"/>
  <c r="F25" i="103"/>
  <c r="G25" i="103"/>
  <c r="H25" i="103"/>
  <c r="E18" i="103"/>
  <c r="E19" i="103"/>
  <c r="E20" i="103"/>
  <c r="E21" i="103"/>
  <c r="E22" i="103"/>
  <c r="E23" i="103"/>
  <c r="E24" i="103"/>
  <c r="E25" i="103"/>
  <c r="X25" i="12" l="1"/>
  <c r="W25" i="12"/>
  <c r="V25" i="12"/>
  <c r="U25" i="12"/>
  <c r="T25" i="12"/>
  <c r="S25" i="12"/>
  <c r="R25" i="12"/>
  <c r="Q25" i="12"/>
  <c r="P25" i="12"/>
  <c r="O25" i="12"/>
  <c r="N25" i="12"/>
  <c r="M25" i="12"/>
  <c r="L25" i="12"/>
  <c r="K25" i="12"/>
  <c r="J25" i="12"/>
  <c r="X24" i="12"/>
  <c r="W24" i="12"/>
  <c r="V24" i="12"/>
  <c r="U24" i="12"/>
  <c r="T24" i="12"/>
  <c r="S24" i="12"/>
  <c r="R24" i="12"/>
  <c r="Q24" i="12"/>
  <c r="P24" i="12"/>
  <c r="O24" i="12"/>
  <c r="N24" i="12"/>
  <c r="M24" i="12"/>
  <c r="L24" i="12"/>
  <c r="K24" i="12"/>
  <c r="J24" i="12"/>
  <c r="X23" i="12"/>
  <c r="W23" i="12"/>
  <c r="V23" i="12"/>
  <c r="U23" i="12"/>
  <c r="T23" i="12"/>
  <c r="S23" i="12"/>
  <c r="R23" i="12"/>
  <c r="Q23" i="12"/>
  <c r="P23" i="12"/>
  <c r="O23" i="12"/>
  <c r="N23" i="12"/>
  <c r="M23" i="12"/>
  <c r="L23" i="12"/>
  <c r="K23" i="12"/>
  <c r="J23" i="12"/>
  <c r="X22" i="12"/>
  <c r="W22" i="12"/>
  <c r="V22" i="12"/>
  <c r="U22" i="12"/>
  <c r="T22" i="12"/>
  <c r="S22" i="12"/>
  <c r="R22" i="12"/>
  <c r="Q22" i="12"/>
  <c r="P22" i="12"/>
  <c r="O22" i="12"/>
  <c r="N22" i="12"/>
  <c r="M22" i="12"/>
  <c r="L22" i="12"/>
  <c r="K22" i="12"/>
  <c r="J22" i="12"/>
  <c r="X21" i="12"/>
  <c r="W21" i="12"/>
  <c r="V21" i="12"/>
  <c r="U21" i="12"/>
  <c r="T21" i="12"/>
  <c r="S21" i="12"/>
  <c r="R21" i="12"/>
  <c r="Q21" i="12"/>
  <c r="P21" i="12"/>
  <c r="O21" i="12"/>
  <c r="N21" i="12"/>
  <c r="M21" i="12"/>
  <c r="L21" i="12"/>
  <c r="K21" i="12"/>
  <c r="J21" i="12"/>
  <c r="K30" i="12"/>
  <c r="L30" i="12"/>
  <c r="M30" i="12"/>
  <c r="N30" i="12"/>
  <c r="O30" i="12"/>
  <c r="P30" i="12"/>
  <c r="Q30" i="12"/>
  <c r="R30" i="12"/>
  <c r="K31" i="12"/>
  <c r="L31" i="12"/>
  <c r="M31" i="12"/>
  <c r="N31" i="12"/>
  <c r="O31" i="12"/>
  <c r="P31" i="12"/>
  <c r="Q31" i="12"/>
  <c r="R31" i="12"/>
  <c r="K32" i="12"/>
  <c r="L32" i="12"/>
  <c r="M32" i="12"/>
  <c r="N32" i="12"/>
  <c r="O32" i="12"/>
  <c r="P32" i="12"/>
  <c r="Q32" i="12"/>
  <c r="R32" i="12"/>
  <c r="K33" i="12"/>
  <c r="L33" i="12"/>
  <c r="M33" i="12"/>
  <c r="N33" i="12"/>
  <c r="O33" i="12"/>
  <c r="P33" i="12"/>
  <c r="Q33" i="12"/>
  <c r="R33" i="12"/>
  <c r="K34" i="12"/>
  <c r="L34" i="12"/>
  <c r="M34" i="12"/>
  <c r="N34" i="12"/>
  <c r="O34" i="12"/>
  <c r="P34" i="12"/>
  <c r="Q34" i="12"/>
  <c r="R34" i="12"/>
  <c r="J31" i="12"/>
  <c r="J32" i="12"/>
  <c r="J33" i="12"/>
  <c r="J34" i="12"/>
  <c r="J30" i="12"/>
  <c r="N7" i="110" l="1"/>
  <c r="B29" i="158" l="1"/>
  <c r="C29" i="158"/>
  <c r="B30" i="158"/>
  <c r="C30" i="158"/>
  <c r="D30" i="158"/>
  <c r="E30" i="158"/>
  <c r="B31" i="158"/>
  <c r="C31" i="158"/>
  <c r="D31" i="158"/>
  <c r="E31" i="158"/>
  <c r="B32" i="158"/>
  <c r="C32" i="158"/>
  <c r="D32" i="158"/>
  <c r="E32" i="158"/>
  <c r="B33" i="158"/>
  <c r="C33" i="158"/>
  <c r="D33" i="158"/>
  <c r="E33" i="158"/>
  <c r="B34" i="158"/>
  <c r="C34" i="158"/>
  <c r="D34" i="158"/>
  <c r="E34" i="158"/>
  <c r="B35" i="158"/>
  <c r="C35" i="158"/>
  <c r="D35" i="158"/>
  <c r="E35" i="158"/>
  <c r="B36" i="158"/>
  <c r="C36" i="158"/>
  <c r="D36" i="158"/>
  <c r="E36" i="158"/>
  <c r="B37" i="158"/>
  <c r="C37" i="158"/>
  <c r="D37" i="158"/>
  <c r="E37" i="158"/>
  <c r="B41" i="158"/>
  <c r="C41" i="158"/>
  <c r="D41" i="158"/>
  <c r="E41" i="158"/>
  <c r="B42" i="158"/>
  <c r="C42" i="158"/>
  <c r="C28" i="158"/>
  <c r="D28" i="158"/>
  <c r="E28" i="158"/>
  <c r="D42" i="158"/>
  <c r="E29" i="158"/>
  <c r="E42" i="158" l="1"/>
  <c r="D29" i="158"/>
  <c r="N93" i="110"/>
  <c r="N94" i="110" s="1"/>
  <c r="B18" i="28" l="1"/>
  <c r="C18" i="28"/>
  <c r="D18" i="28"/>
  <c r="E18" i="28"/>
  <c r="F18" i="28"/>
  <c r="G18" i="28"/>
  <c r="B21" i="28" l="1"/>
  <c r="C21" i="28"/>
  <c r="D21" i="28"/>
  <c r="E21" i="28"/>
  <c r="F21" i="28"/>
  <c r="G21" i="28"/>
  <c r="C20" i="28"/>
  <c r="D20" i="28"/>
  <c r="E20" i="28"/>
  <c r="F20" i="28"/>
  <c r="G20" i="28"/>
  <c r="B20" i="28"/>
  <c r="P7" i="110" l="1"/>
  <c r="P8" i="110" l="1"/>
  <c r="P93" i="110"/>
  <c r="P94" i="110" s="1"/>
  <c r="L7" i="110" l="1"/>
  <c r="L93" i="110" s="1"/>
  <c r="J7" i="110"/>
  <c r="J93" i="110" s="1"/>
  <c r="K7" i="110"/>
  <c r="K93" i="110" s="1"/>
  <c r="J8" i="110" l="1"/>
  <c r="J94" i="110"/>
  <c r="K8" i="110"/>
  <c r="K94" i="110"/>
  <c r="L8" i="110"/>
  <c r="L94" i="110"/>
  <c r="D7" i="110"/>
  <c r="D93" i="110" s="1"/>
  <c r="I7" i="110"/>
  <c r="I93" i="110" s="1"/>
  <c r="H7" i="110"/>
  <c r="H93" i="110" s="1"/>
  <c r="F7" i="110"/>
  <c r="F93" i="110" s="1"/>
  <c r="E7" i="110"/>
  <c r="E93" i="110" s="1"/>
  <c r="G7" i="110"/>
  <c r="G93" i="110" s="1"/>
  <c r="E8" i="110" l="1"/>
  <c r="D8" i="110"/>
  <c r="F8" i="110"/>
  <c r="F94" i="110"/>
  <c r="H94" i="110"/>
  <c r="H8" i="110"/>
  <c r="E94" i="110"/>
  <c r="I8" i="110"/>
  <c r="I94" i="110"/>
  <c r="D94" i="110"/>
  <c r="G8" i="110"/>
  <c r="G94" i="110"/>
  <c r="B19" i="28" l="1"/>
  <c r="S7" i="110" l="1"/>
  <c r="B6" i="29" s="1"/>
  <c r="R7" i="110"/>
  <c r="S93" i="110" l="1"/>
  <c r="B27" i="29" s="1"/>
  <c r="B26" i="29" s="1"/>
  <c r="R8" i="110"/>
  <c r="R93" i="110"/>
  <c r="R94" i="110" l="1"/>
  <c r="S8" i="110"/>
  <c r="S94" i="110"/>
  <c r="P8" i="250" s="1"/>
  <c r="D19" i="28" l="1"/>
  <c r="O8" i="250"/>
  <c r="C43" i="158"/>
  <c r="B43" i="158"/>
  <c r="D43" i="158"/>
  <c r="E43" i="158"/>
  <c r="D53" i="94"/>
  <c r="E39" i="11" l="1"/>
  <c r="O30" i="110" l="1"/>
  <c r="O29" i="110" s="1"/>
  <c r="B53" i="94"/>
  <c r="D52" i="94"/>
  <c r="F52" i="94"/>
  <c r="O36" i="110"/>
  <c r="O35" i="110" s="1"/>
  <c r="O34" i="110" s="1"/>
  <c r="O41" i="110"/>
  <c r="O49" i="110"/>
  <c r="O50" i="110"/>
  <c r="O52" i="110"/>
  <c r="O53" i="110"/>
  <c r="O61" i="110"/>
  <c r="O62" i="110"/>
  <c r="O65" i="110"/>
  <c r="O77" i="110"/>
  <c r="O82" i="110"/>
  <c r="O87" i="110"/>
  <c r="O91" i="110"/>
  <c r="O20" i="110"/>
  <c r="O9" i="110"/>
  <c r="K29" i="84"/>
  <c r="L29" i="84"/>
  <c r="M29" i="84"/>
  <c r="N29" i="84"/>
  <c r="O29" i="84"/>
  <c r="K30" i="84"/>
  <c r="L30" i="84"/>
  <c r="M30" i="84"/>
  <c r="N30" i="84"/>
  <c r="O30" i="84"/>
  <c r="K31" i="84"/>
  <c r="L31" i="84"/>
  <c r="M31" i="84"/>
  <c r="N31" i="84"/>
  <c r="O31" i="84"/>
  <c r="K32" i="84"/>
  <c r="L32" i="84"/>
  <c r="M32" i="84"/>
  <c r="N32" i="84"/>
  <c r="O32" i="84"/>
  <c r="K33" i="84"/>
  <c r="L33" i="84"/>
  <c r="M33" i="84"/>
  <c r="N33" i="84"/>
  <c r="O33" i="84"/>
  <c r="K34" i="84"/>
  <c r="L34" i="84"/>
  <c r="M34" i="84"/>
  <c r="N34" i="84"/>
  <c r="O34" i="84"/>
  <c r="J30" i="84"/>
  <c r="J31" i="84"/>
  <c r="J32" i="84"/>
  <c r="J33" i="84"/>
  <c r="J34" i="84"/>
  <c r="J29" i="84"/>
  <c r="I39" i="11"/>
  <c r="H39" i="11"/>
  <c r="G39" i="11"/>
  <c r="F39" i="11"/>
  <c r="D39" i="11"/>
  <c r="I38" i="11"/>
  <c r="H38" i="11"/>
  <c r="G38" i="11"/>
  <c r="F38" i="11"/>
  <c r="E38" i="11"/>
  <c r="D38" i="11"/>
  <c r="I37" i="11"/>
  <c r="H37" i="11"/>
  <c r="G37" i="11"/>
  <c r="F37" i="11"/>
  <c r="E37" i="11"/>
  <c r="D37" i="11"/>
  <c r="I36" i="11"/>
  <c r="H36" i="11"/>
  <c r="G36" i="11"/>
  <c r="F36" i="11"/>
  <c r="E36" i="11"/>
  <c r="D36" i="11"/>
  <c r="I35" i="11"/>
  <c r="H35" i="11"/>
  <c r="G35" i="11"/>
  <c r="F35" i="11"/>
  <c r="E35" i="11"/>
  <c r="D35" i="11"/>
  <c r="I34" i="11"/>
  <c r="H34" i="11"/>
  <c r="G34" i="11"/>
  <c r="F34" i="11"/>
  <c r="E34" i="11"/>
  <c r="D34" i="11"/>
  <c r="I33" i="11"/>
  <c r="H33" i="11"/>
  <c r="G33" i="11"/>
  <c r="F33" i="11"/>
  <c r="E33" i="11"/>
  <c r="D33" i="11"/>
  <c r="I32" i="11"/>
  <c r="H32" i="11"/>
  <c r="G32" i="11"/>
  <c r="F32" i="11"/>
  <c r="E32" i="11"/>
  <c r="D32" i="11"/>
  <c r="I31" i="11"/>
  <c r="H31" i="11"/>
  <c r="G31" i="11"/>
  <c r="F31" i="11"/>
  <c r="E31" i="11"/>
  <c r="D31" i="11"/>
  <c r="I30" i="11"/>
  <c r="H30" i="11"/>
  <c r="G30" i="11"/>
  <c r="F30" i="11"/>
  <c r="E30" i="11"/>
  <c r="D30" i="11"/>
  <c r="I29" i="11"/>
  <c r="H29" i="11"/>
  <c r="G29" i="11"/>
  <c r="F29" i="11"/>
  <c r="E29" i="11"/>
  <c r="D29" i="11"/>
  <c r="I28" i="11"/>
  <c r="H28" i="11"/>
  <c r="G28" i="11"/>
  <c r="F28" i="11"/>
  <c r="E28" i="11"/>
  <c r="D28" i="11"/>
  <c r="I27" i="11"/>
  <c r="H27" i="11"/>
  <c r="G27" i="11"/>
  <c r="F27" i="11"/>
  <c r="E27" i="11"/>
  <c r="D27" i="11"/>
  <c r="I26" i="11"/>
  <c r="H26" i="11"/>
  <c r="G26" i="11"/>
  <c r="F26" i="11"/>
  <c r="E26" i="11"/>
  <c r="D26" i="11"/>
  <c r="E25" i="11"/>
  <c r="F25" i="11"/>
  <c r="G25" i="11"/>
  <c r="H25" i="11"/>
  <c r="I25" i="11"/>
  <c r="D25" i="11"/>
  <c r="O51" i="110" l="1"/>
  <c r="O7" i="110"/>
  <c r="O86" i="110"/>
  <c r="O46" i="110" s="1"/>
  <c r="O47" i="110" s="1"/>
  <c r="B52" i="94"/>
  <c r="O48" i="110"/>
  <c r="E52" i="94"/>
  <c r="G52" i="94"/>
  <c r="C52" i="94"/>
  <c r="Q7" i="110"/>
  <c r="G23" i="28" l="1"/>
  <c r="G60" i="94"/>
  <c r="Q8" i="110"/>
  <c r="Q46" i="110"/>
  <c r="O93" i="110"/>
  <c r="O94" i="110" s="1"/>
  <c r="O8" i="110"/>
  <c r="Q93" i="110" l="1"/>
  <c r="Q94" i="110" s="1"/>
  <c r="Q47" i="110"/>
  <c r="B22" i="28" l="1"/>
  <c r="D59" i="94" l="1"/>
  <c r="D22" i="28"/>
  <c r="B59" i="94"/>
  <c r="E23" i="28" l="1"/>
  <c r="B60" i="94"/>
  <c r="B23" i="28"/>
  <c r="F60" i="94"/>
  <c r="F23" i="28"/>
  <c r="C19" i="28" l="1"/>
  <c r="C53" i="94" l="1"/>
  <c r="C22" i="28" l="1"/>
  <c r="C59" i="94"/>
  <c r="D23" i="28" l="1"/>
  <c r="D60" i="94"/>
  <c r="C23" i="28"/>
  <c r="C60" i="94"/>
  <c r="F19" i="28" l="1"/>
  <c r="F53" i="94"/>
  <c r="E19" i="28"/>
  <c r="E53" i="94"/>
  <c r="F59" i="94" l="1"/>
  <c r="F22" i="28"/>
  <c r="E59" i="94"/>
  <c r="E22" i="28"/>
  <c r="G22" i="28" l="1"/>
  <c r="G59" i="94"/>
  <c r="G19" i="28" l="1"/>
  <c r="G53" i="94"/>
  <c r="D25" i="257"/>
  <c r="C25" i="257"/>
  <c r="I25" i="257"/>
  <c r="H25" i="257"/>
</calcChain>
</file>

<file path=xl/comments1.xml><?xml version="1.0" encoding="utf-8"?>
<comments xmlns="http://schemas.openxmlformats.org/spreadsheetml/2006/main">
  <authors>
    <author>Autor</author>
  </authors>
  <commentList>
    <comment ref="G39" authorId="0" shapeId="0">
      <text>
        <r>
          <rPr>
            <b/>
            <sz val="9"/>
            <color indexed="81"/>
            <rFont val="Segoe UI"/>
            <family val="2"/>
            <charset val="238"/>
          </rPr>
          <t>Autor:</t>
        </r>
        <r>
          <rPr>
            <sz val="9"/>
            <color indexed="81"/>
            <rFont val="Segoe UI"/>
            <family val="2"/>
            <charset val="238"/>
          </rPr>
          <t xml:space="preserve">
Upravené o dofinancovanie výpadku príjmov OSVS</t>
        </r>
      </text>
    </comment>
    <comment ref="E40" authorId="0" shapeId="0">
      <text>
        <r>
          <rPr>
            <b/>
            <sz val="9"/>
            <color indexed="81"/>
            <rFont val="Segoe UI"/>
            <family val="2"/>
            <charset val="238"/>
          </rPr>
          <t>Autor:</t>
        </r>
        <r>
          <rPr>
            <sz val="9"/>
            <color indexed="81"/>
            <rFont val="Segoe UI"/>
            <family val="2"/>
            <charset val="238"/>
          </rPr>
          <t xml:space="preserve">
Annex 8</t>
        </r>
      </text>
    </comment>
    <comment ref="G45" authorId="0" shapeId="0">
      <text>
        <r>
          <rPr>
            <b/>
            <sz val="9"/>
            <color indexed="81"/>
            <rFont val="Segoe UI"/>
            <family val="2"/>
            <charset val="238"/>
          </rPr>
          <t>Autor:</t>
        </r>
        <r>
          <rPr>
            <sz val="9"/>
            <color indexed="81"/>
            <rFont val="Segoe UI"/>
            <family val="2"/>
            <charset val="238"/>
          </rPr>
          <t xml:space="preserve">
Covid výdavky ostatné z čerpania. Odrátané transfery na pomoc z výpadkami príjmov z monitoringu.</t>
        </r>
      </text>
    </comment>
    <comment ref="G65" authorId="0" shapeId="0">
      <text>
        <r>
          <rPr>
            <b/>
            <sz val="9"/>
            <color indexed="81"/>
            <rFont val="Segoe UI"/>
            <family val="2"/>
            <charset val="238"/>
          </rPr>
          <t>Autor:</t>
        </r>
        <r>
          <rPr>
            <sz val="9"/>
            <color indexed="81"/>
            <rFont val="Segoe UI"/>
            <family val="2"/>
            <charset val="238"/>
          </rPr>
          <t xml:space="preserve">
SRP má vplyvom na schodok, my to berieme, že ide o nepriamy vplyv.</t>
        </r>
      </text>
    </comment>
  </commentList>
</comments>
</file>

<file path=xl/sharedStrings.xml><?xml version="1.0" encoding="utf-8"?>
<sst xmlns="http://schemas.openxmlformats.org/spreadsheetml/2006/main" count="2183" uniqueCount="1523">
  <si>
    <t>1. Saldo verejnej správy</t>
  </si>
  <si>
    <t>2. Cyklická zložka</t>
  </si>
  <si>
    <t>MFSR</t>
  </si>
  <si>
    <t>EK</t>
  </si>
  <si>
    <t>Nemecko</t>
  </si>
  <si>
    <t>Poľsko</t>
  </si>
  <si>
    <t>Maďarsko</t>
  </si>
  <si>
    <t>-</t>
  </si>
  <si>
    <t>Zdroj: MF SR</t>
  </si>
  <si>
    <t>P.č.</t>
  </si>
  <si>
    <t>Ukazovateľ</t>
  </si>
  <si>
    <t>Skutočnosť</t>
  </si>
  <si>
    <t>Prognóza</t>
  </si>
  <si>
    <t>m.j.</t>
  </si>
  <si>
    <t>mld. eur</t>
  </si>
  <si>
    <t>HDP, stále ceny</t>
  </si>
  <si>
    <t>%</t>
  </si>
  <si>
    <t xml:space="preserve">     Konečná spotreba domácností a NISD[1]</t>
  </si>
  <si>
    <t xml:space="preserve">     Konečná spotreba verejnej správy </t>
  </si>
  <si>
    <t xml:space="preserve">     Tvorba hrubého fixného kapitálu </t>
  </si>
  <si>
    <t xml:space="preserve">     Export tovarov a služieb </t>
  </si>
  <si>
    <t xml:space="preserve">     Import tovarov a služieb </t>
  </si>
  <si>
    <t>Produkčná medzera (podiel na potenciálnom produkte)</t>
  </si>
  <si>
    <t>Priem. mesačná mzda za hospodárstvo (nominálny rast)</t>
  </si>
  <si>
    <t>Priemerný rast zamestnanosti, podľa VZPS</t>
  </si>
  <si>
    <t>Priemerný rast zamestnanosti, podľa ESA95</t>
  </si>
  <si>
    <t>Priemerná miera nezamestnanosti, podľa VZPS</t>
  </si>
  <si>
    <t>Priemerná evidovaná miera nezamestnanosti</t>
  </si>
  <si>
    <t>Harmonizovaný index spotrebiteľských cien (HICP)</t>
  </si>
  <si>
    <t>Reálny rast HDP (%)</t>
  </si>
  <si>
    <t>Makrovýbor (medián)</t>
  </si>
  <si>
    <t>OECD</t>
  </si>
  <si>
    <t>MMF</t>
  </si>
  <si>
    <t>HICP  (%)</t>
  </si>
  <si>
    <t>Bežný účet (% HDP)</t>
  </si>
  <si>
    <t>% HDP</t>
  </si>
  <si>
    <t>v % HDP</t>
  </si>
  <si>
    <t>Spolu</t>
  </si>
  <si>
    <t>OS</t>
  </si>
  <si>
    <t>2. Výdavky spolu</t>
  </si>
  <si>
    <t xml:space="preserve">  Bežné výdavky</t>
  </si>
  <si>
    <t xml:space="preserve">    Kompenzácie zamestnancov</t>
  </si>
  <si>
    <t xml:space="preserve">    Medzispotreba</t>
  </si>
  <si>
    <t xml:space="preserve">    Subvencie</t>
  </si>
  <si>
    <t xml:space="preserve">    Úrokové náklady</t>
  </si>
  <si>
    <t xml:space="preserve">    Celkové sociálne transfery</t>
  </si>
  <si>
    <t xml:space="preserve">     - Naturálne sociálne transfery</t>
  </si>
  <si>
    <t xml:space="preserve">    Ostatné bežné transfery</t>
  </si>
  <si>
    <t xml:space="preserve"> Kapitálové výdavky</t>
  </si>
  <si>
    <t xml:space="preserve">    Kapitálové investície</t>
  </si>
  <si>
    <t xml:space="preserve">      - Tvorba hrubého fixného kapitálu</t>
  </si>
  <si>
    <t xml:space="preserve">    Kapitálové transfery</t>
  </si>
  <si>
    <t>A. Hrubý dlh verejnej správy (k 1.1.)</t>
  </si>
  <si>
    <t>B. Celková medziročná zmena hrubého dlhu VS</t>
  </si>
  <si>
    <t xml:space="preserve"> - prostriedky ŠP využité pre financovanie potrieb štátu</t>
  </si>
  <si>
    <t xml:space="preserve"> - emisný diskont</t>
  </si>
  <si>
    <t xml:space="preserve"> - diskont pri splatnosti</t>
  </si>
  <si>
    <t>z toho: NDS</t>
  </si>
  <si>
    <t>z toho: Dopravné podniky obcí</t>
  </si>
  <si>
    <t xml:space="preserve"> - ostatné</t>
  </si>
  <si>
    <t>C. Hrubý dlh verejnej správy (k 31.12.) (A+B)</t>
  </si>
  <si>
    <t>HDP</t>
  </si>
  <si>
    <t>P.2</t>
  </si>
  <si>
    <t>Investície</t>
  </si>
  <si>
    <t>Štrukturálne saldo</t>
  </si>
  <si>
    <t>Primárne saldo</t>
  </si>
  <si>
    <t>Španielsko</t>
  </si>
  <si>
    <t>Spotreba</t>
  </si>
  <si>
    <t>Zásoby a diskrepancia</t>
  </si>
  <si>
    <t>Čistý export</t>
  </si>
  <si>
    <t>Poľnohospodárstvo</t>
  </si>
  <si>
    <t>Priemysel</t>
  </si>
  <si>
    <t>Trhové služby</t>
  </si>
  <si>
    <t>Verejný sektor</t>
  </si>
  <si>
    <t>Stavebníctvo</t>
  </si>
  <si>
    <t>Hospodárstvo spolu</t>
  </si>
  <si>
    <t>Tovary</t>
  </si>
  <si>
    <t>Služby</t>
  </si>
  <si>
    <t>Celková inflácia</t>
  </si>
  <si>
    <t>Čistá inflácia</t>
  </si>
  <si>
    <t>Ceny potravín</t>
  </si>
  <si>
    <t>Regulované ceny</t>
  </si>
  <si>
    <t>Bilancia bežného účtu (podiel na HDP)</t>
  </si>
  <si>
    <t>BÚ PB</t>
  </si>
  <si>
    <t>Pot. HDP (rast, %)</t>
  </si>
  <si>
    <t>Zásoba kapitálu</t>
  </si>
  <si>
    <t>Práca</t>
  </si>
  <si>
    <t>* celková produktivita výrobných faktorov</t>
  </si>
  <si>
    <t>Zdroj: MF SR</t>
  </si>
  <si>
    <t>TFP</t>
  </si>
  <si>
    <t>Prod. Medzera</t>
  </si>
  <si>
    <t>(% pot. HDP)</t>
  </si>
  <si>
    <t xml:space="preserve">Zdroj: MF SR                                                                                                       </t>
  </si>
  <si>
    <r>
      <t>TFP</t>
    </r>
    <r>
      <rPr>
        <b/>
        <vertAlign val="superscript"/>
        <sz val="9"/>
        <color rgb="FF000000"/>
        <rFont val="Arial Narrow"/>
        <family val="2"/>
        <charset val="238"/>
      </rPr>
      <t>*</t>
    </r>
  </si>
  <si>
    <t xml:space="preserve"> </t>
  </si>
  <si>
    <t>Kompenzácie zamestnancov</t>
  </si>
  <si>
    <t>GDP</t>
  </si>
  <si>
    <t>Source: MoF SR</t>
  </si>
  <si>
    <t>Real GDP growth (%)</t>
  </si>
  <si>
    <t>Consumption</t>
  </si>
  <si>
    <t>Investment</t>
  </si>
  <si>
    <t>Inventories and disc.</t>
  </si>
  <si>
    <t>Net export</t>
  </si>
  <si>
    <t>Agriculture</t>
  </si>
  <si>
    <t>Industry</t>
  </si>
  <si>
    <t>Market services</t>
  </si>
  <si>
    <t>Public sector</t>
  </si>
  <si>
    <t>Construction</t>
  </si>
  <si>
    <t>Total economy</t>
  </si>
  <si>
    <t>Goods</t>
  </si>
  <si>
    <t>Services</t>
  </si>
  <si>
    <t>CAB</t>
  </si>
  <si>
    <t>Total inflation</t>
  </si>
  <si>
    <t>Net inflation</t>
  </si>
  <si>
    <t>Food prices</t>
  </si>
  <si>
    <t>Regulated prices</t>
  </si>
  <si>
    <t>No.</t>
  </si>
  <si>
    <t>Indicator</t>
  </si>
  <si>
    <t>Actual</t>
  </si>
  <si>
    <t>Forecast</t>
  </si>
  <si>
    <t>unit</t>
  </si>
  <si>
    <t>GDP, constant prices</t>
  </si>
  <si>
    <t xml:space="preserve">     Final consumption of households and NPISH[1]</t>
  </si>
  <si>
    <t xml:space="preserve">     Final consumption of government</t>
  </si>
  <si>
    <t xml:space="preserve">     Gross fixed capital formation</t>
  </si>
  <si>
    <t xml:space="preserve">     Export of goods and services</t>
  </si>
  <si>
    <t xml:space="preserve">     Import of goods and services</t>
  </si>
  <si>
    <t>Output gap (share of pot. output)</t>
  </si>
  <si>
    <t>Average montly wage (nominal growth)</t>
  </si>
  <si>
    <t>Average employment growth, LFS</t>
  </si>
  <si>
    <t>Average employment growth, ESA</t>
  </si>
  <si>
    <t>Unemployment rate, LFS</t>
  </si>
  <si>
    <t>Unemployment rate, registered</t>
  </si>
  <si>
    <t>HICP</t>
  </si>
  <si>
    <t>Current account balance (share of GDP)</t>
  </si>
  <si>
    <t>bn. eur</t>
  </si>
  <si>
    <t>Pot. GDP (growth, %)</t>
  </si>
  <si>
    <t>Capital stock</t>
  </si>
  <si>
    <t>Labor</t>
  </si>
  <si>
    <t>Output gap</t>
  </si>
  <si>
    <t>(% pot. GDP)</t>
  </si>
  <si>
    <t>MFC (median)</t>
  </si>
  <si>
    <t>EC</t>
  </si>
  <si>
    <t>IMF</t>
  </si>
  <si>
    <t>CAB (% GDP)</t>
  </si>
  <si>
    <t>2. Cyclical component</t>
  </si>
  <si>
    <t>4. Structural balance (1-2-3)</t>
  </si>
  <si>
    <t>Consolidation effort (ESA2010, % GDP) </t>
  </si>
  <si>
    <t>General government gross debt</t>
  </si>
  <si>
    <t>Structural balance</t>
  </si>
  <si>
    <t>Net debt</t>
  </si>
  <si>
    <t>Total</t>
  </si>
  <si>
    <t>Others</t>
  </si>
  <si>
    <t xml:space="preserve">  Current expenditure</t>
  </si>
  <si>
    <t xml:space="preserve">   Intermediate Consumption</t>
  </si>
  <si>
    <t xml:space="preserve">    Interest</t>
  </si>
  <si>
    <t xml:space="preserve">    Total Social Transfers</t>
  </si>
  <si>
    <t xml:space="preserve">     - Social benefits other than in kind</t>
  </si>
  <si>
    <t xml:space="preserve">     - Social transfers in kind (healthcare facilities)</t>
  </si>
  <si>
    <t xml:space="preserve">    Other current transfers</t>
  </si>
  <si>
    <t>Capital expenditures</t>
  </si>
  <si>
    <t xml:space="preserve">    Capital Investment</t>
  </si>
  <si>
    <t xml:space="preserve">      - Gross fixed capital formation</t>
  </si>
  <si>
    <t xml:space="preserve">    Capital transfers</t>
  </si>
  <si>
    <t>1. GG balance</t>
  </si>
  <si>
    <t>B.  y-o-y gross debt change</t>
  </si>
  <si>
    <t xml:space="preserve"> - discount at maturity</t>
  </si>
  <si>
    <t>of which: NDS</t>
  </si>
  <si>
    <t xml:space="preserve"> - others</t>
  </si>
  <si>
    <t>A. GG gross debt (as of 1.1.)</t>
  </si>
  <si>
    <t>Y-o-y change of gross debt</t>
  </si>
  <si>
    <t>Primary balance</t>
  </si>
  <si>
    <t>Interest</t>
  </si>
  <si>
    <t xml:space="preserve">Source: MoF SR                                                                                                       </t>
  </si>
  <si>
    <t xml:space="preserve">Zdroj: MF SR        </t>
  </si>
  <si>
    <t xml:space="preserve">Source: MoF SR        </t>
  </si>
  <si>
    <t>Sorce: MoF SR</t>
  </si>
  <si>
    <t xml:space="preserve">Source: MoF SR       </t>
  </si>
  <si>
    <t>2. Total expenditures</t>
  </si>
  <si>
    <t xml:space="preserve"> - state budget deficit (cash accounting)</t>
  </si>
  <si>
    <t xml:space="preserve"> - State Treasury funds used to finance state needs</t>
  </si>
  <si>
    <t xml:space="preserve"> - issuance discount</t>
  </si>
  <si>
    <t xml:space="preserve"> - indebtedness of other GG entities</t>
  </si>
  <si>
    <t>of which: municipal public transportation companies</t>
  </si>
  <si>
    <t>of which: municipalities</t>
  </si>
  <si>
    <t>C. Gross debt of general government (as of 31 December) (A+B)</t>
  </si>
  <si>
    <t>Primárne výnosy</t>
  </si>
  <si>
    <t>Sekundárne výnosy</t>
  </si>
  <si>
    <t>Primary income</t>
  </si>
  <si>
    <t>Secondary income</t>
  </si>
  <si>
    <t>Zmena nepriamych daní</t>
  </si>
  <si>
    <t>Change in indirect taxes</t>
  </si>
  <si>
    <t>NP</t>
  </si>
  <si>
    <t>D.1</t>
  </si>
  <si>
    <t>RVS</t>
  </si>
  <si>
    <t>Príjmy spolu</t>
  </si>
  <si>
    <t>Daňové príjmy</t>
  </si>
  <si>
    <t xml:space="preserve">     - Sociálne dávky okrem naturálnych soc. transferov</t>
  </si>
  <si>
    <t>Tax revenue</t>
  </si>
  <si>
    <t>Non-tax revenue (P.11+P.12)</t>
  </si>
  <si>
    <t>Grants and transfers (D.7R)</t>
  </si>
  <si>
    <t xml:space="preserve">
Skutočnosť</t>
  </si>
  <si>
    <t>Rozpočet</t>
  </si>
  <si>
    <t>D.2+D.5+D.91</t>
  </si>
  <si>
    <t>Dane z produkcie a dovozu</t>
  </si>
  <si>
    <t>D.2</t>
  </si>
  <si>
    <t xml:space="preserve"> - Daň z pridanej hodnoty (spolu so zdrojmi EÚ)</t>
  </si>
  <si>
    <t xml:space="preserve">D.211 </t>
  </si>
  <si>
    <t xml:space="preserve"> - Spotrebné dane</t>
  </si>
  <si>
    <t xml:space="preserve">D.2122C+D.214A </t>
  </si>
  <si>
    <t xml:space="preserve"> - Dane z majetku a iné</t>
  </si>
  <si>
    <t xml:space="preserve">D.29A </t>
  </si>
  <si>
    <t>Bežné dane z dôchodkov, majetku</t>
  </si>
  <si>
    <t>D.5</t>
  </si>
  <si>
    <t xml:space="preserve"> - Daň z príjmov fyzických osôb</t>
  </si>
  <si>
    <t xml:space="preserve">D.51A </t>
  </si>
  <si>
    <t xml:space="preserve"> - zo závislej činnosti</t>
  </si>
  <si>
    <t xml:space="preserve"> - z podnikania a inej samostatnej zár. činnosti</t>
  </si>
  <si>
    <t xml:space="preserve"> - Daň z príjmov právnických osôb</t>
  </si>
  <si>
    <t xml:space="preserve">D.51B </t>
  </si>
  <si>
    <t xml:space="preserve"> - Daň z príjmov vyberaná zrážkou - rozp. klasif.</t>
  </si>
  <si>
    <t>D.51E</t>
  </si>
  <si>
    <t>D.59A</t>
  </si>
  <si>
    <t>Dane z kapitálu</t>
  </si>
  <si>
    <t>D.91</t>
  </si>
  <si>
    <t>Príspevky na sociálne zabezpečenie</t>
  </si>
  <si>
    <t>D.61</t>
  </si>
  <si>
    <t>Skutočné príspevky na sociálne zabezpečenie</t>
  </si>
  <si>
    <t>D.611</t>
  </si>
  <si>
    <t xml:space="preserve"> - Príspevky zamestnávateľov</t>
  </si>
  <si>
    <t xml:space="preserve">D.6111 </t>
  </si>
  <si>
    <t xml:space="preserve">D.6112 </t>
  </si>
  <si>
    <t>Imputované príspevky na sociálne zabezpečenie</t>
  </si>
  <si>
    <t>D.612</t>
  </si>
  <si>
    <t>Nedaňové príjmy</t>
  </si>
  <si>
    <t>Tržby</t>
  </si>
  <si>
    <t xml:space="preserve"> - Trhová produkcia + Produkcia pre vlastné konečné použitie</t>
  </si>
  <si>
    <t>P.11+P.12</t>
  </si>
  <si>
    <t xml:space="preserve"> - Platby za ostatnú netrhovú produkciu</t>
  </si>
  <si>
    <t>P.131</t>
  </si>
  <si>
    <t>Dôchodky z majetku, z ktorých</t>
  </si>
  <si>
    <t>D.4</t>
  </si>
  <si>
    <t xml:space="preserve"> - Dividendy</t>
  </si>
  <si>
    <t xml:space="preserve"> - Úroky</t>
  </si>
  <si>
    <t>D.41</t>
  </si>
  <si>
    <t>Granty a transfery</t>
  </si>
  <si>
    <t>D.39+D.7+D.9</t>
  </si>
  <si>
    <t>z toho: z EÚ</t>
  </si>
  <si>
    <t>Ostatné subvencie ma produkciu</t>
  </si>
  <si>
    <t>D.39</t>
  </si>
  <si>
    <t>Ostatné bežné transfery</t>
  </si>
  <si>
    <t>D.7</t>
  </si>
  <si>
    <t>Kapitálové transfery</t>
  </si>
  <si>
    <t>D.9</t>
  </si>
  <si>
    <t>Výdavky spolu</t>
  </si>
  <si>
    <t>TE</t>
  </si>
  <si>
    <t>Bežné výdavky</t>
  </si>
  <si>
    <t xml:space="preserve"> - Mzdy a platy</t>
  </si>
  <si>
    <t xml:space="preserve">D.11 </t>
  </si>
  <si>
    <t xml:space="preserve"> - Sociálne príspevky zamestnávateľov</t>
  </si>
  <si>
    <t xml:space="preserve">D.12 </t>
  </si>
  <si>
    <t>Medzispotreba</t>
  </si>
  <si>
    <t>Dane</t>
  </si>
  <si>
    <t>D.29+D.5</t>
  </si>
  <si>
    <t>Iné dane z produkcie</t>
  </si>
  <si>
    <t>D.29</t>
  </si>
  <si>
    <t>Bežné dane z majetku, atď.</t>
  </si>
  <si>
    <t>Subvencie</t>
  </si>
  <si>
    <t>D.3</t>
  </si>
  <si>
    <t xml:space="preserve"> - Dotácie do poľnohospodárstva</t>
  </si>
  <si>
    <t xml:space="preserve"> - Dotácie do dopravy</t>
  </si>
  <si>
    <t xml:space="preserve"> - železničná doprava</t>
  </si>
  <si>
    <t xml:space="preserve"> - cestná doprava</t>
  </si>
  <si>
    <t xml:space="preserve"> - Ostatné</t>
  </si>
  <si>
    <t>Dôchodky z majetku</t>
  </si>
  <si>
    <t>Úrokové náklady</t>
  </si>
  <si>
    <t>Ostatné dôchodky z majetku</t>
  </si>
  <si>
    <t>Celkové sociálne transfery</t>
  </si>
  <si>
    <t>D.6</t>
  </si>
  <si>
    <t xml:space="preserve"> - Sociálne dávky okrem naturálnych soc. transferov</t>
  </si>
  <si>
    <t>D.62</t>
  </si>
  <si>
    <t xml:space="preserve"> - Aktívne opatrenia trhu práce</t>
  </si>
  <si>
    <t xml:space="preserve"> - Nemocenské dávky</t>
  </si>
  <si>
    <t xml:space="preserve"> - Dôchodkové dávky zo starobného a invalidného poistenia</t>
  </si>
  <si>
    <t xml:space="preserve"> - Dávky v nezamestnanosti</t>
  </si>
  <si>
    <t xml:space="preserve"> - Štátne sociálne dávky a podpora</t>
  </si>
  <si>
    <t xml:space="preserve"> - na prídavok na dieťa</t>
  </si>
  <si>
    <t xml:space="preserve"> - na príspevok pri narodení dieťaťa a prísp. rodičom</t>
  </si>
  <si>
    <t xml:space="preserve"> - na rodičovský príspevok</t>
  </si>
  <si>
    <t xml:space="preserve"> - na dávku v hmotnej núdzi a príspevky k dávke</t>
  </si>
  <si>
    <t xml:space="preserve"> - na peňažné príspevky na kompenzáciu</t>
  </si>
  <si>
    <t xml:space="preserve"> - Platené poistné za skupiny osôb ustanovené zákonom</t>
  </si>
  <si>
    <t xml:space="preserve"> - sociálne poistenie</t>
  </si>
  <si>
    <t xml:space="preserve"> - zdravotné poistenie</t>
  </si>
  <si>
    <t xml:space="preserve"> - Naturálne sociálne transfery (zdravotnícke zariadenia)</t>
  </si>
  <si>
    <t>z toho: Odvody do rozpočtu EÚ</t>
  </si>
  <si>
    <t>z toho: 2% z daní na verejnoprospešný účel</t>
  </si>
  <si>
    <t>Kapitálové výdavky</t>
  </si>
  <si>
    <t>Kapitálové investície</t>
  </si>
  <si>
    <t xml:space="preserve"> - Tvorba hrubého fixného kapitálu</t>
  </si>
  <si>
    <t xml:space="preserve"> - Zmena stavu zásob a nadobudnutie mínus úbytok cenností</t>
  </si>
  <si>
    <t xml:space="preserve"> - Nadobudnutie mínus úbytok nefinančných neprodukovaných aktív</t>
  </si>
  <si>
    <t>Čisté pôžičky poskytnuté / prijaté</t>
  </si>
  <si>
    <t>SK</t>
  </si>
  <si>
    <t>P.51G</t>
  </si>
  <si>
    <t>Ostatné</t>
  </si>
  <si>
    <t>PL</t>
  </si>
  <si>
    <t>HU</t>
  </si>
  <si>
    <t>CZ</t>
  </si>
  <si>
    <t>NL</t>
  </si>
  <si>
    <t>FR</t>
  </si>
  <si>
    <t>IT</t>
  </si>
  <si>
    <t>PT</t>
  </si>
  <si>
    <t>AT</t>
  </si>
  <si>
    <t>SE</t>
  </si>
  <si>
    <t>BE</t>
  </si>
  <si>
    <t>LU</t>
  </si>
  <si>
    <t>FI</t>
  </si>
  <si>
    <t>ES</t>
  </si>
  <si>
    <t>SI</t>
  </si>
  <si>
    <t>EE</t>
  </si>
  <si>
    <t>BG</t>
  </si>
  <si>
    <t>EL</t>
  </si>
  <si>
    <t>MT</t>
  </si>
  <si>
    <t>RO</t>
  </si>
  <si>
    <t>IE</t>
  </si>
  <si>
    <t>DE</t>
  </si>
  <si>
    <t>CY</t>
  </si>
  <si>
    <t>HR</t>
  </si>
  <si>
    <t>LT</t>
  </si>
  <si>
    <t>DK</t>
  </si>
  <si>
    <t>LV</t>
  </si>
  <si>
    <r>
      <t>Konsolidačné úsilie</t>
    </r>
    <r>
      <rPr>
        <sz val="9"/>
        <color theme="4"/>
        <rFont val="Arial Narrow"/>
        <family val="2"/>
        <charset val="238"/>
      </rPr>
      <t xml:space="preserve"> (ESA2010, % HDP) </t>
    </r>
  </si>
  <si>
    <t>Outturn</t>
  </si>
  <si>
    <t>Budget</t>
  </si>
  <si>
    <t>Total revenue</t>
  </si>
  <si>
    <t>P.11 + P.12 + P.131</t>
  </si>
  <si>
    <t>D.421</t>
  </si>
  <si>
    <t>P.11 + P.12 + P.131 + D.4</t>
  </si>
  <si>
    <t>D.42-45</t>
  </si>
  <si>
    <t>D.632</t>
  </si>
  <si>
    <t>P.5M</t>
  </si>
  <si>
    <t>P.51G + P.5M + NP</t>
  </si>
  <si>
    <t>P.51G + P.5M + NP + D.9</t>
  </si>
  <si>
    <t>D.1 + P.2 + D.29 + D.5 + D.3 +D.4 + D.6 + D.7</t>
  </si>
  <si>
    <t>B.9 (TR - TE)</t>
  </si>
  <si>
    <t>in % of GDP</t>
  </si>
  <si>
    <t>Total expenditure</t>
  </si>
  <si>
    <t>Net lending/borrowing</t>
  </si>
  <si>
    <t xml:space="preserve"> - in % of GDP</t>
  </si>
  <si>
    <t>Current Expenditure</t>
  </si>
  <si>
    <t>Compensation of employees</t>
  </si>
  <si>
    <t xml:space="preserve"> - Wages and salaries</t>
  </si>
  <si>
    <t xml:space="preserve"> - Employers' social security contributions</t>
  </si>
  <si>
    <t>Intermediate Consumption</t>
  </si>
  <si>
    <t>Taxes</t>
  </si>
  <si>
    <t>Other taxes on production</t>
  </si>
  <si>
    <t>Current taxes on income, wealth etc.</t>
  </si>
  <si>
    <t>Subsidies</t>
  </si>
  <si>
    <t xml:space="preserve"> - Agricultural Subsidies</t>
  </si>
  <si>
    <t xml:space="preserve"> - Transport Subsidies</t>
  </si>
  <si>
    <t xml:space="preserve"> - Railway Transport</t>
  </si>
  <si>
    <t xml:space="preserve"> - Bus transport</t>
  </si>
  <si>
    <t xml:space="preserve"> - Other</t>
  </si>
  <si>
    <t>Property Income</t>
  </si>
  <si>
    <t xml:space="preserve"> - Interest</t>
  </si>
  <si>
    <t xml:space="preserve"> - Other Property Income</t>
  </si>
  <si>
    <t>Total Social Transfers</t>
  </si>
  <si>
    <t xml:space="preserve"> - Sociálne benefits other than in kind</t>
  </si>
  <si>
    <t xml:space="preserve"> - Active Labor Market Measures</t>
  </si>
  <si>
    <t xml:space="preserve"> - Sickness benefits</t>
  </si>
  <si>
    <t xml:space="preserve"> - Retirement and disability pensions</t>
  </si>
  <si>
    <t xml:space="preserve"> - Unemployment benefits</t>
  </si>
  <si>
    <t xml:space="preserve"> - State social allowances</t>
  </si>
  <si>
    <t xml:space="preserve"> - child allowance</t>
  </si>
  <si>
    <t xml:space="preserve"> - child birth benefit</t>
  </si>
  <si>
    <t xml:space="preserve"> - parental allowance</t>
  </si>
  <si>
    <t xml:space="preserve"> - material need allowance</t>
  </si>
  <si>
    <t xml:space="preserve"> - monetary compensation of disability</t>
  </si>
  <si>
    <t xml:space="preserve"> - social insurance</t>
  </si>
  <si>
    <t xml:space="preserve"> - health insurance</t>
  </si>
  <si>
    <t xml:space="preserve"> - Social transfers in kind (healthcare facilities)</t>
  </si>
  <si>
    <t>Other current transfers</t>
  </si>
  <si>
    <t>of which: 2% of taxes for publicly beneficial purposes</t>
  </si>
  <si>
    <t>Capital Expenditure</t>
  </si>
  <si>
    <t>Capital Investment</t>
  </si>
  <si>
    <t xml:space="preserve"> - Gross fixed capital formation</t>
  </si>
  <si>
    <t xml:space="preserve"> - Increase in inventories</t>
  </si>
  <si>
    <t xml:space="preserve"> - Acquisition minus disposal of non-financial assets</t>
  </si>
  <si>
    <t>Capital transfers</t>
  </si>
  <si>
    <t>of which: EU contributions (excluding VAT own resource)</t>
  </si>
  <si>
    <t>ESA 2010 code</t>
  </si>
  <si>
    <t>Taxes on Production and Imports</t>
  </si>
  <si>
    <t xml:space="preserve"> - VAT (excl. VAT directed to the EU)</t>
  </si>
  <si>
    <t xml:space="preserve"> - Excise taxes</t>
  </si>
  <si>
    <t xml:space="preserve"> - Taxes on Land, Buildings and Other Structures</t>
  </si>
  <si>
    <t>Current Taxes on Income, Wealth etc.</t>
  </si>
  <si>
    <t xml:space="preserve"> - PIT</t>
  </si>
  <si>
    <t xml:space="preserve"> - from employment</t>
  </si>
  <si>
    <t xml:space="preserve"> - from business and other independent activity</t>
  </si>
  <si>
    <t xml:space="preserve"> - CIT</t>
  </si>
  <si>
    <t xml:space="preserve"> - Withholding Tax - budgetary classification</t>
  </si>
  <si>
    <t xml:space="preserve"> - Property Taxes and Others</t>
  </si>
  <si>
    <t>Capital taxes</t>
  </si>
  <si>
    <t>Social Security Contributions (SSC)</t>
  </si>
  <si>
    <t>Nontax revenue</t>
  </si>
  <si>
    <t>Sales</t>
  </si>
  <si>
    <t xml:space="preserve"> - Market output + Output for own final use</t>
  </si>
  <si>
    <t xml:space="preserve"> - Payments for other non-market output</t>
  </si>
  <si>
    <t>Property Income, of which</t>
  </si>
  <si>
    <t xml:space="preserve"> - Dividends</t>
  </si>
  <si>
    <t>Grants and transfers</t>
  </si>
  <si>
    <t>of which: EU</t>
  </si>
  <si>
    <t>Other Subsidies on Production</t>
  </si>
  <si>
    <t>Other Current Transfers</t>
  </si>
  <si>
    <t>Capital Transfers</t>
  </si>
  <si>
    <t>Actual Social Security Contributions</t>
  </si>
  <si>
    <t xml:space="preserve"> - Employers</t>
  </si>
  <si>
    <t xml:space="preserve"> - Employees</t>
  </si>
  <si>
    <t>Imputed SSC</t>
  </si>
  <si>
    <t xml:space="preserve"> - Insurance premiums for the specific groups of people based on the law </t>
  </si>
  <si>
    <t>Bilancia príjmov a výdavkov verejnej správy (ESA 2010, v mil. eur) / General Government Budget (ESA2010, EUR million)</t>
  </si>
  <si>
    <t>2021F</t>
  </si>
  <si>
    <t>* total factor productivity</t>
  </si>
  <si>
    <t xml:space="preserve"> - hotovostný deficit ŠR</t>
  </si>
  <si>
    <t>z toho: ŽSR + ŽSSK</t>
  </si>
  <si>
    <t>of which: Railways of the SR (ŽSR) and ŽSSK</t>
  </si>
  <si>
    <t>1.Príjmy spolu</t>
  </si>
  <si>
    <t>1.Revenue total</t>
  </si>
  <si>
    <t>Social contributions</t>
  </si>
  <si>
    <t>Likvidné finančné aktíva</t>
  </si>
  <si>
    <t>Taliansko</t>
  </si>
  <si>
    <t>2022F</t>
  </si>
  <si>
    <t>Francúzsko</t>
  </si>
  <si>
    <t>Zamestnanosť</t>
  </si>
  <si>
    <t>Employment</t>
  </si>
  <si>
    <t>Malta</t>
  </si>
  <si>
    <t>Cyprus</t>
  </si>
  <si>
    <t xml:space="preserve"> - z toho: príspevok SR do ESM</t>
  </si>
  <si>
    <t>Konsolidačné úsilie</t>
  </si>
  <si>
    <t>4. Štrukturálne saldo (1-2-3)</t>
  </si>
  <si>
    <t>Other</t>
  </si>
  <si>
    <t>Tabuľky / Tables</t>
  </si>
  <si>
    <t>5. Konsolidačné úsilie</t>
  </si>
  <si>
    <t>5. Consolidation effort</t>
  </si>
  <si>
    <t xml:space="preserve"> - zadlženie ostatných subjektov VS</t>
  </si>
  <si>
    <t>z toho: Samospráva (obce a VÚC)</t>
  </si>
  <si>
    <t xml:space="preserve"> - of which SR contribution to ESM</t>
  </si>
  <si>
    <t>Consolidation effort</t>
  </si>
  <si>
    <t>General government balance</t>
  </si>
  <si>
    <t>2023F</t>
  </si>
  <si>
    <t>(real growth, %)</t>
  </si>
  <si>
    <t>(reálny rast, %)</t>
  </si>
  <si>
    <t>Produkčná medzera</t>
  </si>
  <si>
    <t>Pot. produkt</t>
  </si>
  <si>
    <t>Pot. output</t>
  </si>
  <si>
    <t>Reálne HDP</t>
  </si>
  <si>
    <t>Súkromná spotreba</t>
  </si>
  <si>
    <t>Reálne investície</t>
  </si>
  <si>
    <t>Reálny export</t>
  </si>
  <si>
    <t>Nominálne mzdy</t>
  </si>
  <si>
    <t>Spotrebné ceny</t>
  </si>
  <si>
    <t>Vládna spotreba</t>
  </si>
  <si>
    <t>Celková zamestnanosť</t>
  </si>
  <si>
    <t>Real GDP</t>
  </si>
  <si>
    <t>Consumer prices</t>
  </si>
  <si>
    <t>Private consumption</t>
  </si>
  <si>
    <t>Public consumption</t>
  </si>
  <si>
    <t>Real investment</t>
  </si>
  <si>
    <t>Real export</t>
  </si>
  <si>
    <t>Total employment</t>
  </si>
  <si>
    <t>Nominal wages</t>
  </si>
  <si>
    <t xml:space="preserve"> - toho EU fondy</t>
  </si>
  <si>
    <t xml:space="preserve"> - Daň z nehnuteľnosti a iné</t>
  </si>
  <si>
    <t xml:space="preserve"> - Osobitný odvod vybraných fin. inštitúcii</t>
  </si>
  <si>
    <t xml:space="preserve"> - Odvod z hazardných hier</t>
  </si>
  <si>
    <t xml:space="preserve"> - Daň z motorových vozidiel</t>
  </si>
  <si>
    <t>EKRK 192</t>
  </si>
  <si>
    <t>EKRK 292008 T0900 D.214F</t>
  </si>
  <si>
    <t>EKRK 134002 ŠR T9 D.29B</t>
  </si>
  <si>
    <t>EKRK 229006</t>
  </si>
  <si>
    <t>reziduál D.2</t>
  </si>
  <si>
    <t xml:space="preserve"> - Poplatok za obchodovanie z emisnými kvótami</t>
  </si>
  <si>
    <t xml:space="preserve">          - Osobitný odvod z podnikania v regul. odvetiach</t>
  </si>
  <si>
    <t xml:space="preserve"> - Príspevky domácností</t>
  </si>
  <si>
    <t>Transfery NO, cirkvi, súkr. školám a pod.</t>
  </si>
  <si>
    <t>Luxembursko</t>
  </si>
  <si>
    <t>Švédsko</t>
  </si>
  <si>
    <t>Slovinsko</t>
  </si>
  <si>
    <t>Holandsko</t>
  </si>
  <si>
    <t>Estónsko</t>
  </si>
  <si>
    <t>Chorvátsko</t>
  </si>
  <si>
    <t>Dánsko</t>
  </si>
  <si>
    <t>Rakúsko</t>
  </si>
  <si>
    <t>Portugalsko</t>
  </si>
  <si>
    <t>Belgicko</t>
  </si>
  <si>
    <t>Bulharsko</t>
  </si>
  <si>
    <t>Írsko</t>
  </si>
  <si>
    <t>Lotyšsko</t>
  </si>
  <si>
    <t>Slovensko</t>
  </si>
  <si>
    <t>Litva</t>
  </si>
  <si>
    <t>Grécko</t>
  </si>
  <si>
    <t>Rumunsko</t>
  </si>
  <si>
    <t>Popis opatrenia</t>
  </si>
  <si>
    <t>- zmena záruk SR v EFSF</t>
  </si>
  <si>
    <t>Metodologická zmena</t>
  </si>
  <si>
    <t>(1)</t>
  </si>
  <si>
    <t>(1)+(2)</t>
  </si>
  <si>
    <t>(1)+(2)+(3)</t>
  </si>
  <si>
    <t>(1)+(2)+(3)+(4)</t>
  </si>
  <si>
    <t>Pôvodá projekcia</t>
  </si>
  <si>
    <t>Methodological change</t>
  </si>
  <si>
    <t>Former projection</t>
  </si>
  <si>
    <t>GRAF 23 - Dopady dôchodkových opatrení na výdavky na dôchodky (v % HDP)</t>
  </si>
  <si>
    <t>FIGURE 23 - Effect of pension measures on pension expenditures (in % of GDP)</t>
  </si>
  <si>
    <t>Zdroj: IFP</t>
  </si>
  <si>
    <t>Source: IFP</t>
  </si>
  <si>
    <t>Zamestnanosť v základnej prognóze a scenároch (index 2019=100)</t>
  </si>
  <si>
    <t>Employment in baseline forecast and scenarios (index 2019=100)</t>
  </si>
  <si>
    <t>HDP v základnej prognóze a scenároch (index 2019=100)</t>
  </si>
  <si>
    <t>GDP in baseline forecast and scenarios (index 2019=100)</t>
  </si>
  <si>
    <t>Measures related to tobacco products</t>
  </si>
  <si>
    <t xml:space="preserve">Non-cash benefit for employees for transport (100 euro)
</t>
  </si>
  <si>
    <t xml:space="preserve">Individual volume of depreciation of assets for microcompanies
</t>
  </si>
  <si>
    <t xml:space="preserve">Carry-forward tax losses for other non-microcompanies (max. 50 % tax base in 5 years)
</t>
  </si>
  <si>
    <t xml:space="preserve">Increase in the limit for advance payments (from 2 500 to 5 000 EUR)
</t>
  </si>
  <si>
    <t>áno</t>
  </si>
  <si>
    <t>vysoké</t>
  </si>
  <si>
    <t>S2 Indikátor (% HDP)</t>
  </si>
  <si>
    <t>4. Net lending/borrowing (additional measures included)</t>
  </si>
  <si>
    <t>5. Net lending/borrowing (no additional measures)</t>
  </si>
  <si>
    <t xml:space="preserve"> - of which EU funds</t>
  </si>
  <si>
    <t>2024F</t>
  </si>
  <si>
    <t>HICP (CPI ak nie je dostupné) (%)</t>
  </si>
  <si>
    <t>European Commission</t>
  </si>
  <si>
    <t>Tax and Benefits</t>
  </si>
  <si>
    <t>Country</t>
  </si>
  <si>
    <t>Family Types</t>
  </si>
  <si>
    <t>% earning</t>
  </si>
  <si>
    <t>Single</t>
  </si>
  <si>
    <t>Česká republika</t>
  </si>
  <si>
    <t>na</t>
  </si>
  <si>
    <t>Fínsko</t>
  </si>
  <si>
    <t>EÚ</t>
  </si>
  <si>
    <t xml:space="preserve">Zdroj: EK, Taxation Trends in the EU 2020 </t>
  </si>
  <si>
    <t>Last update :</t>
  </si>
  <si>
    <t>France</t>
  </si>
  <si>
    <t>Spain</t>
  </si>
  <si>
    <t>Slovakia</t>
  </si>
  <si>
    <t>2009-20</t>
  </si>
  <si>
    <t>2010-20</t>
  </si>
  <si>
    <t>Estimate</t>
  </si>
  <si>
    <t>NRVS</t>
  </si>
  <si>
    <t>Nešpecifikované opatrenia</t>
  </si>
  <si>
    <t>Spolu opatrenia 1 až 4B (Kurzarbeit)</t>
  </si>
  <si>
    <t>Podpora podnikania v cestovnom ruchu a gastro</t>
  </si>
  <si>
    <t>Podpora podnikania v oblasti kultúry a kreatívneho priemyslu</t>
  </si>
  <si>
    <t>Preplácanie nájmu</t>
  </si>
  <si>
    <t xml:space="preserve">Podpora uchádzačov o zamestnanie </t>
  </si>
  <si>
    <t xml:space="preserve">SOS príspevok </t>
  </si>
  <si>
    <t>Dávka v nezamestnanosti (predĺženie obdobia poberania)</t>
  </si>
  <si>
    <t>Odpustenie sociálnych odvodov za apríl</t>
  </si>
  <si>
    <t xml:space="preserve">Odpočet firemných strát z rokov 2015-18 </t>
  </si>
  <si>
    <t>Nesplatenie časti odložených odvodov</t>
  </si>
  <si>
    <t xml:space="preserve">Nulová daň z pridanej hodnoty na respirátory FFP2/3 </t>
  </si>
  <si>
    <t>Odmeny pracovníkom v zdravotníctve</t>
  </si>
  <si>
    <t>Zvýšené výdavky - ventilátory a iné</t>
  </si>
  <si>
    <t>Výdavky na testovanie</t>
  </si>
  <si>
    <t>Náklady na lieky a vakcínáciu</t>
  </si>
  <si>
    <t>Zariadenie a iné výdavky ZZ</t>
  </si>
  <si>
    <t>Tvorba pohotovostných zásob (mimo testov)</t>
  </si>
  <si>
    <t>Odmeny pracovníkom v prvej línii (mimo MZ)</t>
  </si>
  <si>
    <t>Tovary a služby súvisiace s COVID-19 (dezinfekcia, iné)</t>
  </si>
  <si>
    <t>Dotačné schémy rôznym sektorom / subjektom</t>
  </si>
  <si>
    <t>Opatrenia hospodárskej mobilizácie</t>
  </si>
  <si>
    <t>Vklad do základného imania Slovenskej záručnej a rozvojovej banky</t>
  </si>
  <si>
    <t>Vklad do základného imania Letových prevádzkových služieb</t>
  </si>
  <si>
    <t xml:space="preserve">Ostatné </t>
  </si>
  <si>
    <t>Platba DPH koncesionára stavby D4/R7</t>
  </si>
  <si>
    <t xml:space="preserve">Spolu  </t>
  </si>
  <si>
    <t>Platba doktorom špecialistom</t>
  </si>
  <si>
    <t>Economic mobilization measures</t>
  </si>
  <si>
    <t>Podpora udržania zamestnanosti</t>
  </si>
  <si>
    <t>Odpustenie daní a odvodov</t>
  </si>
  <si>
    <t>Zvýšené výdavky v zdravotníctve</t>
  </si>
  <si>
    <t>Iné opatrenia</t>
  </si>
  <si>
    <t>Support for maintaining employment</t>
  </si>
  <si>
    <t>Other measures</t>
  </si>
  <si>
    <t>EKRK</t>
  </si>
  <si>
    <t>ESA</t>
  </si>
  <si>
    <t>v mil.</t>
  </si>
  <si>
    <t>Priama pomoc spolu</t>
  </si>
  <si>
    <t>D.3p</t>
  </si>
  <si>
    <t>Sociálna pomoc (vrátane pandemických OČR a PN)</t>
  </si>
  <si>
    <t>Rodičovský príspevok (predĺženie obdobia poberania)</t>
  </si>
  <si>
    <t>Nemocenské (PN) - dávky vyplatené nad úrovňou roka 2019 (indexované)</t>
  </si>
  <si>
    <t>Ošetrovné (OČR) - dávky vyplatené nad úrovňou roka 2019 (indexované)</t>
  </si>
  <si>
    <t>D.51B</t>
  </si>
  <si>
    <t>610, 620</t>
  </si>
  <si>
    <t>D.99</t>
  </si>
  <si>
    <t>630, 710</t>
  </si>
  <si>
    <t>P.2, P.51</t>
  </si>
  <si>
    <t>Priama pomoc spolu bez EU fondov</t>
  </si>
  <si>
    <t>p.m. Odklad daní a odvodov (bez vplyvu na deficit)</t>
  </si>
  <si>
    <t>Odklad daňového priznania DPPO</t>
  </si>
  <si>
    <t>Posun platenia preddavkov DPPO/DPFO pri pokles tržieb o 40 %</t>
  </si>
  <si>
    <t xml:space="preserve">SZRB - zazmluvnená schéma de minimis </t>
  </si>
  <si>
    <t>Eximbanka -  zazmluvnená schéma de minimis</t>
  </si>
  <si>
    <t>SIH - zazmluvnená schéma de minimis</t>
  </si>
  <si>
    <t xml:space="preserve">Veľká schéma </t>
  </si>
  <si>
    <t>p.m. Odložené splátky (opatrenie bankového sektora)</t>
  </si>
  <si>
    <t xml:space="preserve">p.m. Transfery v rámci verejnej správy </t>
  </si>
  <si>
    <t>Transfery ŽSR, ŽSSK a NDS</t>
  </si>
  <si>
    <t>Návratná fin. výpomoc obciam a mestám</t>
  </si>
  <si>
    <t>Vklad do Všeobecnej zdrav. poisťovne</t>
  </si>
  <si>
    <t>Transfer Sociálna poisťovňa</t>
  </si>
  <si>
    <t>Všetky opatrenia spolu</t>
  </si>
  <si>
    <t>Total measures 1 to 4B (Kurzarbeit)</t>
  </si>
  <si>
    <t>Parental allowance (extension of the period of receipt)</t>
  </si>
  <si>
    <t>Unemployment benefit (extension of the acquisition period)</t>
  </si>
  <si>
    <t>Deduction of company losses from 2015-18</t>
  </si>
  <si>
    <t>Creation of emergency stocks (excluding tests)</t>
  </si>
  <si>
    <t>Goods and services related to COVID-19 (disinfection, other)</t>
  </si>
  <si>
    <t>Subsidy schemes for various sectors / entities</t>
  </si>
  <si>
    <t>p.m. Deferment of taxes and levies (without impact on the deficit)</t>
  </si>
  <si>
    <t>Postponement of DPPO tax return</t>
  </si>
  <si>
    <t>SZRB - contracted de minimis scheme</t>
  </si>
  <si>
    <t>Eximbanka - contracted de minimis scheme</t>
  </si>
  <si>
    <t>SIH - contracted de minimis scheme</t>
  </si>
  <si>
    <t>Great scheme</t>
  </si>
  <si>
    <t>p.m. Deferred installments (banking sector measure)</t>
  </si>
  <si>
    <t>p.m. Transfers within public administration</t>
  </si>
  <si>
    <t>All measures together</t>
  </si>
  <si>
    <t>Direct support together</t>
  </si>
  <si>
    <t>Remission of taxes and levies</t>
  </si>
  <si>
    <t>Direct support together without EU funds</t>
  </si>
  <si>
    <t>Contribution to the capital of the Slovak Guarantee and Development Bank</t>
  </si>
  <si>
    <t>Contribution to the capital of Air Traffic Services</t>
  </si>
  <si>
    <t>Deferral of income tax advance payments in case of a decrease in revenues exceeding 40%</t>
  </si>
  <si>
    <t>p. m. Bank guarantees (without direct effect on the deficit)</t>
  </si>
  <si>
    <t>Contribution to General Health insurance company</t>
  </si>
  <si>
    <t>Transfer to Social Insurance company</t>
  </si>
  <si>
    <t>Transfers to ŽSR, ŽSSK and NDS</t>
  </si>
  <si>
    <t>Various increased current transfers for other public administration entities</t>
  </si>
  <si>
    <t>Returnable fin. assistance to municipalities</t>
  </si>
  <si>
    <t>Changes of tax rates of Property taxes</t>
  </si>
  <si>
    <t>Abolition of the VAT exemption for shipments up to 22 euros from third countries</t>
  </si>
  <si>
    <t>Cyklická zložka</t>
  </si>
  <si>
    <t>Cyclical component</t>
  </si>
  <si>
    <t>Zmena hrubého dlhu VS</t>
  </si>
  <si>
    <t>Zmena hotovosti VS</t>
  </si>
  <si>
    <t>Liquid financial assests</t>
  </si>
  <si>
    <t>Currency and deposits</t>
  </si>
  <si>
    <t>Low risk</t>
  </si>
  <si>
    <t>Medium risk</t>
  </si>
  <si>
    <t>High risk</t>
  </si>
  <si>
    <t>Threshold</t>
  </si>
  <si>
    <t>Stredné riziko</t>
  </si>
  <si>
    <t>Vysoké riziko</t>
  </si>
  <si>
    <t>Hranica</t>
  </si>
  <si>
    <t>z toho:</t>
  </si>
  <si>
    <t xml:space="preserve">  Výdavky na penzie</t>
  </si>
  <si>
    <t>Initial budgetary position</t>
  </si>
  <si>
    <t>Pension expenditures</t>
  </si>
  <si>
    <t>Long-term care expenditure</t>
  </si>
  <si>
    <t>spolu</t>
  </si>
  <si>
    <t>Plán obnovy spolu</t>
  </si>
  <si>
    <t>Kompenzácie</t>
  </si>
  <si>
    <t>RRP</t>
  </si>
  <si>
    <t>Fondy EÚ</t>
  </si>
  <si>
    <t>EU funds</t>
  </si>
  <si>
    <t>Zmena hodnoty jednotlivých premenných oproti vývoju bez plánu obnovy (v %)</t>
  </si>
  <si>
    <t>Real investments</t>
  </si>
  <si>
    <t>Change of individual variable compared to no-recovery plan scenario (%)</t>
  </si>
  <si>
    <t>TABLE 4 - Contribution of production factors to potential growth (pp) – MoF SR approach</t>
  </si>
  <si>
    <t>TABUĽKA 4 - Príspevky výrobných faktorov k rastu potenciálneho produktu - prístup MF SR</t>
  </si>
  <si>
    <t>TABUĽKA 5 - Vývoj produkčnej medzery - prístup MF SR</t>
  </si>
  <si>
    <t>TABLE 5 - Output gap  - MoF SR approach</t>
  </si>
  <si>
    <t>TABUĽKA 6 - Porovnanie prognóz slovenskej ekonomiky MF SR a ostatných inštitúcií</t>
  </si>
  <si>
    <t>TABLE 6 - Comparisons of forecasts of MFSR and other institutions</t>
  </si>
  <si>
    <t>Cumulative change of variables compared to the forecast</t>
  </si>
  <si>
    <r>
      <t>Funkcie</t>
    </r>
    <r>
      <rPr>
        <sz val="9"/>
        <color rgb="FF000000"/>
        <rFont val="Arial Narrow"/>
        <family val="2"/>
        <charset val="238"/>
      </rPr>
      <t> </t>
    </r>
  </si>
  <si>
    <t xml:space="preserve">COFOG </t>
  </si>
  <si>
    <r>
      <t>kód</t>
    </r>
    <r>
      <rPr>
        <sz val="9"/>
        <color rgb="FF000000"/>
        <rFont val="Arial Narrow"/>
        <family val="2"/>
        <charset val="238"/>
      </rPr>
      <t> </t>
    </r>
  </si>
  <si>
    <t>1. Všeobecné verejné služby</t>
  </si>
  <si>
    <t>3. Verejný poriadok a bezpečnosť</t>
  </si>
  <si>
    <t>4. Ekonomická oblasť</t>
  </si>
  <si>
    <t>5. Ochrana životného prostredia</t>
  </si>
  <si>
    <t>6. Bývanie a občianska vybavenosť</t>
  </si>
  <si>
    <t>8. Rekreácia, kultúra a náboženstvo</t>
  </si>
  <si>
    <t>9. Vzdelávanie</t>
  </si>
  <si>
    <t>10. Sociálne zabezpečenie</t>
  </si>
  <si>
    <t>Celkové výdavky</t>
  </si>
  <si>
    <t>7. Zdravotníctvo</t>
  </si>
  <si>
    <t>1. General public services</t>
  </si>
  <si>
    <t>3. Public order and safety</t>
  </si>
  <si>
    <t>4. Economic affairs</t>
  </si>
  <si>
    <t>5. Environmental protection</t>
  </si>
  <si>
    <t>6. Housing and community amenities</t>
  </si>
  <si>
    <t>7. Health</t>
  </si>
  <si>
    <t>8. Recreation, culture and religion</t>
  </si>
  <si>
    <t>9. Education</t>
  </si>
  <si>
    <t xml:space="preserve">Total expenditure </t>
  </si>
  <si>
    <t>code </t>
  </si>
  <si>
    <t>3. One-off effects*</t>
  </si>
  <si>
    <t>Rast DV so SDŽ</t>
  </si>
  <si>
    <t>Interakcia opatrení</t>
  </si>
  <si>
    <t>Celkovo</t>
  </si>
  <si>
    <t>Overall</t>
  </si>
  <si>
    <t>SRA linked to LE</t>
  </si>
  <si>
    <t>Interaction term</t>
  </si>
  <si>
    <t>TABUĽKA 3 – Vplyvy realizácie Plánu obnovy a odolnosti SR zahrnuté v prognóze</t>
  </si>
  <si>
    <t>GRAFY / FIGURES</t>
  </si>
  <si>
    <t>Unspecified measures</t>
  </si>
  <si>
    <t>10. Social security</t>
  </si>
  <si>
    <t>Entrepreneurship promotion in tourism and hospitality sector</t>
  </si>
  <si>
    <t>Entrepreneurship promotion in culture and creative industry</t>
  </si>
  <si>
    <t>Reimbursement of rents</t>
  </si>
  <si>
    <t xml:space="preserve">Support for job applicants </t>
  </si>
  <si>
    <t>Social assistance (including pandemic allowance for care of a family member and sick pay)</t>
  </si>
  <si>
    <t xml:space="preserve">SOS allowance </t>
  </si>
  <si>
    <t>Sick pay - paid above the level of 2019 (indexed)</t>
  </si>
  <si>
    <t>Allowance for care of a family member - paid above the level of 2019 (indexed)</t>
  </si>
  <si>
    <t>Remission of social security contributions for April</t>
  </si>
  <si>
    <t>Unpaid part of deferred levies</t>
  </si>
  <si>
    <t xml:space="preserve">Zero value added tax on FFP2/3 respirators </t>
  </si>
  <si>
    <t>Increased healthcare expenditures</t>
  </si>
  <si>
    <t>Rewards for healthcare employees</t>
  </si>
  <si>
    <t>Payment to medical specialists</t>
  </si>
  <si>
    <t>Increased expenditures - ventilators and other</t>
  </si>
  <si>
    <t>Testing expenditures</t>
  </si>
  <si>
    <t>Costs of medicines and vaccination</t>
  </si>
  <si>
    <t>Equipment and other expenditures of healthcare facilities</t>
  </si>
  <si>
    <t>Rewards to frontline workers (excluding the Ministry of Health)</t>
  </si>
  <si>
    <t>Financing from EU resources</t>
  </si>
  <si>
    <t>TABUĽKA 1 - Prognóza vybraných indikátorov vývoja ekonomiky SR pre roky 2022 až 2025</t>
  </si>
  <si>
    <t>TABLE 1 - Forecast of selected indicators of the Slovak economy for 2022 to 2025</t>
  </si>
  <si>
    <t>2025F</t>
  </si>
  <si>
    <t>Vládne investície</t>
  </si>
  <si>
    <t>Sociálne transfery</t>
  </si>
  <si>
    <t>Investície firiem</t>
  </si>
  <si>
    <t>Investície domácností</t>
  </si>
  <si>
    <t>Public compensations</t>
  </si>
  <si>
    <t>Intermediate consumption</t>
  </si>
  <si>
    <t>Government investment</t>
  </si>
  <si>
    <t>Natural social transfers</t>
  </si>
  <si>
    <t>Social transfers</t>
  </si>
  <si>
    <t>Corporate investment</t>
  </si>
  <si>
    <t>Household investment</t>
  </si>
  <si>
    <t xml:space="preserve">Naturálne soc. transfery </t>
  </si>
  <si>
    <t>TABUĽKA 2 – Predpoklady realizácie výdavkov z Plánu obnovy a odolnosti SR z prognózy (mil. eur, bez DPH)</t>
  </si>
  <si>
    <t>Prognóza mar 2022</t>
  </si>
  <si>
    <t>Mar 2022</t>
  </si>
  <si>
    <t>Percentuálna zmena úrovní jednotlivých premenných oproti prognóze</t>
  </si>
  <si>
    <t>Prognóza feb 2020</t>
  </si>
  <si>
    <t>Feb 2020</t>
  </si>
  <si>
    <t>NBS (miernejší vojnový scenár)</t>
  </si>
  <si>
    <t>NBS (milder war scenario)</t>
  </si>
  <si>
    <t>2021 S</t>
  </si>
  <si>
    <t>zmena efektívnosti výberu daní</t>
  </si>
  <si>
    <t>vplyv legislatívnych zmien</t>
  </si>
  <si>
    <t>ostatné vplyvy</t>
  </si>
  <si>
    <t>celkový rozdiel oproti rozpčtu</t>
  </si>
  <si>
    <t>DPH</t>
  </si>
  <si>
    <t>VAT</t>
  </si>
  <si>
    <t>changes in the efficiency of tax collection</t>
  </si>
  <si>
    <t>other impacts</t>
  </si>
  <si>
    <t>impact of legislative changes</t>
  </si>
  <si>
    <t>impact of macroeconomic changes in 2022</t>
  </si>
  <si>
    <t>total change</t>
  </si>
  <si>
    <t>DPPO</t>
  </si>
  <si>
    <t>CIT</t>
  </si>
  <si>
    <t>2024 PS</t>
  </si>
  <si>
    <t>2025 PS</t>
  </si>
  <si>
    <t>4. Saldo VS po dodatočných opatreniach (rozpočtové ciele)</t>
  </si>
  <si>
    <t xml:space="preserve">   Compensation of employees</t>
  </si>
  <si>
    <t xml:space="preserve">   Subsidies</t>
  </si>
  <si>
    <t>3. Additional measures to reach target (4-5)</t>
  </si>
  <si>
    <t>Expected</t>
  </si>
  <si>
    <t>Fiscal framework</t>
  </si>
  <si>
    <t>Rast reálneho HDP</t>
  </si>
  <si>
    <t>Deflátor HDP</t>
  </si>
  <si>
    <t>Upper sanction band (gross debt)</t>
  </si>
  <si>
    <t>Gross debt in reaching budgetary target scenario</t>
  </si>
  <si>
    <t>Net debt in reaching budgetary target scenario</t>
  </si>
  <si>
    <t>Note.: Projection of debt based on bond issue plan including fiscal framework deficits for 2023 and 2025 in line with accrual deficits of GG reaching 3,3, 3,2 and 3,5 % of GDP for 2023 and 2025.</t>
  </si>
  <si>
    <t>Deflator</t>
  </si>
  <si>
    <t>Real GDP growth</t>
  </si>
  <si>
    <t>Stock-flow adjustment (w/o currency and deposits)</t>
  </si>
  <si>
    <t>Scenár nezmenených politík</t>
  </si>
  <si>
    <t>No policy-change scenario</t>
  </si>
  <si>
    <t>Nízke riziko</t>
  </si>
  <si>
    <t>of which:</t>
  </si>
  <si>
    <t>Znížený rast ADH</t>
  </si>
  <si>
    <t>Rodičovský dôchodok</t>
  </si>
  <si>
    <t>PSD - 40 rokov</t>
  </si>
  <si>
    <t>Decresed growth of the current pension point value</t>
  </si>
  <si>
    <t>Parental pension</t>
  </si>
  <si>
    <t>Early old-age pension after 40 years</t>
  </si>
  <si>
    <t>Kapitola</t>
  </si>
  <si>
    <t>MO SR</t>
  </si>
  <si>
    <t>Kurzarbeit pre materské školy a ZUŠ</t>
  </si>
  <si>
    <t>Jednorazový príspevok na dieťa</t>
  </si>
  <si>
    <t>Humanitárna pomoc a úrazový príplatok</t>
  </si>
  <si>
    <t>Očkovacia prémia a sprostredkovateľský bonus</t>
  </si>
  <si>
    <t>Finančná pomoc pre seniorov, ktorí sa dali zaočkovať</t>
  </si>
  <si>
    <t>One-off parental allowance</t>
  </si>
  <si>
    <t>Humanitarian aid</t>
  </si>
  <si>
    <t>Vaccination premium and negotiation bonus</t>
  </si>
  <si>
    <t>Financial aid to vaccinated seniors</t>
  </si>
  <si>
    <t>- change in guarantees within EFSF</t>
  </si>
  <si>
    <t>Štrukturálne primárne saldo</t>
  </si>
  <si>
    <t>Postupná konsolidácia*</t>
  </si>
  <si>
    <t>Vplyv II. piliera na P a V strane</t>
  </si>
  <si>
    <t>Výsledná Hodnota S1</t>
  </si>
  <si>
    <t>Riziko udržateľnosti</t>
  </si>
  <si>
    <t>stredné</t>
  </si>
  <si>
    <t>S1 Indikátor (% HDP)</t>
  </si>
  <si>
    <t xml:space="preserve">  Počiatočná rozpočtová pozícia</t>
  </si>
  <si>
    <t xml:space="preserve">  Náklady odkladu konsolidácie</t>
  </si>
  <si>
    <t xml:space="preserve">  Požadovaná úroveň dlhu v koncovom roku</t>
  </si>
  <si>
    <t xml:space="preserve">  Dlhodobé výdavky (náklady starnutia)</t>
  </si>
  <si>
    <t xml:space="preserve">  Výpadok príjmov kvôli druhému pilieru</t>
  </si>
  <si>
    <r>
      <t>Baseline (t</t>
    </r>
    <r>
      <rPr>
        <b/>
        <vertAlign val="subscript"/>
        <sz val="8"/>
        <color rgb="FF000000"/>
        <rFont val="Arial Narrow"/>
        <family val="2"/>
        <charset val="238"/>
      </rPr>
      <t>0</t>
    </r>
    <r>
      <rPr>
        <b/>
        <sz val="8"/>
        <color rgb="FF000000"/>
        <rFont val="Arial Narrow"/>
        <family val="2"/>
        <charset val="238"/>
      </rPr>
      <t>)</t>
    </r>
  </si>
  <si>
    <t>Primary structural balance</t>
  </si>
  <si>
    <r>
      <t>Debt (t</t>
    </r>
    <r>
      <rPr>
        <b/>
        <vertAlign val="subscript"/>
        <sz val="8"/>
        <color rgb="FF000000"/>
        <rFont val="Arial Narrow"/>
        <family val="2"/>
        <charset val="238"/>
      </rPr>
      <t>0</t>
    </r>
    <r>
      <rPr>
        <b/>
        <sz val="8"/>
        <color rgb="FF000000"/>
        <rFont val="Arial Narrow"/>
        <family val="2"/>
        <charset val="238"/>
      </rPr>
      <t>)</t>
    </r>
  </si>
  <si>
    <t>Consolidation period*</t>
  </si>
  <si>
    <r>
      <t>End year (t</t>
    </r>
    <r>
      <rPr>
        <b/>
        <vertAlign val="subscript"/>
        <sz val="8"/>
        <color rgb="FF000000"/>
        <rFont val="Arial Narrow"/>
        <family val="2"/>
        <charset val="238"/>
      </rPr>
      <t>1</t>
    </r>
    <r>
      <rPr>
        <b/>
        <sz val="8"/>
        <color rgb="FF000000"/>
        <rFont val="Arial Narrow"/>
        <family val="2"/>
        <charset val="238"/>
      </rPr>
      <t>)</t>
    </r>
  </si>
  <si>
    <r>
      <t>Debt (t</t>
    </r>
    <r>
      <rPr>
        <b/>
        <vertAlign val="subscript"/>
        <sz val="8"/>
        <color rgb="FF000000"/>
        <rFont val="Arial Narrow"/>
        <family val="2"/>
        <charset val="238"/>
      </rPr>
      <t>1</t>
    </r>
    <r>
      <rPr>
        <b/>
        <sz val="8"/>
        <color rgb="FF000000"/>
        <rFont val="Arial Narrow"/>
        <family val="2"/>
        <charset val="238"/>
      </rPr>
      <t>)</t>
    </r>
  </si>
  <si>
    <t>2nd pillar</t>
  </si>
  <si>
    <t>S1 outcome</t>
  </si>
  <si>
    <t>Sustainability assesment</t>
  </si>
  <si>
    <r>
      <t>Východiskový rok (t</t>
    </r>
    <r>
      <rPr>
        <b/>
        <vertAlign val="subscript"/>
        <sz val="9"/>
        <color rgb="FF000000"/>
        <rFont val="Arial Narrow"/>
        <family val="2"/>
        <charset val="238"/>
      </rPr>
      <t>0</t>
    </r>
    <r>
      <rPr>
        <b/>
        <sz val="9"/>
        <color rgb="FF000000"/>
        <rFont val="Arial Narrow"/>
        <family val="2"/>
        <charset val="238"/>
      </rPr>
      <t>)</t>
    </r>
  </si>
  <si>
    <r>
      <t>DLH (t</t>
    </r>
    <r>
      <rPr>
        <b/>
        <vertAlign val="subscript"/>
        <sz val="9"/>
        <color rgb="FF000000"/>
        <rFont val="Arial Narrow"/>
        <family val="2"/>
        <charset val="238"/>
      </rPr>
      <t>0</t>
    </r>
    <r>
      <rPr>
        <b/>
        <sz val="9"/>
        <color rgb="FF000000"/>
        <rFont val="Arial Narrow"/>
        <family val="2"/>
        <charset val="238"/>
      </rPr>
      <t>)</t>
    </r>
  </si>
  <si>
    <r>
      <t>Koncový rok (t</t>
    </r>
    <r>
      <rPr>
        <b/>
        <vertAlign val="subscript"/>
        <sz val="9"/>
        <color rgb="FF000000"/>
        <rFont val="Arial Narrow"/>
        <family val="2"/>
        <charset val="238"/>
      </rPr>
      <t>1</t>
    </r>
    <r>
      <rPr>
        <b/>
        <sz val="9"/>
        <color rgb="FF000000"/>
        <rFont val="Arial Narrow"/>
        <family val="2"/>
        <charset val="238"/>
      </rPr>
      <t>)</t>
    </r>
  </si>
  <si>
    <r>
      <t>DLH (t</t>
    </r>
    <r>
      <rPr>
        <b/>
        <vertAlign val="subscript"/>
        <sz val="9"/>
        <color rgb="FF000000"/>
        <rFont val="Arial Narrow"/>
        <family val="2"/>
        <charset val="238"/>
      </rPr>
      <t>1</t>
    </r>
    <r>
      <rPr>
        <b/>
        <sz val="9"/>
        <color rgb="FF000000"/>
        <rFont val="Arial Narrow"/>
        <family val="2"/>
        <charset val="238"/>
      </rPr>
      <t>)</t>
    </r>
  </si>
  <si>
    <t>S1 Indicator (% of GDP)</t>
  </si>
  <si>
    <t>Cost of delaying adjustment</t>
  </si>
  <si>
    <t>Debt requirement</t>
  </si>
  <si>
    <t>Second pillar</t>
  </si>
  <si>
    <t>YES</t>
  </si>
  <si>
    <t xml:space="preserve">  Zdravotná a dlhodobá starostlivosť</t>
  </si>
  <si>
    <t xml:space="preserve">  Výdavky na vzdelanie a dávky v nezamestnanosti</t>
  </si>
  <si>
    <t>Výsledná hodnota S2</t>
  </si>
  <si>
    <t>S2 outcome</t>
  </si>
  <si>
    <r>
      <t>Baseline (t</t>
    </r>
    <r>
      <rPr>
        <b/>
        <vertAlign val="subscript"/>
        <sz val="9"/>
        <color rgb="FF000000"/>
        <rFont val="Arial Narrow"/>
        <family val="2"/>
        <charset val="238"/>
      </rPr>
      <t>0</t>
    </r>
    <r>
      <rPr>
        <b/>
        <sz val="9"/>
        <color rgb="FF000000"/>
        <rFont val="Arial Narrow"/>
        <family val="2"/>
        <charset val="238"/>
      </rPr>
      <t>)</t>
    </r>
  </si>
  <si>
    <r>
      <t>Debt (t</t>
    </r>
    <r>
      <rPr>
        <b/>
        <vertAlign val="subscript"/>
        <sz val="9"/>
        <color rgb="FF000000"/>
        <rFont val="Arial Narrow"/>
        <family val="2"/>
        <charset val="238"/>
      </rPr>
      <t>0</t>
    </r>
    <r>
      <rPr>
        <b/>
        <sz val="9"/>
        <color rgb="FF000000"/>
        <rFont val="Arial Narrow"/>
        <family val="2"/>
        <charset val="238"/>
      </rPr>
      <t>)</t>
    </r>
  </si>
  <si>
    <t>high</t>
  </si>
  <si>
    <t>medium</t>
  </si>
  <si>
    <t>S2 Indicator (% of GDP)</t>
  </si>
  <si>
    <t>Health &amp; Long-term care expenditures</t>
  </si>
  <si>
    <t>Education &amp; Unemployment expenditures</t>
  </si>
  <si>
    <t xml:space="preserve">Zdroj: MF SR       </t>
  </si>
  <si>
    <t>Saldo hospodárenia verejnej správy (% HDP)</t>
  </si>
  <si>
    <t>General government balance (% of GDP)</t>
  </si>
  <si>
    <t>Hrubý a čistý dlh verejnej správy (% HDP)</t>
  </si>
  <si>
    <t>Gross and net public debt (% of GDP)</t>
  </si>
  <si>
    <t>p.m. Saldo verejnej správy z predbežne zostaveného návrhu rozpočtu (fiškálny rámec - FRRVS)</t>
  </si>
  <si>
    <t>p.m. Opatrenia potrebné na dosiahnutie rozpočtových cieľov v mil. eur oproti FRRVS</t>
  </si>
  <si>
    <t>p.m. GG balance from preliminary fiscal framework (fiscal framework - FF)</t>
  </si>
  <si>
    <t>p.m. Measures needed to reach budgetary targets in mil. euros comparing to FF</t>
  </si>
  <si>
    <t>TABLE 2 – Expected expenditures covered by Recovery and resilience plan of SR (mil. eur, w/o. VAT)</t>
  </si>
  <si>
    <t>TABUĽKA 5 - Vývoj produkčnej medzery - prístup MF SR / TABLE 5 - Output gap  - MoF SR approach</t>
  </si>
  <si>
    <t>TABUĽKA 6 - Porovnanie prognóz slovenskej ekonomiky MF SR a ostatných inštitúcií / TABLE 6 - Comparisons of forecasts of MFSR and other institutions</t>
  </si>
  <si>
    <t>TABLE 3 – Recovery and resilience plan impact on macro forecast</t>
  </si>
  <si>
    <t>TABUĽKA 2 - Predpoklady realizácie výdavkov z Plánu obnovy a odolnosti SR z prognózy (mil. eur, bez DPH) / TABLE 2 - Expected expenditures covered by Recovery and resilience plan of SR (mil. eur, w/o. VAT)</t>
  </si>
  <si>
    <t>TABUĽKA 3 - Vplyvy realizácie Plánu obnovy a odolnosti SR zahrnuté v prognóze / TABLE 3 - Recovery and resilience plan impact on macro forecast</t>
  </si>
  <si>
    <t>TABUĽKA 4 - Príspevky výrobných faktorov k rastu potenciálneho produktu - prístup MF SR / TABLE 4 - Contribution of production factors to potential growth (pp) - MoF SR approach</t>
  </si>
  <si>
    <t>TABUĽKA 18 - Najväčšie investičné projekty podľa zverejnených investičných plánov / TABLE 18 - The most valuable investment projects according to published investment plans</t>
  </si>
  <si>
    <t>D.75</t>
  </si>
  <si>
    <t>Odklad zdravotných odvodov</t>
  </si>
  <si>
    <t xml:space="preserve">Odklad sociálnych odvodov </t>
  </si>
  <si>
    <t>p. m.Bankové záruky (bez priameho vplyvu na deficit)</t>
  </si>
  <si>
    <t>Rôzne zvýšené bežné transfery pre kapitoly ŠR a OSVS</t>
  </si>
  <si>
    <t>**Vplyv PN a OČR je vyčíslený cez nárast dávok oproti roku 2019, pri indexovaní bázy pre výpočet na rok 2021 a 2022. Teda sú započítané aj niektoré PN a OČR, ktoré neboli klasifikované ako pandemické.</t>
  </si>
  <si>
    <t>Kurzarbeit for kindergartens and schools of the arts</t>
  </si>
  <si>
    <t>Financovanie z EÚ zdrojov</t>
  </si>
  <si>
    <t>Postponement of health contributions</t>
  </si>
  <si>
    <t>Postponement of social security contributions</t>
  </si>
  <si>
    <t>** The impact of PN and OČR is quantified through the increase in benefits compared to 2019, when indexing the basis for the calculation for 2021 and 2022. Thus, some PN and OČR, which were not classified as pandemic, are also included.</t>
  </si>
  <si>
    <t>2026F</t>
  </si>
  <si>
    <t>Zdroj: MF SR (február 2023), Výbor pre makroekonomické prognózy (február 2023), NBS (marec 2022), EK (február 2023), OECD (november 2022) a MMF (apríl 2023).</t>
  </si>
  <si>
    <t>Source: MoF SR (February 2023), Macroeconomic committee (February 2023), NBS (March 2023), EC (February 2023), OECD (November 2022) a MMF (April 2023).</t>
  </si>
  <si>
    <t>GRAF 1 – Investície zo zdrojov EÚ (b.c., mld. eur)</t>
  </si>
  <si>
    <t>FIGURE 1 – Investments from EU (c.p., bil. eur)</t>
  </si>
  <si>
    <t>GRAF 2 - Príspevky k rastu HDP (p. b.)</t>
  </si>
  <si>
    <t xml:space="preserve">GRAF 3 – Príspevky k rastu zamestnanosti (p. b.) </t>
  </si>
  <si>
    <t>FIGURE 2 - Contributions to GDP growth (pp)</t>
  </si>
  <si>
    <t>FIGURE 3 – Contributions to employment growth (pp)</t>
  </si>
  <si>
    <t>GRAF 4 - Externé nerovnováhy - zložky salda bežného účtu platobnej bilancie (% HDP)</t>
  </si>
  <si>
    <t>GRAF 5 - Štruktúra spotrebiteľskej inflácie –medziročné príspevky zložiek k CPI (v p. b.)</t>
  </si>
  <si>
    <t>FIGURE 4 - External imbalances - CAB components (% of GDP)</t>
  </si>
  <si>
    <t>FIGURE 5 - Structure of consumer inflation - contributions of components (pp)</t>
  </si>
  <si>
    <t>GRAF 8 - Príspevky výrobných faktorov k rastu potenciálneho produktu (p. b.) - prístup MF SR</t>
  </si>
  <si>
    <t>FIGURE 8 - Contribution of production factors to potential growth (pp) – MoF SR approach</t>
  </si>
  <si>
    <t xml:space="preserve">GRAF 9 - Produkčná medzera (% pot. HDP) - prístup MF SR       </t>
  </si>
  <si>
    <t>FIGURE 9 - Output gap (% pot. GDP) - MoF SR approach</t>
  </si>
  <si>
    <t>GRAF 10 – HDP v základnej prognóze a scenároch (index 2019=100)</t>
  </si>
  <si>
    <t>FIGURE 10 – GDP in baseline forecast and scenarios (index 2019=100)</t>
  </si>
  <si>
    <t>GRAF 11 – Zamestnanosť v základnej prognóze a scenároch (index 2019=100)</t>
  </si>
  <si>
    <t>FIGURE 11 – Employment in baseline forecast and scenarios (index 2019=100)</t>
  </si>
  <si>
    <t>GRAF 1 - Investície zo zdrojov EÚ (b.c., mld. eur) / FIGURE 1 – Investments from EU (c.p., bil. eur)</t>
  </si>
  <si>
    <t>GRAF 8 - Príspevky výrobných faktorov k rastu potenciálneho produktu (p. b.) - prístup MF SR / FIGURE 8 - Contribution of production factors to potential growth (pp) – MoF SR approach</t>
  </si>
  <si>
    <t>GRAF 9 - Produkčná medzera (% pot. HDP) - prístup MF SR / FIGURE 9+ - Output gap (% pot. GDP) - MoF SR approach</t>
  </si>
  <si>
    <t>GRAF 10 - HDP v základnej prognóze a scenároch (index 2019=100) / FIGURE 10 – GDP in baseline forecast and scenarios (index 2019=100)</t>
  </si>
  <si>
    <t>GRAF 11 - Zamestnanosť v základnej prognóze a scenároch (index 2019=100) / FIGURE 11 – Employment in baseline forecast and scenarios (index 2019=100)</t>
  </si>
  <si>
    <t>GRAF 2 - Príspevky k rastu HDP (p. b.) / FIGURE 2 - Contributions to GDP growth (pp)</t>
  </si>
  <si>
    <t>GRAF 3 - Príspevky k rastu zamestnanosti (p. b.)  / FIGURE 3 – Contributions to employment growth (pp)</t>
  </si>
  <si>
    <t>GRAF 4 - Externé nerovnováhy - zložky salda bežného účtu platobnej bilancie (% HDP) / FIGURE 4 - External imbalances - CAB components (% of GDP)</t>
  </si>
  <si>
    <t>GRAF 5 - Štruktúra spotrebiteľskej inflácie –medziročné príspevky zložiek k CPI (v p. b.) / FIGURE 5 - Structure of consumer inflation - contributions of components (pp)</t>
  </si>
  <si>
    <t>TABUĽKA 1 - Prognóza vybraných indikátorov vývoja ekonomiky SR pre roky 2023 až 2026 / TABLE 1 - Forecast of selected indicators of the Slovak economy for 2023 to 2026</t>
  </si>
  <si>
    <t>TABUĽKA 7 - Rizikový scenár slabšieho čerpania Plánu obnovy a odolnosti</t>
  </si>
  <si>
    <t>TABLE 7 - Risk scenario with weaker absorption of Recovery and Resilience Plan funds</t>
  </si>
  <si>
    <t>TABUĽKA 7 - Rizikový scenár slabšieho čerpania Plánu obnovy a odolnosti / TABLE 7 - Risk scenario with weaker absorption of Recovery and Resilience Plan funds</t>
  </si>
  <si>
    <t>Date</t>
  </si>
  <si>
    <t xml:space="preserve">Plyn </t>
  </si>
  <si>
    <t>World Container Index</t>
  </si>
  <si>
    <t>italy</t>
  </si>
  <si>
    <t>Ropa</t>
  </si>
  <si>
    <t>Oil</t>
  </si>
  <si>
    <t>Gas</t>
  </si>
  <si>
    <t>GRAF 6 - Riziková prirážka 10-ročných dlhopisov (%)</t>
  </si>
  <si>
    <t>FIGURE 6 - Risk premium on 10-year government bonds (%)</t>
  </si>
  <si>
    <t>GRAF 6 - Riziková prirážka 10-ročných dlhopisov (%) / FIGURE 6 - Risk premium on 10-year government bonds (%)</t>
  </si>
  <si>
    <t>GRAF 7 - Ceny energetických komodít (cenový index, január 2022=100)</t>
  </si>
  <si>
    <t>FIGURE 7 - Commodity prices (index, January 2022=100)</t>
  </si>
  <si>
    <t>GRAF 7 - Ceny energetických komodít (cenový index, január 2022=100) / FIGURE 7 - Commodity prices (index, January 2022=100)</t>
  </si>
  <si>
    <t>GRAF 12 – Vývoj nominálneho deficitu v % HDP</t>
  </si>
  <si>
    <t>FIGURE 12 – Development of the nominal deficit in % of GDP</t>
  </si>
  <si>
    <t>Nominálne saldo</t>
  </si>
  <si>
    <t>Nominal balance</t>
  </si>
  <si>
    <t>One-offs</t>
  </si>
  <si>
    <t>Daňovo odvodové príjmy (VpDP)</t>
  </si>
  <si>
    <t>Výdavky bez EÚ fondov</t>
  </si>
  <si>
    <t>Prognóza feb 2023</t>
  </si>
  <si>
    <t>Feb 2023</t>
  </si>
  <si>
    <t>Rizikový scenár k feb 2023</t>
  </si>
  <si>
    <t>Risk scenario Feb 2023</t>
  </si>
  <si>
    <t>Risk scenario for Feb 2023</t>
  </si>
  <si>
    <t>HDP, bežné ceny*</t>
  </si>
  <si>
    <t>* Podľa revízie ŠÚ SR z 20. 4. 2023</t>
  </si>
  <si>
    <t>GDP, current prices*</t>
  </si>
  <si>
    <r>
      <t>* Nominal GDP revision as of April 20</t>
    </r>
    <r>
      <rPr>
        <vertAlign val="superscript"/>
        <sz val="9"/>
        <color theme="1"/>
        <rFont val="Arial Narrow"/>
        <family val="2"/>
        <charset val="238"/>
      </rPr>
      <t>th</t>
    </r>
    <r>
      <rPr>
        <sz val="9"/>
        <color theme="1"/>
        <rFont val="Arial Narrow"/>
        <family val="2"/>
        <charset val="238"/>
      </rPr>
      <t>, 2023</t>
    </r>
  </si>
  <si>
    <t>3. Saldo VS bez dodatočných opatrení (FRRVS)</t>
  </si>
  <si>
    <t>5. Potrebné dodatočné opatrenia na dosiahnutie cieľov (4-3)</t>
  </si>
  <si>
    <t>Dočasné opatrenia: vojna na Ukrajine</t>
  </si>
  <si>
    <t>Dočasné opatrenia: COVID19</t>
  </si>
  <si>
    <t>Dočasné opatrenia: Ostatné</t>
  </si>
  <si>
    <t>Dočasné opatrenia: Energo-pomoc</t>
  </si>
  <si>
    <t>Temporary effects: COVID-19</t>
  </si>
  <si>
    <t>Temporary effects: others</t>
  </si>
  <si>
    <t>Temporary effects: war in Ukraine</t>
  </si>
  <si>
    <t>Temporary effects: energy support</t>
  </si>
  <si>
    <t>Aktuálny rozpočet verejnej správy</t>
  </si>
  <si>
    <t>Deficit verejnej správy</t>
  </si>
  <si>
    <t>Štrukturálny deficit</t>
  </si>
  <si>
    <t>GRAF 16 - Vplyv faktorov na medziročný rast daňovo-odvodových príjmov  (2023, ESA 2010, p.b.)</t>
  </si>
  <si>
    <t>jednorazové vplyvy</t>
  </si>
  <si>
    <t>v %</t>
  </si>
  <si>
    <t>vplyv  makroeokonomických ukazovateľov</t>
  </si>
  <si>
    <t>GRAF 17 – Medziročná zmena vybraných daní a odvodov (2023, ESA 2010, v %)</t>
  </si>
  <si>
    <t>FIGURE 16 - Impact of factors on y-o-y growth of taxes (2023, ESA2010, p.p.)</t>
  </si>
  <si>
    <t>in %</t>
  </si>
  <si>
    <t>one-offs</t>
  </si>
  <si>
    <t>DPFO zč</t>
  </si>
  <si>
    <t>Spotrebné dane</t>
  </si>
  <si>
    <t>Sociálne odvody</t>
  </si>
  <si>
    <t>Zdravotné ovody</t>
  </si>
  <si>
    <t>FIGURE 17 - Y-o-Y growth of taxes (2023, ESA2010, %)</t>
  </si>
  <si>
    <t>Health insurance</t>
  </si>
  <si>
    <t>Social Insurance</t>
  </si>
  <si>
    <t>Excises</t>
  </si>
  <si>
    <t>PIT from dependend activity</t>
  </si>
  <si>
    <t>GRAF 15 – Medziročná zmena vybraných daní a odvodov (2022, ESA 2010, v %)</t>
  </si>
  <si>
    <t>FIGURE 15 - Year-on-year growth of taxes (2022, ESA2010, %)</t>
  </si>
  <si>
    <t>GRAF 14 - Priemerná efektívna daňová sadzba na DPH (v %)</t>
  </si>
  <si>
    <t>FIGURE 14 - Average effective tax rate on VAT (in %)</t>
  </si>
  <si>
    <t>2017-2019</t>
  </si>
  <si>
    <t>2020-2021</t>
  </si>
  <si>
    <t>PS 2024</t>
  </si>
  <si>
    <t>PS 2025</t>
  </si>
  <si>
    <t>PS 2026</t>
  </si>
  <si>
    <t>OS 2023</t>
  </si>
  <si>
    <t>SP 2024</t>
  </si>
  <si>
    <t>SP 2025</t>
  </si>
  <si>
    <t>SP 2026</t>
  </si>
  <si>
    <t>Pozn.: Pozn.: OS – očakávaná skutočnosť, PS – Program stability                                                                                                                                                                                                                                                              
Pozn. 2: Všetky údaje sú po zohľadnení jarnej notifikácie Eurostatu
* COFOG klasifikácia sa vykazuje v ESA 2010 metodike (teda akruálne), kde sa výdavky zaznamenávajú podľa momentu dodania. Veľké investičné projekty sa tradične doručujú niekoľko rokov po zaplatení a preto sú v klasifikácii ESA 2010 zohľadnené neskôr, než ako v národnej hotovostnej metodike.
Zdroj: Eurostat, MFSR</t>
  </si>
  <si>
    <t>2. Obrana*</t>
  </si>
  <si>
    <t>2. Defence*</t>
  </si>
  <si>
    <t xml:space="preserve">Note: OS - expected expenditure in 2023, SP - Stability Program forecast
Note 2: All data account for Eurostat 2023 spring notification
* COFOG classification is reported using the ESA 2010 methodology (i.e. accrual), where expenses are recorded at the moment of delivery. Large investment projects are traditionally delivered several years after the payment has been made and are therefore acoounted for later in the ESA 2010 classification than in the national methodology.
Source: Eurostat, MoF
</t>
  </si>
  <si>
    <t>Efektívna daňová sadzba na DPH (ročne)</t>
  </si>
  <si>
    <t>Jednorazové vplyvy</t>
  </si>
  <si>
    <t>Čistý dlh (ciele rozpočtu)</t>
  </si>
  <si>
    <t>Hrubý dlh po splnení cieľov rozpočtu</t>
  </si>
  <si>
    <t>Hrubý dlh (aktuálny rozpočet verejnej správy)</t>
  </si>
  <si>
    <t>Čistý dlh (aktuálny rozpočet verejnej správy)</t>
  </si>
  <si>
    <t>Horné a spodné sankčné pásma</t>
  </si>
  <si>
    <t>Gross debt with achieved budgetary targets</t>
  </si>
  <si>
    <t>Projection</t>
  </si>
  <si>
    <t>Gross debt (general government budget)</t>
  </si>
  <si>
    <t>Upper and lower sanction bands</t>
  </si>
  <si>
    <t>Ciele deficitov podľa aktualizovaných výdavkových limitov</t>
  </si>
  <si>
    <t>Ciele deficitov približne stabilizujúce dlh</t>
  </si>
  <si>
    <t>GRAF 18 – Prognóza hrubého dlhu pri výdavkových limitoch v porovnaní s prísnejšími cieľmi deficitov (% HDP)</t>
  </si>
  <si>
    <t>FIGURE 18 – Projection of gross debt with expenditure ceilings compared to tighter budgetary targets (% of GDP)</t>
  </si>
  <si>
    <t>GRAF 19 - Hrubý a čistý dlh verejnej správy (% HDP)</t>
  </si>
  <si>
    <t>FIGURE 19 - Gross and net debt of general government (% of GDP)</t>
  </si>
  <si>
    <t>Pozn.: Vývoj hrubého dlhu zodpovedá emisnému plánu s akruálnymi deficitmi verejnej správy podľa fiškálneho rámca 4,7 % HDP v 2024, 5,2 % v 2025 a 4,9 % v 2026. Prognóza hrubého dlhu po splnení rozpočtových cieľov vychádza z upraveného emisného plánu a predpokladá dosiahnutie cieľov rozpočtu na úrovni akruálnych deficitov verejnej správy 3,9 % HDP v 2024, 3,2 % HDP v 2025 a 2,2 % HDP v 2026.</t>
  </si>
  <si>
    <t>Net debt (budgetary targets)</t>
  </si>
  <si>
    <t>Liquid financial assets</t>
  </si>
  <si>
    <t>Budgetary targets in updated expenditure ceilings</t>
  </si>
  <si>
    <t>Debt stabilizing budgetary targets</t>
  </si>
  <si>
    <t>Net debt (general government budget)</t>
  </si>
  <si>
    <t>TABUĽKA 14 – Predpokladaná požiadavka na štrukturálnu konsolidáciu reformovaných pravidiel EÚ a výdavkových limitov (navrhované obdobie 2025-2028)</t>
  </si>
  <si>
    <t>Reformované pravidlá SGP (odhad – vlastné prepočty MF SR)</t>
  </si>
  <si>
    <t>Implicitiný cieľ pre štrukturálne saldo</t>
  </si>
  <si>
    <t>-0,5*</t>
  </si>
  <si>
    <t>Konsolidácia (kumulatívne 2024-2028)</t>
  </si>
  <si>
    <t>Priemerne za rok</t>
  </si>
  <si>
    <t>Schválený limit verejných výdavkov</t>
  </si>
  <si>
    <t xml:space="preserve">Pozn.: * Úroveň štrukturálneho salda zabezpečujúca, aby sa  dlh bez ďalších zásahov vlády v nasledujúcich 10-tich rokoch udržal pod 60 % HDP a deficit nevzrástol nad 3 % HDP. Starnutie populácie spôsobí nárast deficitu o približne 2 % HDP v priebehu 2028-2038. </t>
  </si>
  <si>
    <t>Rozdielna úroveň počiatočného štrukturálneho salda vyplýva najmä z predpokladanej konsolidácie podľa oficiálne zverejnenýách národných výdavkových limitov už v roku 2024 a odlišných predpokladov očakávaného štrukturálneho salda v 2023.</t>
  </si>
  <si>
    <t>Zdroj: MF SR, RRZ, EK</t>
  </si>
  <si>
    <t>TABLE 14 – Assumed requirement of structural adjustment of EU fiscal rules and expenditure ceilings (proposed period of 2025-2028)</t>
  </si>
  <si>
    <t>Reformed SGP rules (estimate of MoF SR)</t>
  </si>
  <si>
    <t>Implicit target for structural balance</t>
  </si>
  <si>
    <t>Adjustment (cumulatively 2024-2028)</t>
  </si>
  <si>
    <t>Annualy</t>
  </si>
  <si>
    <t>Approved expenditure ceiling</t>
  </si>
  <si>
    <t>Note: * The level of the structural balance ensuring that, without further government intervention, the debt remains below 60% of GDP in the next 10 years and the deficit does not exceed 3% of GDP. Population ageing will cause the deficit to increase by around 2% of GDP over 2028-2038.</t>
  </si>
  <si>
    <t>The different level of the initial structural balance results particularly from the projected consolidation according to the officially published national expenditure ceilings already in 2024 and different assumptions of the expected structural balance in 2023.</t>
  </si>
  <si>
    <t>Source: MoF SR, CBR, EC</t>
  </si>
  <si>
    <t>GRAF 20 - Príspevky k medziročnej zmene hrubého dlhu VS v základon scenári bez zmeny politík (p. b. HDP)</t>
  </si>
  <si>
    <t>Zosúladenie deficitu a dlhu (bez hotovosti VS)</t>
  </si>
  <si>
    <t>FIGURE 20 - Contributions of factors to the debt change in baseline no-policy change scenario (% of GDP)</t>
  </si>
  <si>
    <t>GRAF 21 - Dlhodobá prognóza hrubého dlhu (% HDP)</t>
  </si>
  <si>
    <t>Scenár - ciele rozpočtu</t>
  </si>
  <si>
    <t>Scenario - budgetary targets</t>
  </si>
  <si>
    <t>Pozn.: Scenár nezmenených politík vychádza z predpokladu vývoja deficitu od roku 2024 bez konsolidačných opatrení a s dodatočným vplyvom nákladov súvisiacich so starnutím populácie. Konsolidačný scenár predpokladá dosiahnutie rozpočtových cieľov (nominálny schodok 2,2% HDP do roku 2026) a následnú štrukturálnu konsolidáciu 0,5 % HDP do dosiahnutia štrukturálneho prebytku 0,5 % HDP. Dlhodobý makroekonomický výhľad je prevzatý z aktuálnej makroekonomickej prognózy a projekcií európskej pracovnej skupiny AWG.</t>
  </si>
  <si>
    <t>Note: The no-policy change scenario is based on the assumption of deficit development from 2024 without adjustment and with the additional impact of costs related to the ageing of the population. The consolidation scenario assumes the achieved budgetary targets (nominal deficit of 2.2% of GDP by 2026) and subsequent structural consolidation of 0.5% of GDP until a structural surplus of 0.5% of GDP is reached. The long-term macroeconomic outlook is taken from the current macroeconomic forecast and projections of the European working group AWG.</t>
  </si>
  <si>
    <t>FIGURE 21 - Long-term projection of gross debt (% of GDP)</t>
  </si>
  <si>
    <t>Pozn.: Plusové položky zvyšujú dlh verejnej správy k 31.12. príslušného roku, mínusové položky dlh znižujú.</t>
  </si>
  <si>
    <t>* V 2021 a 2022 najmä zmeny vkladov subjektov mimo sektora VS v Štátnej pokladnici, akrualizačné položky a rozdiely analytickej prognózy a notifikovaného maastrichtského dlhu v metodike ESA 2010.</t>
  </si>
  <si>
    <t>Note: Positive items increase the gross debt as of 31.12. of the respective year, negative items reduce the debt.</t>
  </si>
  <si>
    <t>* In 2021 and 2022, in particular, changes in the deposits of entities outside the VS sector in the State Treasury, accrual items and differences between the analytical forecast and the notified Maastricht debt in the ESA 2010 methodology.</t>
  </si>
  <si>
    <t xml:space="preserve"> - others*</t>
  </si>
  <si>
    <t xml:space="preserve"> - ostatné*</t>
  </si>
  <si>
    <t>Actual budget</t>
  </si>
  <si>
    <t xml:space="preserve">GRAF 13 – Medziročné rasty vybraných položiek v roku 2022 a 2023 (%-ny rast, ESA2010) </t>
  </si>
  <si>
    <t>FIGURE 13 – Annual growth of selected items in 2022 and 2023 (% growth, ESA2010)</t>
  </si>
  <si>
    <t>Tax revenues forecasted by the Comittee</t>
  </si>
  <si>
    <t>Expenditures without EU funds</t>
  </si>
  <si>
    <t>TABUĽKA 8 – Hlavné opatrenia vlády vysvetľujúce medziročnú zmenu deficitu (v % HDP)</t>
  </si>
  <si>
    <t>Zníženie DPH na 10 % - gastro, športoviská, vleky a fitness</t>
  </si>
  <si>
    <t>Ostatné príjmové opatrenia</t>
  </si>
  <si>
    <t>Opatrenia v rámci rodinných politík</t>
  </si>
  <si>
    <t>Obranné výdavky</t>
  </si>
  <si>
    <t>Opatrenia vlády v zdravotníctve</t>
  </si>
  <si>
    <t>Ostatné výdavkové opatrenia</t>
  </si>
  <si>
    <t>Opatrenia vlády kompenzujúce rast energií*</t>
  </si>
  <si>
    <t>Zdanenie dočasných nadziskov z dôvodu vysokých energií*</t>
  </si>
  <si>
    <t>Opatrenia vlády spojené s pandémiou COVID-19*</t>
  </si>
  <si>
    <t>Výdavky vyvolané konfliktom na Ukrajine*</t>
  </si>
  <si>
    <t>Spolu s vplyvom na nominálne saldo</t>
  </si>
  <si>
    <t>Spolu s vplyvom na štrukturálne saldo</t>
  </si>
  <si>
    <t>* vysvetľujú zmenu nominálneho salda, nie však štrukturálneho, keďže ide opatrenia s dočasným vplyvom.</t>
  </si>
  <si>
    <t>Poznámka: detailný zoznam opatrení a ich inkrementálny vplyv na saldo sa nachádza v prílohách: Diskrečné príjmové a výdavkové opatrenia</t>
  </si>
  <si>
    <t>Poznámka 2: (+) opatrenie zlepšuje saldo hospodárenia, (-) zhoršuje</t>
  </si>
  <si>
    <t>TABLE 8 – Main government measures explaining the year-on-year change in the deficit (in % of GDP)</t>
  </si>
  <si>
    <t>Note 2: (+) the measure improves the balance, (-) the measure worsens thebalance</t>
  </si>
  <si>
    <t>* explain the change in the nominal balance, but not the structural one, as it is a measure with a temporary effect.</t>
  </si>
  <si>
    <t>Note: a detailed list of measures and their incremental impact on the balance can be found in the appendices: Discretionary income and expenditure measures</t>
  </si>
  <si>
    <t>VAT reduction to 10% - gastronomy, sports facilities, lifts and fitness</t>
  </si>
  <si>
    <t>Other income measures</t>
  </si>
  <si>
    <t>Measures within family policies</t>
  </si>
  <si>
    <t>Defense spending</t>
  </si>
  <si>
    <t>Government measures in the health sector</t>
  </si>
  <si>
    <t>Other spending measures</t>
  </si>
  <si>
    <t>Government measures related to the COVID-19 pandemic*</t>
  </si>
  <si>
    <t>Expenditure caused by the conflict in Ukraine*</t>
  </si>
  <si>
    <t>Total impact on the structural balance</t>
  </si>
  <si>
    <t>Total impact on the nominal balance</t>
  </si>
  <si>
    <t>Taxation of temporary surplus profits due to high energy prices*</t>
  </si>
  <si>
    <t>Government measures compensating the rise in energy prices*</t>
  </si>
  <si>
    <t>Výdavky spojené s utečencami</t>
  </si>
  <si>
    <t>z toho: príspevok na ubytovanie</t>
  </si>
  <si>
    <t>z toho: náklady Ministerstva vnútra (mimo príspevku na ubytovanie)</t>
  </si>
  <si>
    <t>z toho: začlenenie žiakov do regionálneho školstva</t>
  </si>
  <si>
    <t>z toho: ostatné</t>
  </si>
  <si>
    <t>Humanitárna a vojenská pomoc Ukrajine</t>
  </si>
  <si>
    <t>Ostatné (vyvolané) výdavky</t>
  </si>
  <si>
    <t>Poznámka: Ide o hotovostné čerpanie. V kvantifikácii nie sú zarátané dodávky zbraňových systémov ako je napr. S-300, rovnako nie sú zarátané ani príjmy z Európskeho mierového nástroja, keďže v metodike ESA2010 majú oba faktory neutrálny vplyv na deficit verejnej správy. Ďalej nie sú v kvantifikácii zahrnuté výdavky na zdravotnú starostlivosť zamestnaných utečencov.</t>
  </si>
  <si>
    <t>TABUĽKA 9 – Výdavky vyvolané vojnou na Ukrajine (mil. eur)</t>
  </si>
  <si>
    <t>Note: Table presents a cash withdrawal. The quantification does not include deliveries of weapon systems such as S-300, income from the European Peace Instrument is also not included, since in the ESA2010 methodology both factors have a neutral effect on the public administration deficit. Furthermore, the quantification does not include expenses for the health care of employed refugees.</t>
  </si>
  <si>
    <t>Expenditure related to refugees</t>
  </si>
  <si>
    <t>of which: allowance for accommodation</t>
  </si>
  <si>
    <t>of which: costs of the Ministry of the Interior (excluding accommodation allowance)</t>
  </si>
  <si>
    <t>of which: inclusion of pupils in regional education</t>
  </si>
  <si>
    <t>of which: others</t>
  </si>
  <si>
    <t>Humanitarian and military aid to Ukraine</t>
  </si>
  <si>
    <t>Other (induced) expenses</t>
  </si>
  <si>
    <t>Domácnosti</t>
  </si>
  <si>
    <t>Vyplatenie 14. dôchodku</t>
  </si>
  <si>
    <t>Jednorazové navýšenie prídavku na dieťa</t>
  </si>
  <si>
    <t>Jednorazová pomoc nízkopríjmovým skupinám</t>
  </si>
  <si>
    <t>Dotácie pre sociálne služby</t>
  </si>
  <si>
    <t xml:space="preserve">Jednorazové navýšenie prídavku na práve narodené dieťa </t>
  </si>
  <si>
    <t>Podniky</t>
  </si>
  <si>
    <t xml:space="preserve">Zastropovanie cien elektriny a plynu pre neregulované podniky </t>
  </si>
  <si>
    <t xml:space="preserve">Zastropovanie cien elektriny a plynu pre regulované podniky </t>
  </si>
  <si>
    <t xml:space="preserve"> -</t>
  </si>
  <si>
    <t>Podpora energeticky náročných podnikov</t>
  </si>
  <si>
    <t>Podpora poľnohosp. prvovýroby a skladovania  produktov poľnohosp. prvovýroby</t>
  </si>
  <si>
    <t>Zastropovanie cien  plynu pre domácnosti</t>
  </si>
  <si>
    <t>Zastropovanie cien tepla pre domácnosti</t>
  </si>
  <si>
    <t>Zastropovanie cien elektriny pre domácnosti (distribučné a systémové poplatky)</t>
  </si>
  <si>
    <t>Podpora vybraných zraniteľných odberateľov (plyn + elektrina)</t>
  </si>
  <si>
    <t>Zvýšené výdavky štátneho rozpočtu na energie pre subjekty verejnej správy</t>
  </si>
  <si>
    <t>Ďalšie, zatiaľ nešpecifikované opatrenia</t>
  </si>
  <si>
    <t>Zdroje krytia</t>
  </si>
  <si>
    <t>Preplatenie nákladov schém z nevyužitých EÚ fondov</t>
  </si>
  <si>
    <t>Dočasné príjmy z nariadenia EÚ ohľadom nadmerných ziskov</t>
  </si>
  <si>
    <t>Cenové stropy pre výrobcov elektrickej energie</t>
  </si>
  <si>
    <t xml:space="preserve">Dočasné príjmy z osobitného odvodu pre Vodohospodársku výstavbu </t>
  </si>
  <si>
    <t>Opatrenia bez priameho vplyvu na saldo</t>
  </si>
  <si>
    <t>Regulácia ÚRSO v rámci existujúcej legislatívy v oblasti cien elektriny (vplyv na 2022)</t>
  </si>
  <si>
    <t>Predsunutie výplaty 13. dôchodkov</t>
  </si>
  <si>
    <t>Dohoda o fixnej cene elektriny so Slovenskými elektrárňami na rok 2023 a 2024</t>
  </si>
  <si>
    <t>TABUĽKA 10 – Opatrenia prijaté vládou v boji s energetickou krízou s vplyvom na rozpočet</t>
  </si>
  <si>
    <t>Spolu (hrubý vplyv bez zdrojov krytia)</t>
  </si>
  <si>
    <t>Spolu (čistý vplyv na saldo)</t>
  </si>
  <si>
    <t>One-off increase of child allowance</t>
  </si>
  <si>
    <t>One-off assistance to low-income groups</t>
  </si>
  <si>
    <t>Payment of the 14th pension</t>
  </si>
  <si>
    <t>Subsidies for social services</t>
  </si>
  <si>
    <t>A one-time increase in the allowance for a newly born child</t>
  </si>
  <si>
    <t>Housholds</t>
  </si>
  <si>
    <t>Companies</t>
  </si>
  <si>
    <t>Support of energy-intensive businesses</t>
  </si>
  <si>
    <t>Capping gas prices for households</t>
  </si>
  <si>
    <t>Capping heat prices for households</t>
  </si>
  <si>
    <t>Capping electricity prices for households (distribution and system fees)</t>
  </si>
  <si>
    <t>Temporary income from the EU regulation on excessive profits</t>
  </si>
  <si>
    <t>Capping electricity and gas prices for unregulated businesses</t>
  </si>
  <si>
    <t>Capping electricity and gas prices for regulated businesses</t>
  </si>
  <si>
    <t>Agricultural support primary production and storage of agricultural products. primary production</t>
  </si>
  <si>
    <t xml:space="preserve">Support for agricultural primary production </t>
  </si>
  <si>
    <t>Support of selected vulnerable customers (gas + electricity)</t>
  </si>
  <si>
    <t>Increased expenditures of the state budget on energy for public administration entities</t>
  </si>
  <si>
    <t>Other, as yet unspecified measures</t>
  </si>
  <si>
    <t>Reimbursement of scheme costs from unused EU funds</t>
  </si>
  <si>
    <t>Price ceilings for electricity producers</t>
  </si>
  <si>
    <t>Total (net effect on the balance)</t>
  </si>
  <si>
    <t>Total (gross impact without funding sources)</t>
  </si>
  <si>
    <t>Measures without direct impact on the balance</t>
  </si>
  <si>
    <t>Regulation of ÚRSO within the existing legislation in the area of electricity prices (impact on 2022)</t>
  </si>
  <si>
    <t>Advance payment of 13th pensions</t>
  </si>
  <si>
    <t>Temporary income from a special levy for Water management construction</t>
  </si>
  <si>
    <t>Source for spending</t>
  </si>
  <si>
    <t xml:space="preserve">Agreement on a fixed electricity price with Slovak Power Plants </t>
  </si>
  <si>
    <t>TABLE 10 – Measures taken by the government to fight the energy crisis with impact on the budget</t>
  </si>
  <si>
    <t>Názov projektu</t>
  </si>
  <si>
    <t>Zdroj</t>
  </si>
  <si>
    <t>Celkové náklady</t>
  </si>
  <si>
    <t>Do roka 2023</t>
  </si>
  <si>
    <t>Po roku 2025</t>
  </si>
  <si>
    <t>Modernizácia železnice Devínska Nová Ves –hranica SR/ČR</t>
  </si>
  <si>
    <t>MDV SR</t>
  </si>
  <si>
    <t>ŠR, EÚ</t>
  </si>
  <si>
    <t>Viacúčelové taktické lietadlá (stíhačky F-16)</t>
  </si>
  <si>
    <t>ŠR</t>
  </si>
  <si>
    <t>Výstavba diaľnice Lietavská Lúčka – Višňové – Dubná Skala</t>
  </si>
  <si>
    <t>Výstavba rýchlostnej cesty časť Kriváň -  Mýtna</t>
  </si>
  <si>
    <t>Modernizácia vozového parku železničných vozidiel (3. časť)</t>
  </si>
  <si>
    <t>Výstavba diaľničného úseku Hubová – Ivachnová, II. fáza</t>
  </si>
  <si>
    <t>Modernizácia vozového parku železničných vozidiel (7. časť)</t>
  </si>
  <si>
    <t>Výstavba rýchlostnej cesty časť Šaca - Košické Olšany, II.úsek</t>
  </si>
  <si>
    <t>Výstavba severného obchvatu Prešova, I. etapa</t>
  </si>
  <si>
    <t>Modernizácia železnice Čadca - Svrčinovec - hranica ČR/SR</t>
  </si>
  <si>
    <t>Výstavba D1 Bratislava – Triblavina</t>
  </si>
  <si>
    <t>Výstavba rýchlostnej cesty Tvrdošín - Nižná</t>
  </si>
  <si>
    <t>Elektrifikácia trate Haniska pri Košiciach – Moldava nad Bodvou</t>
  </si>
  <si>
    <t xml:space="preserve">Rádiolokátory 3D stredného dosahu </t>
  </si>
  <si>
    <t xml:space="preserve">Bojové obrnené vozidlá 8x8 </t>
  </si>
  <si>
    <r>
      <t xml:space="preserve">Zdroj: MF SR (ÚHP), podklady kapitol k tvorbe RVS 2023 – 25 a ekonomické hodnotenie projektov MF </t>
    </r>
    <r>
      <rPr>
        <i/>
        <sz val="11"/>
        <color rgb="FF000000"/>
        <rFont val="Arial Narrow"/>
        <family val="2"/>
        <charset val="238"/>
      </rPr>
      <t>SR</t>
    </r>
  </si>
  <si>
    <t>TABUĽKA 11 – 15 najväčších investičných projektov v roku 2023 v hotovostnom čerpaní (mil. eur)</t>
  </si>
  <si>
    <t>Source</t>
  </si>
  <si>
    <t>Total costs</t>
  </si>
  <si>
    <t>Until 2023</t>
  </si>
  <si>
    <t>After 2026</t>
  </si>
  <si>
    <t>Name of the project</t>
  </si>
  <si>
    <t>Source: MF SR (ÚHP), documents for chapters on the creation of RVS 2023 - 25 and economic evaluation of MF SR projects</t>
  </si>
  <si>
    <t>Budget chapter</t>
  </si>
  <si>
    <t>TABUĽKA 12 – Fiškálne pravidlá ovplyvňujúce tvorbu Programu stability</t>
  </si>
  <si>
    <t>Fiškálne pravidlo</t>
  </si>
  <si>
    <t>Implikácia pre rozpočtové ciele pre roky 2024 - 2026</t>
  </si>
  <si>
    <t>Priemerná ročná štrukturálna konsolidácia</t>
  </si>
  <si>
    <t>Záväznosť resp. premenlivnosť pravidla</t>
  </si>
  <si>
    <t>Národné výdavkové limity</t>
  </si>
  <si>
    <t>Pokles nominálneho deficitu blízko k 3% HDP do roku 2026 (viac v prílohe 6)</t>
  </si>
  <si>
    <t>0,3 - 0,5% HDP</t>
  </si>
  <si>
    <t>Budú prepočítané po zvolení novej vlády (na základe nového výpočtu medzery udržateľnosti a NPC scenára)</t>
  </si>
  <si>
    <t>Pakt stability a rastu (návrh reformy) / fiškálne usmernenie EK pre tvorbu Programu stability*</t>
  </si>
  <si>
    <t>Naďalej predmetom technických a politických diskusií</t>
  </si>
  <si>
    <t>Národná dlhová brzda</t>
  </si>
  <si>
    <t>Vyrovnaný rozpočet už od roku 2024</t>
  </si>
  <si>
    <t>Jednorazovo až 4,3 % HDP</t>
  </si>
  <si>
    <t>Pravidlo bude pozastavené na 2 roky po zvolení novej vlády</t>
  </si>
  <si>
    <r>
      <t xml:space="preserve">Pokles nominálneho deficitu pod 3% HDP a stabilizácia dlhu do roku 2026 pod 60 % HDP, </t>
    </r>
    <r>
      <rPr>
        <i/>
        <sz val="9"/>
        <color theme="1"/>
        <rFont val="Arial Narrow"/>
        <family val="2"/>
        <charset val="238"/>
      </rPr>
      <t>resp. v prísnejšej interpretácii pokles schodku na úroveň 1 % HDP (nepresiahnutie deficitu 3 % HDP v nasledujúcich 10-tich rokoch v NPC scenári) – viac BOX 5</t>
    </r>
  </si>
  <si>
    <r>
      <t xml:space="preserve">0,5 % HDP, </t>
    </r>
    <r>
      <rPr>
        <i/>
        <sz val="9"/>
        <color theme="1"/>
        <rFont val="Arial Narrow"/>
        <family val="2"/>
        <charset val="238"/>
      </rPr>
      <t>resp. cca 1% HDP v prísnejšej interpretácii</t>
    </r>
  </si>
  <si>
    <t>Fiscal rule</t>
  </si>
  <si>
    <t>Stability and Growth Pact (reform proposal) / fiscal guidelines of the EC for the creation of the Stability Program*</t>
  </si>
  <si>
    <t>National debt brake</t>
  </si>
  <si>
    <t>National expenditure ceilings</t>
  </si>
  <si>
    <t>Implication for budgetary targets for 2024-2026</t>
  </si>
  <si>
    <t>Decrease in nominal deficit close to 3% of GDP by 2026 (more in Annex 6)</t>
  </si>
  <si>
    <t>A decrease in the nominal deficit below 3% of GDP and stabilization of the debt below 60% of GDP by 2026, or in a stricter interpretation, a decrease in the deficit to the level of 1% of GDP (not exceeding the deficit of 3% of GDP in the next 10 years in the NPC scenario) - more BOX 5</t>
  </si>
  <si>
    <t>Balanced budget from 2024</t>
  </si>
  <si>
    <t>Average annual structural consolidation</t>
  </si>
  <si>
    <t>0.3 - 0.5% of GDP</t>
  </si>
  <si>
    <t>0.5% of GDP, or approx. 1% of GDP in a stricter interpretation</t>
  </si>
  <si>
    <t>One-time up to 4.3% of GDP</t>
  </si>
  <si>
    <t>Binding or variability of the rule</t>
  </si>
  <si>
    <t>Still subject to technical and political debates</t>
  </si>
  <si>
    <t>The rule will be suspended for 2 years after the election of a new government</t>
  </si>
  <si>
    <t>Expenditure ceilings will be recalculated after the election of a new government (based on the new calculation of the sustainability gap and the NPC scenario)</t>
  </si>
  <si>
    <t>2022 S</t>
  </si>
  <si>
    <t>2023 OS</t>
  </si>
  <si>
    <t>2026 PS</t>
  </si>
  <si>
    <t>3. Jednorazové efekty</t>
  </si>
  <si>
    <t>PS</t>
  </si>
  <si>
    <t>GRAF 25 – Počet hodnotených projektov (ľavý graf) a potenciálna úspora (pravý graf) za rok 2022</t>
  </si>
  <si>
    <t>TABUĽKA 44 – Aktualizácia cieleného salda zodpovedajúca splneniu výdavkových limitov (v% HDP)</t>
  </si>
  <si>
    <t>Poznámka</t>
  </si>
  <si>
    <t>1) Saldo VS zodpovedajúce splneniu výdavkových limitov</t>
  </si>
  <si>
    <t>Vypočítané RRZ v decembri 2022. Pre rok 2026 je saldo odhadnuté na základe medziročného vývoja NPC scenára RRZ</t>
  </si>
  <si>
    <t>2) Aktualizácia Výboru pre daňové prognózy (VpDP) - všetky vplyvy</t>
  </si>
  <si>
    <t>Rozdiel v prognózach medzi aprílom 2023 a septembrom 2022 (daňové a nedaňové príjmy)</t>
  </si>
  <si>
    <t>3a) Aktualizácia VpDP - vplyvy legislatívy</t>
  </si>
  <si>
    <t>3b) Aktualizácia legislatívy mimo VpDP</t>
  </si>
  <si>
    <t>Prijatá legislatíva ovplyvňujúca príjmy verejnej správy mimo VpDP.</t>
  </si>
  <si>
    <r>
      <t>4)</t>
    </r>
    <r>
      <rPr>
        <sz val="7"/>
        <color theme="1"/>
        <rFont val="Times New Roman"/>
        <family val="1"/>
        <charset val="238"/>
      </rPr>
      <t xml:space="preserve"> </t>
    </r>
    <r>
      <rPr>
        <sz val="8"/>
        <color theme="1"/>
        <rFont val="Arial Narrow"/>
        <family val="2"/>
        <charset val="238"/>
      </rPr>
      <t>Aktualizácia prognózy úrokových nákladov</t>
    </r>
  </si>
  <si>
    <r>
      <t>5)</t>
    </r>
    <r>
      <rPr>
        <b/>
        <sz val="7"/>
        <color theme="1"/>
        <rFont val="Times New Roman"/>
        <family val="1"/>
        <charset val="238"/>
      </rPr>
      <t xml:space="preserve"> </t>
    </r>
    <r>
      <rPr>
        <b/>
        <sz val="8"/>
        <color theme="1"/>
        <rFont val="Arial Narrow"/>
        <family val="2"/>
        <charset val="238"/>
      </rPr>
      <t>Nové cielené saldo zodpovedajúce splneniu výdavkových limitov (bez aktualizácie limitu) = 1+2+4</t>
    </r>
  </si>
  <si>
    <t>Rozdiel v prognózach medzi aprílom 2023 a septembrom 2022</t>
  </si>
  <si>
    <t>6) Nové cielené saldo zodpovedajúce splneniu výd. limitov (aktualizovaný o novú legislatívu) = 1+2+4-3</t>
  </si>
  <si>
    <t>TABLE 44 – Update of the targeted balance corresponding to the fulfillment of expenditure limits (in % of GDP)</t>
  </si>
  <si>
    <t>2) Update of the Committee for Tax Forecasts (VpDP) - all impacts</t>
  </si>
  <si>
    <t>3a) VpDP update - effects of legislation</t>
  </si>
  <si>
    <t>5) New targeted balance corresponding to the fulfillment of spending limits (without updating the limit) = 1+2+4</t>
  </si>
  <si>
    <t>1) Balance corresponding to the fulfillment of spending limits</t>
  </si>
  <si>
    <t>3b) Updating legislation save the VpDP</t>
  </si>
  <si>
    <t xml:space="preserve">4) Updating the forecast of interest </t>
  </si>
  <si>
    <t>6) New targeted balance corresponding to the fulfillment of ex. limits (updated by new legislation) = 1+2+4-3</t>
  </si>
  <si>
    <t>Note</t>
  </si>
  <si>
    <t>Difference in forecasts between April 2023 and September 2022 (tax and non-tax revenues)</t>
  </si>
  <si>
    <t>Difference in forecasts between April 2023 and September 2022</t>
  </si>
  <si>
    <t>Calculated by RRZ in December 2022. For 2026, the balance is estimated based on the year on year development of the NPC  scenario</t>
  </si>
  <si>
    <t>Adopted legislation affecting public administration revenues save the VpDP.</t>
  </si>
  <si>
    <t>Opatrenia vlády v boji s pandémiou COVID-19</t>
  </si>
  <si>
    <t>Financovanie opatrení súvisiacich s pandémiou z EU zdrojov</t>
  </si>
  <si>
    <t>Špeciálny odvod do EÚ - podhodnotené preclievanie tovaru z III. krajín</t>
  </si>
  <si>
    <t>Výdavky vyvolané vojnou na Ukrajine</t>
  </si>
  <si>
    <t>Jednorazová podpora pre ľudí ohrozených infláciou</t>
  </si>
  <si>
    <t>Vyplatenie 14. dôchodkov</t>
  </si>
  <si>
    <t>Financing measures related to the pandemic from EU sources</t>
  </si>
  <si>
    <t>Special levy to the EU - undervalued customs clearance of goods from III. countries</t>
  </si>
  <si>
    <t>Expenses caused by the war in Ukraine</t>
  </si>
  <si>
    <t>One-off support for people at risk of inflation</t>
  </si>
  <si>
    <t>Payment of 14th pensions</t>
  </si>
  <si>
    <t>Payment of VAT to the construction concessionaire D4/R7</t>
  </si>
  <si>
    <t>Government measures against the COVID-19 pandemic</t>
  </si>
  <si>
    <t>Zavedenie novej tehotenskej dávky a tehotenského štipendia</t>
  </si>
  <si>
    <t>TABLE 38 - Discretionary expenditure measures - yoy incremental changes (mil. euros, ESA2010)</t>
  </si>
  <si>
    <t>TABUĽKA 38 – Diskrečné výdavkové opatrenia – medziročné vplyvy opatrení (mil. eur, ESA2010)</t>
  </si>
  <si>
    <t>TABUĽKA 37 - Diskrečné príjmové opatrenia – medziročné vplyvy opatrení (mil. eur, ESA2010)</t>
  </si>
  <si>
    <t>TABLE 37 - Discrecionary revenue measures - yoy incremental changes (mil. euros, ESA2010)</t>
  </si>
  <si>
    <t>Average effective tax rate on VAT (annual)</t>
  </si>
  <si>
    <t>GRAF 22 – Indikátor S2 v metodike EK</t>
  </si>
  <si>
    <t>FIGURE 22 – Indicator S2 in EC methodology</t>
  </si>
  <si>
    <t>Zdroj: EK</t>
  </si>
  <si>
    <t>Source: EC</t>
  </si>
  <si>
    <t>Vplyv reformy I. a II. piliera na saldo verejnej správy (% HDP)</t>
  </si>
  <si>
    <t>The impact of the 1st and 2nd pillar reform on general government balance (% of GDP)</t>
  </si>
  <si>
    <t>GRAF 23 – Vplyv reformy I. a II. piliera na saldo verejnej správy (% HDP)</t>
  </si>
  <si>
    <t>FIGURE 23 – The impact of the 1st and 2nd pillar reform on general government balance (% of GDP)</t>
  </si>
  <si>
    <t>Úprava sadzieb do II. piliera</t>
  </si>
  <si>
    <t>Adjustment of contribution rates to 2nd pillar</t>
  </si>
  <si>
    <t>Automatický vstup do II. piliera</t>
  </si>
  <si>
    <t>Automatic entry to 2nd pillar</t>
  </si>
  <si>
    <t>GRAF 24 – Zmena S2 pri zavedení jednotlivých opatrení a pri zavedení reformy ako celku (p.b. HDP)</t>
  </si>
  <si>
    <t>FIGURE 24 – Change in S2 when introducing individual measures and when introducing the reform as a whole (p.b. GDP)</t>
  </si>
  <si>
    <r>
      <t xml:space="preserve">TABUĽKA 40 </t>
    </r>
    <r>
      <rPr>
        <sz val="9"/>
        <color rgb="FF2C9ADC"/>
        <rFont val="Arial Narrow"/>
        <family val="2"/>
        <charset val="238"/>
      </rPr>
      <t>–</t>
    </r>
    <r>
      <rPr>
        <b/>
        <sz val="9"/>
        <color rgb="FF2C9ADC"/>
        <rFont val="Arial Narrow"/>
        <family val="2"/>
        <charset val="238"/>
      </rPr>
      <t xml:space="preserve"> Predpoklady MF SR pre výpočet indikátora udržateľnosti S1</t>
    </r>
  </si>
  <si>
    <t>2024 až 2028</t>
  </si>
  <si>
    <t>Scenár po splnení cieľov</t>
  </si>
  <si>
    <t>2027 až 2031</t>
  </si>
  <si>
    <t>Fiškálny rámec</t>
  </si>
  <si>
    <r>
      <t xml:space="preserve">TABUĽKA 41 </t>
    </r>
    <r>
      <rPr>
        <sz val="9"/>
        <color rgb="FF2C9ADC"/>
        <rFont val="Arial Narrow"/>
        <family val="2"/>
        <charset val="238"/>
      </rPr>
      <t>–</t>
    </r>
    <r>
      <rPr>
        <b/>
        <sz val="9"/>
        <color rgb="FF2C9ADC"/>
        <rFont val="Arial Narrow"/>
        <family val="2"/>
        <charset val="238"/>
      </rPr>
      <t xml:space="preserve"> Rozbor indikátora udržateľnosti S1</t>
    </r>
  </si>
  <si>
    <t>TABLE 40 – MoF SR assumptions for calculation of S1 indicator</t>
  </si>
  <si>
    <t>Expected 2023</t>
  </si>
  <si>
    <t>2024 to 2028</t>
  </si>
  <si>
    <t>Scenario after completing the objectives</t>
  </si>
  <si>
    <t>2027 to 2031</t>
  </si>
  <si>
    <r>
      <t xml:space="preserve">TABLE 41 </t>
    </r>
    <r>
      <rPr>
        <sz val="9"/>
        <color rgb="FF2C9ADC"/>
        <rFont val="Arial Narrow"/>
        <family val="2"/>
        <charset val="238"/>
      </rPr>
      <t>–</t>
    </r>
    <r>
      <rPr>
        <b/>
        <sz val="9"/>
        <color rgb="FF2C9ADC"/>
        <rFont val="Arial Narrow"/>
        <family val="2"/>
        <charset val="238"/>
      </rPr>
      <t xml:space="preserve"> S1 indicator breakdown</t>
    </r>
  </si>
  <si>
    <t>E 2023</t>
  </si>
  <si>
    <r>
      <t xml:space="preserve">TABUĽKA 42 </t>
    </r>
    <r>
      <rPr>
        <sz val="9"/>
        <color rgb="FF2C9ADC"/>
        <rFont val="Arial Narrow"/>
        <family val="2"/>
        <charset val="238"/>
      </rPr>
      <t>–</t>
    </r>
    <r>
      <rPr>
        <b/>
        <sz val="9"/>
        <color rgb="FF2C9ADC"/>
        <rFont val="Arial Narrow"/>
        <family val="2"/>
        <charset val="238"/>
      </rPr>
      <t xml:space="preserve"> Predpoklady MF SR pre výpočet indikátora udržateľnosti S2</t>
    </r>
  </si>
  <si>
    <r>
      <t xml:space="preserve">TABUĽKA 43 </t>
    </r>
    <r>
      <rPr>
        <sz val="10"/>
        <color rgb="FF2C9ADC"/>
        <rFont val="Arial Narrow"/>
        <family val="2"/>
        <charset val="238"/>
      </rPr>
      <t>–</t>
    </r>
    <r>
      <rPr>
        <b/>
        <sz val="10"/>
        <color rgb="FF2C9ADC"/>
        <rFont val="Arial Narrow"/>
        <family val="2"/>
        <charset val="238"/>
      </rPr>
      <t xml:space="preserve"> Rozbor indikátora udržateľnosti S2</t>
    </r>
  </si>
  <si>
    <r>
      <t xml:space="preserve">TABLE 42 </t>
    </r>
    <r>
      <rPr>
        <sz val="9"/>
        <color rgb="FF2C9ADC"/>
        <rFont val="Arial Narrow"/>
        <family val="2"/>
        <charset val="238"/>
      </rPr>
      <t>–</t>
    </r>
    <r>
      <rPr>
        <b/>
        <sz val="9"/>
        <color rgb="FF2C9ADC"/>
        <rFont val="Arial Narrow"/>
        <family val="2"/>
        <charset val="238"/>
      </rPr>
      <t xml:space="preserve"> MoF SR assumptions for calculation of S2 indicator</t>
    </r>
  </si>
  <si>
    <r>
      <t xml:space="preserve">TABLE 43 </t>
    </r>
    <r>
      <rPr>
        <sz val="9"/>
        <color rgb="FF2C9ADC"/>
        <rFont val="Arial Narrow"/>
        <family val="2"/>
        <charset val="238"/>
      </rPr>
      <t>–</t>
    </r>
    <r>
      <rPr>
        <b/>
        <sz val="9"/>
        <color rgb="FF2C9ADC"/>
        <rFont val="Arial Narrow"/>
        <family val="2"/>
        <charset val="238"/>
      </rPr>
      <t xml:space="preserve"> S2 indicator breakdown</t>
    </r>
  </si>
  <si>
    <t>GRAF 22 - Indikátor S2 v metodike EK / FIGURE 22 – Indicator S2 in EC methodology</t>
  </si>
  <si>
    <t>GRAF 23 - Vplyv reformy I. a II. piliera na saldo verejnej správy (% HDP) / FIGURE 23 - The impact of the 1st and 2nd pillar reform on general government balance (% of GDP)</t>
  </si>
  <si>
    <t>GRAF 24 - Zmena S2 pri zavedení jednotlivých opatrení a pri zavedení reformy ako celku (p.b. HDP) / FIGURE 24 - Change in S2 when introducing individual measures and when introducing the reform as a whole (p.b. GDP)</t>
  </si>
  <si>
    <t>Investičné náklady</t>
  </si>
  <si>
    <t>Počet projektov</t>
  </si>
  <si>
    <t>Úspora</t>
  </si>
  <si>
    <t>Do 3 mil. eur</t>
  </si>
  <si>
    <t>&gt;= 3 mil. eur</t>
  </si>
  <si>
    <t>&gt;= 5 mil. eur</t>
  </si>
  <si>
    <t>&gt;= 10 mil. eur</t>
  </si>
  <si>
    <t>&gt;= 15 mil. eur</t>
  </si>
  <si>
    <t>&gt;= 20 mil. eur</t>
  </si>
  <si>
    <t>&gt; = 25 mil. eur</t>
  </si>
  <si>
    <t>&gt; = 30 mil. eur</t>
  </si>
  <si>
    <t>&gt;= 35 mil. eur</t>
  </si>
  <si>
    <t>&gt;= 40 mil. eur</t>
  </si>
  <si>
    <t>Investment costs</t>
  </si>
  <si>
    <t>Number or projects</t>
  </si>
  <si>
    <t>Potential savings</t>
  </si>
  <si>
    <t>Under 3 mil. eur</t>
  </si>
  <si>
    <t>FIGURE 25 - Number of assessed project (left) and potential savings (right) for the year 2022</t>
  </si>
  <si>
    <t>TABUĽKA 8 – Hlavné opatrenia vlády vysvetľujúce medziročnú zmenu deficitu (v % HDP) / TABLE 8 – Main government measures explaining the year-on-year change in the deficit (in % of GDP)</t>
  </si>
  <si>
    <t>TABLE 9 – Expenditure caused by the war in Ukraine (mil. Euros)</t>
  </si>
  <si>
    <t>TABUĽKA 9 – Výdavky vyvolané vojnou na Ukrajine (mil. eur) / TABLE 9 – Expenditure caused by the war in Ukraine (mil. Euros)</t>
  </si>
  <si>
    <t>TABUĽKA 10 – Opatrenia prijaté vládou v boji s energetickou krízou s vplyvom na rozpočet / TABLE 10 – Measures taken by the government to fight the energy crisis with impact on the budget</t>
  </si>
  <si>
    <t>TABLE 11 – 15 largest investment projects in 2023 in cash drawing (mil. Euros)</t>
  </si>
  <si>
    <t>TABUĽKA 11 – 15 najväčších investičných projektov v roku 2023 v hotovostnom čerpaní (mil. eur) / TABLE 11 – 15 largest investment projects in 2023 in cash drawing (mil. Euros)</t>
  </si>
  <si>
    <t>TABLE 12 – Fiscal rules affecting the creation of the Stability Programme</t>
  </si>
  <si>
    <t>TABUĽKA 12 – Fiškálne pravidlá ovplyvňujúce tvorbu Programu stability / TABLE 12 – Fiscal rules affecting the creation of the Stability Programme</t>
  </si>
  <si>
    <r>
      <t>TABUĽKA 13 - Konsolidačné úsilie</t>
    </r>
    <r>
      <rPr>
        <sz val="9"/>
        <color theme="4"/>
        <rFont val="Arial Narrow"/>
        <family val="2"/>
        <charset val="238"/>
      </rPr>
      <t xml:space="preserve"> (ESA2010, % HDP) </t>
    </r>
  </si>
  <si>
    <t>TABLE 13 - Consolidation effort (ESA2010, % of GDP) </t>
  </si>
  <si>
    <t>TABUĽKA 13 - Konsolidačné úsilie (ESA2010, % HDP) / TABLE 13 - Consolidation effort (ESA2010, % of GDP) </t>
  </si>
  <si>
    <t>TABUĽKA 14 – Predpokladaná požiadavka na štrukturálnu konsolidáciu reformovaných pravidiel EÚ a výdavkových limitov (navrhované obdobie 2025-2028) / TABLE 14 – Assumed requirement of structural adjustment of EU fiscal rules and expenditure ceilings (proposed period of 2025-2028)</t>
  </si>
  <si>
    <r>
      <t xml:space="preserve">TABUĽKA </t>
    </r>
    <r>
      <rPr>
        <b/>
        <sz val="11"/>
        <color rgb="FF2C9ADC"/>
        <rFont val="Arial Narrow"/>
        <family val="2"/>
        <charset val="238"/>
      </rPr>
      <t>15</t>
    </r>
    <r>
      <rPr>
        <b/>
        <sz val="10"/>
        <color rgb="FF2C9ADC"/>
        <rFont val="Arial Narrow"/>
        <family val="2"/>
        <charset val="238"/>
      </rPr>
      <t xml:space="preserve"> – Vývoj jednotlivých príjmových a výdavkových položiek (ESA 2010, % HDP)</t>
    </r>
  </si>
  <si>
    <t>TABLE 15 – Revenues and expenditures of general government (ESA 2010, % of GDP)</t>
  </si>
  <si>
    <t>TABUĽKA 15 – Vývoj jednotlivých príjmových a výdavkových položiek (ESA 2010, % HDP) / TABLE 15 – Revenues and expenditures of general government (ESA 2010, % of GDP)</t>
  </si>
  <si>
    <t>TABUĽKA 16 – Výdavky verejnej správy podľa klasifikácie COFOG (% HDP)</t>
  </si>
  <si>
    <t>TABLE 16 – General government expenditures in COFOG classification (% GDP)</t>
  </si>
  <si>
    <t>TABUĽKA 16 – Výdavky verejnej správy podľa klasifikácie COFOG (% HDP) / TABLE 16 – General government expenditures in COFOG classification (% of GDP)</t>
  </si>
  <si>
    <t>S1 Indikátor</t>
  </si>
  <si>
    <t>Počiatočná rozpočtová pozícia štrukturálneho salda a dlhu*</t>
  </si>
  <si>
    <t>z toho primárne štrukturálne saldo (-):</t>
  </si>
  <si>
    <t>Výdavky na penzie</t>
  </si>
  <si>
    <t>Zdravotná starostlivosť</t>
  </si>
  <si>
    <t>Dlhodobá starostlivosť</t>
  </si>
  <si>
    <t>Výdavky na vzdelanie</t>
  </si>
  <si>
    <t>S2 Indikátor</t>
  </si>
  <si>
    <t>2026
fiškálny rámec</t>
  </si>
  <si>
    <t>2026
scenár po splnení cieľov</t>
  </si>
  <si>
    <t>* Počiatočná rozpočtová pozíca zahrňuje príspevok primárneho štrukturálneho salda, príspevok snowball efektu k dlhu a príspevok dlhodobej prognózy príjmov z majetku.</t>
  </si>
  <si>
    <t>Pozn.: Predpokladaný vplyv reformy I. a II. piliera je zníženie S2 o 1,6 p.b. HDP.</t>
  </si>
  <si>
    <t>TABUĽKA 17 – Rozklad indikátora S2 v roku 2023 a 2026 (% HDP)</t>
  </si>
  <si>
    <t>TABLE 17 – Decomposition of S2 indicator in 2023 and 2026 (% of GDP)</t>
  </si>
  <si>
    <t>S1 Indicator</t>
  </si>
  <si>
    <t>2026
budgetary targets scenario</t>
  </si>
  <si>
    <t>2026
fiscal framework</t>
  </si>
  <si>
    <t>Initial budgetary position of structural balance and debt*</t>
  </si>
  <si>
    <t>of which primary structural balance (-):</t>
  </si>
  <si>
    <t>Health care expenditures</t>
  </si>
  <si>
    <t>Long-term care expenditures</t>
  </si>
  <si>
    <t>Education expenditures</t>
  </si>
  <si>
    <t>S2 Indicator</t>
  </si>
  <si>
    <t>* Initial budgetary position includes contributions of primary structural balance, snowball effect to debt and long-term projection of property income.</t>
  </si>
  <si>
    <t>Note: Impact of I. and II. pillar reform on S2 indicator is estimated to improvement by 1,6 p.p. of GDP.</t>
  </si>
  <si>
    <t>TABUĽKA 17 – Rozklad indikátora S2 v roku 2023 a 2026 (% HDP) / TABLE 17 – Decomposition of S2 indicator in 2023 and 2026 (% of GDP)</t>
  </si>
  <si>
    <t>TABUĽKA 35 - Zoznam opatrení prijatých v boji proti koronavírusu (rok 2023 je odhad do konca roka) / TABLE 35 - List of measures taken to combat the COVID 19 pandemic (2023 is an estimate at the end of the year)</t>
  </si>
  <si>
    <t>TABUĽKA 35 – Zoznam opatrení prijatých v boji proti koronavírusu (rok 2023 je odhad do konca roka)</t>
  </si>
  <si>
    <t>TABLE 35 - List of measures taken to combat the COVID 19 pandemic (2023 is an estimate at the end of the year)</t>
  </si>
  <si>
    <t>TABUĽKA 36 - Zoznam jednorazových a dočasných opatrení</t>
  </si>
  <si>
    <t>TABLE 36 - List of one-off and temporary measures</t>
  </si>
  <si>
    <t>TABUĽKA 36 - Zoznam jednorazových a dočasných opatrení / TABLE 36 - List of one-off and temporary measures</t>
  </si>
  <si>
    <t>TABUĽKA 37 - Diskrečné príjmové opatrenia - medziročné vplyvy opatrení (mil. eur, ESA2010 / TABLE 37 - Discrecionary revenue measures - yoy incremental changes (mil. euros, ESA2010)</t>
  </si>
  <si>
    <t>TABUĽKA 38 - Diskrečné výdavkové opatrenia - medziročné vplyvy opatrení (mil. eur, ESA2010) / TABLE 38 - Discretionary expenditure measures - yoy incremental changes (mil. euros, ESA2010)</t>
  </si>
  <si>
    <t>TABUĽKA 39 – Hotovostné vplyvy na zmenu nominálneho hrubého dlhu verejnej správy (v mil. eur)</t>
  </si>
  <si>
    <t>TABLE  39 – Cash developments in nominal gross public debt (mil. euros)</t>
  </si>
  <si>
    <t>TABUĽKA 39 – Hotovostné vplyvy na zmenu nominálneho hrubého dlhu verejnej správy (v mil. eur) / TABLE  39 – Cash developments in nominal gross public debt (mil. euros)</t>
  </si>
  <si>
    <t>TABUĽKA 40 – Predpoklady MF SR pre výpočet indikátora udržateľnosti S1 / TABLE 40 – MoF SR assumptions for calculation of S1 indicator</t>
  </si>
  <si>
    <t>TABUĽKA 41 – Rozbor indikátora udržateľnosti S1 / TABLE 41 – S1 indicator breakdown</t>
  </si>
  <si>
    <t>TABUĽKA 42 – Predpoklady MF SR pre výpočet indikátora udržateľnosti S2 / TABLE 42 – MoF SR assumptions for calculation of S2 indicator</t>
  </si>
  <si>
    <t>TABUĽKA 43 – Rozbor indikátora udržateľnosti S2 / TABLE 43 – S2 indicator breakdown</t>
  </si>
  <si>
    <t>TABUĽKA 44 – Aktualizácia cieleného salda zodpovedajúca splneniu výdavkových limitov (v% HDP) / TABLE 44 – Update of the targeted balance corresponding to the fulfillment of expenditure limits (in % of GDP)</t>
  </si>
  <si>
    <t>Datové údaje – Program stability Slovenskej republiky na roky 2023 až 2026 / Content – Stability Programme of the Slovak Republic for 2023 to 2026</t>
  </si>
  <si>
    <t>GRAF 12 – Vývoj nominálneho a štrukturálneho deficitu v % HDP/Figure 12 – Development of the nominal and structural deficit in % of GDP</t>
  </si>
  <si>
    <t>GRAF 13 – Medziročné rasty vybraných položiek v roku 2022 a 2023 (%-ny rast, ESA2010)/ Figure 13 – Year-on-year growth of selected items in 2022 and 2023 (% growth, ESA2010)</t>
  </si>
  <si>
    <t xml:space="preserve">GRAF 19 - Hrubý a čistý dlh verejnej správy (% HDP) / FIGURE 19 - General government gross and net debt (% of GDP) </t>
  </si>
  <si>
    <t>GRAF 20 - Príspevky k medziročnej zmene hrubého dlhu VS (p. b. HDP) / Figure 20 - Contributions of factors to the debt change (% of GDP)</t>
  </si>
  <si>
    <t>GRAF 14 – Priemerná efektívna daňová sadzba na DPH (v %)/ FIGURE 14 – Average effective VAT tax rate (in %)</t>
  </si>
  <si>
    <t>GRAF 15 – Medziročná zmena a rast vybraných daní a odvodov v roku 2022 (v %)/ FIGURE 15 – Year-on-year change and growth of selected taxes and levies in 2022 (in %)</t>
  </si>
  <si>
    <t>GRAF 16 – Vplyv faktorov na medziročný rast daňovo-odvodových príjmov  (2023, ESA 2010, p.b.)/FIGURE 16 Influence of factors on the year-on-year growth of tax and levy revenues (2023, ESA 2010, p.b.)</t>
  </si>
  <si>
    <t>GRAF 17 – Medziročná zmena vybraných daní a odvodov (2023, ESA 2010, v %)/ FIGURE 17 – Year-on-year change in selected taxes and levies (2023, ESA 2010, in %)</t>
  </si>
  <si>
    <t>GRAF 18 – Prognóza hrubého dlhu pri výdavkových limitoch v porovnaní s prísnejšími cieľmi deficitov (% HDP)/ FIGURE 18 – Forecast of gross debt under expenditure ceilings compared to stricter deficit targets (% of GDP)</t>
  </si>
  <si>
    <t>GRAF 21 – Dlhodobá prognóza hrubého dlhu (% HDP)/ FIGURE 21 – Long-term forecast of gross debt (% of GDP)</t>
  </si>
  <si>
    <t>GRAF 25 – Počet hodnotených projektov (ľavý graf) a potenciálna úspora (pravý graf) za rok 2022/ FIGURE 25 – Number of assessed projects (left graph) and potential savings (right graph) for 2022</t>
  </si>
  <si>
    <t>Introduction/amendment of 13th and 14th salary</t>
  </si>
  <si>
    <t>Change of VAT collection efficiency</t>
  </si>
  <si>
    <t>Fully-funded pension pillar (II. pension pillar) and its temporary pause</t>
  </si>
  <si>
    <t xml:space="preserve">Reform of the second pension pillar </t>
  </si>
  <si>
    <t>Special levy rate in regulated sectors</t>
  </si>
  <si>
    <t>Special levy in banking sector and his abolition in mid 2020</t>
  </si>
  <si>
    <t xml:space="preserve">15 % rate of corporate income tax for companies with turnover up to 100 th., 21% for others
</t>
  </si>
  <si>
    <t>Suspension of tax audits and tax proceedings</t>
  </si>
  <si>
    <t>General pardon on social and health contributions (closed business)</t>
  </si>
  <si>
    <t>Possibility to include losses from 2014 (loss-carry forward) already in the current 2019 tax returns</t>
  </si>
  <si>
    <t>Deffered of social insurance in 2020 and 2021</t>
  </si>
  <si>
    <t xml:space="preserve">Temporary exemption of respirators FFP2 and FFP3 from VAT </t>
  </si>
  <si>
    <t>Changes in R&amp;D tax incentives</t>
  </si>
  <si>
    <t>Implementation of accounting standard IFRS 17 for insurance companies</t>
  </si>
  <si>
    <t>Introduction of a seasonal contribution-deductible item for social contributions</t>
  </si>
  <si>
    <t>Temporary revenue from the EU Excess Profits Regulation</t>
  </si>
  <si>
    <t>Temporary revenue from the special levy for "Vodohospodárska výstavba</t>
  </si>
  <si>
    <t>Price caps for electricity producers</t>
  </si>
  <si>
    <t>Abolition of "RTVS" licence fees</t>
  </si>
  <si>
    <t>Reduced VAT on catering, sports venues, ski lifts, indoor and outdoor sports and fitness facilities</t>
  </si>
  <si>
    <t>Increase in excise duty on alcohol</t>
  </si>
  <si>
    <t>Increase in gambling levy</t>
  </si>
  <si>
    <t>Increase in the price of motorway vignettes</t>
  </si>
  <si>
    <t xml:space="preserve">Minimum health levy premiums </t>
  </si>
  <si>
    <t>Prohibition of landfilling of municipal waste without pre-treatment</t>
  </si>
  <si>
    <t>Increased waste tax</t>
  </si>
  <si>
    <t>Modification of the motor vehicle registration fee</t>
  </si>
  <si>
    <t>Slowdown in growth of retirement age</t>
  </si>
  <si>
    <t>Introduction of mandatory education in kindergartens for children above 5</t>
  </si>
  <si>
    <t>Increase of maintenance funds of 1st class roads managed by Slovak Road Administration</t>
  </si>
  <si>
    <t>Early retirement for persons who raised children (born in 1957-1965)</t>
  </si>
  <si>
    <t>Introduction of a new pregnancy allowance and pregnancy scholarship</t>
  </si>
  <si>
    <t>COVID expenditure</t>
  </si>
  <si>
    <t>Introduction of permanent kurzarbeit scheme</t>
  </si>
  <si>
    <t>Establishment of SLOVAKIA TRAVEL agency</t>
  </si>
  <si>
    <t>Time mismatch of deliveries (accrual) of military equipment</t>
  </si>
  <si>
    <t>Expenditure caused by the war in Ukraine</t>
  </si>
  <si>
    <t>Increased child allowance</t>
  </si>
  <si>
    <t>Increase of the tax bonus to €100 and temporarily to €140</t>
  </si>
  <si>
    <t>Doubling of tax credit for parents with children below 15 years of age</t>
  </si>
  <si>
    <t>Introduction of subsidy promoting extra-curricular activities for children</t>
  </si>
  <si>
    <t>100 EUR transfer to citizens in material need (one-time transfer)</t>
  </si>
  <si>
    <t>100 EUR transfer to families (one-time increase of child allowance)</t>
  </si>
  <si>
    <t>Increased transfer from HIC to social service facilities</t>
  </si>
  <si>
    <t>14th pension (one-time transfer)</t>
  </si>
  <si>
    <t>Total compensation for rising energy prices</t>
  </si>
  <si>
    <t>Collective bargaining for healthcare workers</t>
  </si>
  <si>
    <t>Introduction of two weeks' paternity leave</t>
  </si>
  <si>
    <t>Stabilisation allowance for social services workers</t>
  </si>
  <si>
    <t>Judicial reform and administrative courts</t>
  </si>
  <si>
    <t xml:space="preserve"> Law on construction, spatial planning and the establishment of a central construction authority</t>
  </si>
  <si>
    <t>Costs associated with the Valaliky industrial park</t>
  </si>
  <si>
    <t>Measure to introduce free lunches</t>
  </si>
  <si>
    <t>Zrušenie 13. a 14. platu v roku 2021</t>
  </si>
  <si>
    <t>Súbor opatrení vedúci k zmene efektívnosti výberu DPH</t>
  </si>
  <si>
    <t>Zvýšenie spotrebnej dane z tabakových výrobkov</t>
  </si>
  <si>
    <t>Postupný rast odvodu do II. piliera a jeho dočasné zmrazenie</t>
  </si>
  <si>
    <t>Reforma II. piliera (automatický vstup, sporenie aj počas dôchodku, zníženie poplatkov)</t>
  </si>
  <si>
    <t>Zníženie sadzby osobitného odvodu v regulovaných odvetviach</t>
  </si>
  <si>
    <t>Zrušenie bankového odvodu od 2. pol 2020</t>
  </si>
  <si>
    <t>Zvýšenie hranice platenia preddavkov (z 2500 na 5000 eur)</t>
  </si>
  <si>
    <t>Odpočet daňovej straty pre ostatné firmy (max. do 50 % ZD počas 5 rokov)</t>
  </si>
  <si>
    <t>Ľubovoľná doba odpisov pre mikropodniky</t>
  </si>
  <si>
    <t>15 % sadzba DPPO pre firmy a SZČO s obratom do 100 tis. Eur, následná úprava do 49,79 tisíc eur</t>
  </si>
  <si>
    <t>Zavedenie paušálu na nepeň.benefit pre zamestnanca na dopravu (100 eur mesačne)</t>
  </si>
  <si>
    <t>Zmena sadzieb daní z nehnuteľností na úrovni VZN</t>
  </si>
  <si>
    <t>COVID 19 opatrenie: Prerušenie daňových kontrol a daňových konaní, okrem kontrol s výsledkom vracania peňazí</t>
  </si>
  <si>
    <t>COVID 19 opatrenie: Odpustenie platby odvodov pre zavreté prevádzky</t>
  </si>
  <si>
    <t>COVID 19 opatrenie: Možnosť započítania doteraz neuplatnenej daňovej straty za roky 2015-2018</t>
  </si>
  <si>
    <t>COVID 19 opatrenie: Odklad soc. odvodov v roku 2020 a 2021</t>
  </si>
  <si>
    <t>COVID 19 opatrenie: Dočasné oslobodenie respirátorov FFP2 a FFP3 od DPH</t>
  </si>
  <si>
    <t>Zmeny v superodpočte</t>
  </si>
  <si>
    <t>Osobitný odvod pre Vodohospodársku výstavbu (z nadmerného zisku)</t>
  </si>
  <si>
    <t>Dočasné príjmy z cenových stropov pre výrobcov elektrickej energie</t>
  </si>
  <si>
    <t>Zrušenie koncesionárskych poplatkov RTVS</t>
  </si>
  <si>
    <t>Zníženie DPH na 10 % - gastro, športoviská, vleky a fitnes</t>
  </si>
  <si>
    <t>Zvýšenie sadzby SD z liehu o 30 %</t>
  </si>
  <si>
    <t>Zvýšenie cien diaľničných známok</t>
  </si>
  <si>
    <t>Minimalne poistné zo zdravotných odvodov</t>
  </si>
  <si>
    <t>Zákaz skládkovania komunálneho odpadu bez predúpravy</t>
  </si>
  <si>
    <t>Zvýšenie poplatkov za komunálny odpad (VZN)</t>
  </si>
  <si>
    <t>Zmena v registračnom poplatku motorového vozidla</t>
  </si>
  <si>
    <t>Zrušenie oslobodenia od DPH pri zásielkach do 22 eur z 3. krajín</t>
  </si>
  <si>
    <t>Prvotná implementácia účtovného štandardu IFRS 17 na poisťovne</t>
  </si>
  <si>
    <t>Zavedenie sezónnej odvodovo-odpočítateľnej položky na sociálne odvody</t>
  </si>
  <si>
    <t>Zvýšenie odvodu z hazardných hier​</t>
  </si>
  <si>
    <t>Spomalenie rastu dôchodkového veku</t>
  </si>
  <si>
    <t>Zmrazenie výšky minimálneho dôchodku v 2021 a jeho rozmrazenie v 2023</t>
  </si>
  <si>
    <t>Zavedenie povinnej škôlky pre deti od 5 rokov</t>
  </si>
  <si>
    <t>Zvýšenie prostriedkov na údržbu a opravy ciest 1. triedy v správe Slovenskej správy ciest</t>
  </si>
  <si>
    <t>Skorší odchod do dôchodku ženám, ktoré vychovali deti (ročníky 57 až 65)</t>
  </si>
  <si>
    <t>Zrušenie doplatkov za lieky pre deti, dôchodcov a ZŤP</t>
  </si>
  <si>
    <t>COVID pomoc spolu (iba výdavky)</t>
  </si>
  <si>
    <t>Zavedenie podpory v čase skrátenej práce (trvalý kurzarbeit)</t>
  </si>
  <si>
    <t>Navýšenie obranných výdavkov na 2 % od roku 2023</t>
  </si>
  <si>
    <t>Časový nesúlad dodávok (akrualizácia) vojenskej techniky</t>
  </si>
  <si>
    <t>Zvýšenie úhrad ZP za dlhodobú starostlivosť</t>
  </si>
  <si>
    <t>Výdavky spojené s vojnou na Ukrajine</t>
  </si>
  <si>
    <t>Zmeny v I. pilieri dôchodkového systému (rodičovský bonus, odchod po 40.odpracovaných rokoch)</t>
  </si>
  <si>
    <t>Zvýšenie prídavku na dieťa</t>
  </si>
  <si>
    <t>Zdvojnásobenie daňového bonusu pre rodičov detí do 15 rokov</t>
  </si>
  <si>
    <t>Zvýšenie daňového bonusu na 100 eur a dočasne na 140 eur</t>
  </si>
  <si>
    <t>Zavedenie príspevku na voľnočasové aktivity dieťaťa</t>
  </si>
  <si>
    <t>100 eur dodatočná dávka pre skupiny ľudí ohrozené vysokou infláciou</t>
  </si>
  <si>
    <t>100 eur jednorazové zvýšenie prídavku na dieťa (inflačná pomoc)</t>
  </si>
  <si>
    <t>Jednorazové dotácie pre sociálne služby</t>
  </si>
  <si>
    <t>Jednorazové vyplatenie "14. dôchodku"</t>
  </si>
  <si>
    <t>Kompenzácia rastúcich cien energií spolu</t>
  </si>
  <si>
    <t>Kolektívne vyjednávanie zdravotníckych pracovníkov</t>
  </si>
  <si>
    <t>Dofinancovanie ambulantného sektora</t>
  </si>
  <si>
    <t>Zavedenie dvojtýždňovej otcovskej dovolenky</t>
  </si>
  <si>
    <t>Stabilizačný príspevok pre pracovníkov v sociálnych službách</t>
  </si>
  <si>
    <t>Súdna reforma a správne súdy</t>
  </si>
  <si>
    <t>Zákon o výstavbe, územnom plánovaní a zriadenie centrálneho stavebného úradu</t>
  </si>
  <si>
    <t>Opätovné zavedenie obedov zadarmo</t>
  </si>
  <si>
    <t>Náklady spojené s priemyselným parkom Valaliky</t>
  </si>
  <si>
    <t>Zriadenie SLOVAKIA TRAVEL</t>
  </si>
  <si>
    <t>Changes in the I. pillar of the pension system</t>
  </si>
  <si>
    <t>Minimum pensions freeze (2021), unfreezing in 2023</t>
  </si>
  <si>
    <t>Increase in defence expenditure to 2% GDP from 2023</t>
  </si>
  <si>
    <t>Increase in reimbursement of long-term care by the Social Insurance Institution</t>
  </si>
  <si>
    <t>Additional financing of the  outpatient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</si>
</sst>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
    <numFmt numFmtId="166" formatCode="0.0%"/>
    <numFmt numFmtId="167" formatCode="#,##0.0"/>
    <numFmt numFmtId="168" formatCode="#,##0.000"/>
    <numFmt numFmtId="169" formatCode="0.000"/>
    <numFmt numFmtId="170" formatCode="_-* #,##0.00\ _S_k_-;\-* #,##0.00\ _S_k_-;_-* &quot;-&quot;??\ _S_k_-;_-@_-"/>
    <numFmt numFmtId="171" formatCode="[$-409]mmm\-yy;@"/>
    <numFmt numFmtId="172" formatCode="_-[$€-2]* #,##0.00_-;\-[$€-2]* #,##0.00_-;_-[$€-2]* &quot;-&quot;??_-"/>
    <numFmt numFmtId="173" formatCode="&quot; &quot;#,##0.00&quot; &quot;;&quot;-&quot;#,##0.00&quot; &quot;;&quot; -&quot;00&quot; &quot;;&quot; &quot;@&quot; &quot;"/>
    <numFmt numFmtId="174" formatCode="d\.\ m\.\ yyyy"/>
  </numFmts>
  <fonts count="16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Narrow"/>
      <family val="2"/>
      <charset val="238"/>
    </font>
    <font>
      <b/>
      <sz val="9"/>
      <color rgb="FF000000"/>
      <name val="Arial Narrow"/>
      <family val="2"/>
      <charset val="238"/>
    </font>
    <font>
      <sz val="9"/>
      <color rgb="FF000000"/>
      <name val="Arial Narrow"/>
      <family val="2"/>
      <charset val="238"/>
    </font>
    <font>
      <sz val="10"/>
      <color theme="1"/>
      <name val="Arial Narrow"/>
      <family val="2"/>
      <charset val="238"/>
    </font>
    <font>
      <sz val="9"/>
      <color theme="1"/>
      <name val="Arial Narrow"/>
      <family val="2"/>
      <charset val="238"/>
    </font>
    <font>
      <u/>
      <sz val="11"/>
      <color theme="10"/>
      <name val="Calibri"/>
      <family val="2"/>
      <scheme val="minor"/>
    </font>
    <font>
      <b/>
      <sz val="9"/>
      <color theme="1"/>
      <name val="Arial Narrow"/>
      <family val="2"/>
      <charset val="238"/>
    </font>
    <font>
      <i/>
      <sz val="9"/>
      <color rgb="FF000000"/>
      <name val="Arial Narrow"/>
      <family val="2"/>
      <charset val="238"/>
    </font>
    <font>
      <i/>
      <sz val="9"/>
      <color theme="1"/>
      <name val="Arial Narrow"/>
      <family val="2"/>
      <charset val="238"/>
    </font>
    <font>
      <sz val="11"/>
      <color theme="1"/>
      <name val="Calibri"/>
      <family val="2"/>
      <scheme val="minor"/>
    </font>
    <font>
      <sz val="10"/>
      <name val="Arial"/>
      <family val="2"/>
    </font>
    <font>
      <sz val="9"/>
      <name val="Arial Narrow"/>
      <family val="2"/>
      <charset val="238"/>
    </font>
    <font>
      <sz val="9"/>
      <color indexed="8"/>
      <name val="Arial Narrow"/>
      <family val="2"/>
      <charset val="238"/>
    </font>
    <font>
      <sz val="10"/>
      <name val="MS Sans Serif"/>
      <family val="2"/>
    </font>
    <font>
      <sz val="11"/>
      <color indexed="8"/>
      <name val="Arial Narrow"/>
      <family val="2"/>
      <charset val="238"/>
    </font>
    <font>
      <b/>
      <sz val="9"/>
      <name val="Arial Narrow"/>
      <family val="2"/>
      <charset val="238"/>
    </font>
    <font>
      <sz val="10"/>
      <name val="Arial"/>
      <family val="2"/>
      <charset val="238"/>
    </font>
    <font>
      <b/>
      <vertAlign val="superscript"/>
      <sz val="9"/>
      <color rgb="FF000000"/>
      <name val="Arial Narrow"/>
      <family val="2"/>
      <charset val="238"/>
    </font>
    <font>
      <sz val="9"/>
      <color theme="1"/>
      <name val="Calibri"/>
      <family val="2"/>
      <scheme val="minor"/>
    </font>
    <font>
      <b/>
      <i/>
      <sz val="9"/>
      <color theme="1"/>
      <name val="Arial Narrow"/>
      <family val="2"/>
      <charset val="238"/>
    </font>
    <font>
      <sz val="11"/>
      <color rgb="FFFFFFFF"/>
      <name val="Calibri"/>
      <family val="2"/>
      <charset val="238"/>
    </font>
    <font>
      <b/>
      <sz val="9"/>
      <color indexed="8"/>
      <name val="Arial Narrow"/>
      <family val="2"/>
      <charset val="238"/>
    </font>
    <font>
      <sz val="9"/>
      <color indexed="8"/>
      <name val="Garamond"/>
      <family val="1"/>
      <charset val="238"/>
    </font>
    <font>
      <sz val="11"/>
      <color indexed="8"/>
      <name val="Calibri"/>
      <family val="2"/>
      <charset val="238"/>
    </font>
    <font>
      <b/>
      <sz val="9"/>
      <color indexed="8"/>
      <name val="Garamond"/>
      <family val="1"/>
      <charset val="238"/>
    </font>
    <font>
      <sz val="11"/>
      <name val="Arial"/>
      <family val="2"/>
      <charset val="238"/>
    </font>
    <font>
      <b/>
      <sz val="9"/>
      <color theme="4"/>
      <name val="Arial Narrow"/>
      <family val="2"/>
      <charset val="238"/>
    </font>
    <font>
      <sz val="11"/>
      <color theme="1"/>
      <name val="Arial"/>
      <family val="2"/>
      <charset val="238"/>
    </font>
    <font>
      <sz val="9"/>
      <color theme="0"/>
      <name val="Arial Narrow"/>
      <family val="2"/>
      <charset val="238"/>
    </font>
    <font>
      <b/>
      <sz val="9"/>
      <color rgb="FF2C9ADC"/>
      <name val="Arial Narrow"/>
      <family val="2"/>
      <charset val="238"/>
    </font>
    <font>
      <sz val="9"/>
      <color rgb="FF2C9ADC"/>
      <name val="Arial Narrow"/>
      <family val="2"/>
      <charset val="238"/>
    </font>
    <font>
      <sz val="9"/>
      <color rgb="FFFF0000"/>
      <name val="Arial Narrow"/>
      <family val="2"/>
      <charset val="238"/>
    </font>
    <font>
      <sz val="9"/>
      <color theme="4"/>
      <name val="Arial Narrow"/>
      <family val="2"/>
      <charset val="238"/>
    </font>
    <font>
      <sz val="12"/>
      <color theme="1"/>
      <name val="Arial Narrow"/>
      <family val="2"/>
      <charset val="238"/>
    </font>
    <font>
      <u/>
      <sz val="12"/>
      <color theme="10"/>
      <name val="Arial Narrow"/>
      <family val="2"/>
      <charset val="238"/>
    </font>
    <font>
      <sz val="12"/>
      <color rgb="FFFFFFFF"/>
      <name val="Arial Narrow"/>
      <family val="2"/>
      <charset val="238"/>
    </font>
    <font>
      <b/>
      <sz val="9"/>
      <color indexed="9"/>
      <name val="Arial Narrow"/>
      <family val="2"/>
      <charset val="238"/>
    </font>
    <font>
      <sz val="10"/>
      <name val="Times New Roman"/>
      <family val="1"/>
      <charset val="238"/>
    </font>
    <font>
      <b/>
      <sz val="9"/>
      <color theme="0"/>
      <name val="Arial Narrow"/>
      <family val="2"/>
      <charset val="238"/>
    </font>
    <font>
      <b/>
      <sz val="12"/>
      <color theme="1"/>
      <name val="Arial Narrow"/>
      <family val="2"/>
      <charset val="238"/>
    </font>
    <font>
      <b/>
      <sz val="18"/>
      <color theme="1"/>
      <name val="Arial Narrow"/>
      <family val="2"/>
      <charset val="238"/>
    </font>
    <font>
      <sz val="8"/>
      <color theme="1"/>
      <name val="Arial Narrow"/>
      <family val="2"/>
      <charset val="238"/>
    </font>
    <font>
      <i/>
      <sz val="8"/>
      <color theme="1"/>
      <name val="Arial Narrow"/>
      <family val="2"/>
      <charset val="238"/>
    </font>
    <font>
      <b/>
      <sz val="11"/>
      <color theme="1"/>
      <name val="Calibri"/>
      <family val="2"/>
      <charset val="238"/>
      <scheme val="minor"/>
    </font>
    <font>
      <b/>
      <sz val="13"/>
      <color theme="1"/>
      <name val="Arial Narrow"/>
      <family val="2"/>
      <charset val="238"/>
    </font>
    <font>
      <sz val="9"/>
      <color theme="1"/>
      <name val="Calibri"/>
      <family val="2"/>
      <charset val="238"/>
      <scheme val="minor"/>
    </font>
    <font>
      <sz val="10"/>
      <color theme="1"/>
      <name val="Arial Narrow"/>
      <family val="2"/>
    </font>
    <font>
      <sz val="10"/>
      <name val="Garamond"/>
      <family val="1"/>
      <charset val="238"/>
    </font>
    <font>
      <sz val="11"/>
      <color theme="1"/>
      <name val="Garamond"/>
      <family val="2"/>
      <charset val="238"/>
    </font>
    <font>
      <sz val="10"/>
      <color rgb="FF000000"/>
      <name val="Arial"/>
      <family val="2"/>
      <charset val="238"/>
    </font>
    <font>
      <u/>
      <sz val="10"/>
      <color rgb="FF0000FF"/>
      <name val="Arial"/>
      <family val="2"/>
      <charset val="238"/>
    </font>
    <font>
      <b/>
      <sz val="10"/>
      <color rgb="FFFFFFFF"/>
      <name val="Arial"/>
      <family val="2"/>
      <charset val="238"/>
    </font>
    <font>
      <b/>
      <sz val="15"/>
      <color rgb="FF1F497D"/>
      <name val="Arial"/>
      <family val="2"/>
      <charset val="238"/>
    </font>
    <font>
      <u/>
      <sz val="10"/>
      <color rgb="FF800080"/>
      <name val="Arial"/>
      <family val="2"/>
      <charset val="238"/>
    </font>
    <font>
      <sz val="10"/>
      <color rgb="FF9C0006"/>
      <name val="Arial"/>
      <family val="2"/>
      <charset val="238"/>
    </font>
    <font>
      <u/>
      <sz val="11"/>
      <color theme="10"/>
      <name val="Calibri"/>
      <family val="2"/>
      <charset val="238"/>
      <scheme val="minor"/>
    </font>
    <font>
      <sz val="10"/>
      <color indexed="8"/>
      <name val="Arial Narrow"/>
      <family val="2"/>
      <charset val="238"/>
    </font>
    <font>
      <b/>
      <sz val="18"/>
      <color indexed="56"/>
      <name val="Cambria"/>
      <family val="2"/>
      <charset val="238"/>
    </font>
    <font>
      <sz val="10"/>
      <name val="Helv"/>
    </font>
    <font>
      <sz val="11"/>
      <color indexed="8"/>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Arial CE"/>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i/>
      <sz val="8"/>
      <color rgb="FF000000"/>
      <name val="Arial Narrow"/>
      <family val="2"/>
      <charset val="238"/>
    </font>
    <font>
      <sz val="11"/>
      <name val="Arial"/>
      <family val="2"/>
      <charset val="238"/>
    </font>
    <font>
      <sz val="9"/>
      <color rgb="FFFF0000"/>
      <name val="Garamond"/>
      <family val="1"/>
      <charset val="238"/>
    </font>
    <font>
      <b/>
      <sz val="9"/>
      <color rgb="FF369ADC"/>
      <name val="Arial Narrow"/>
      <family val="2"/>
      <charset val="238"/>
    </font>
    <font>
      <b/>
      <vertAlign val="subscript"/>
      <sz val="9"/>
      <color rgb="FF000000"/>
      <name val="Arial Narrow"/>
      <family val="2"/>
      <charset val="238"/>
    </font>
    <font>
      <b/>
      <sz val="8"/>
      <color theme="1"/>
      <name val="Arial Narrow"/>
      <family val="2"/>
      <charset val="238"/>
    </font>
    <font>
      <u/>
      <sz val="9"/>
      <color theme="1"/>
      <name val="Calibri"/>
      <family val="2"/>
      <scheme val="minor"/>
    </font>
    <font>
      <u/>
      <sz val="9"/>
      <color theme="1"/>
      <name val="Arial Narrow"/>
      <family val="2"/>
      <charset val="238"/>
    </font>
    <font>
      <sz val="10"/>
      <color theme="1"/>
      <name val="Times New Roman"/>
      <family val="1"/>
      <charset val="238"/>
    </font>
    <font>
      <b/>
      <sz val="8"/>
      <color rgb="FF000000"/>
      <name val="Arial Narrow"/>
      <family val="2"/>
      <charset val="238"/>
    </font>
    <font>
      <sz val="8"/>
      <color rgb="FF000000"/>
      <name val="Arial Narrow"/>
      <family val="2"/>
      <charset val="238"/>
    </font>
    <font>
      <sz val="8"/>
      <color rgb="FF000000"/>
      <name val="Arial"/>
      <family val="2"/>
      <charset val="238"/>
    </font>
    <font>
      <sz val="10"/>
      <name val="Arial Narrow"/>
      <family val="2"/>
      <charset val="238"/>
    </font>
    <font>
      <b/>
      <sz val="10"/>
      <name val="Arial Narrow"/>
      <family val="2"/>
      <charset val="238"/>
    </font>
    <font>
      <b/>
      <sz val="10"/>
      <color rgb="FF2C9ADC"/>
      <name val="Arial Narrow"/>
      <family val="2"/>
      <charset val="238"/>
    </font>
    <font>
      <b/>
      <sz val="11"/>
      <color rgb="FF2C9ADC"/>
      <name val="Arial Narrow"/>
      <family val="2"/>
      <charset val="238"/>
    </font>
    <font>
      <sz val="10"/>
      <name val="Arial CE"/>
      <charset val="238"/>
    </font>
    <font>
      <sz val="10"/>
      <color rgb="FF2C9ADC"/>
      <name val="Arial Narrow"/>
      <family val="2"/>
      <charset val="238"/>
    </font>
    <font>
      <sz val="10"/>
      <color rgb="FF000000"/>
      <name val="Arial Narrow"/>
      <family val="2"/>
      <charset val="238"/>
    </font>
    <font>
      <b/>
      <sz val="10"/>
      <color rgb="FF000000"/>
      <name val="Arial Narrow"/>
      <family val="2"/>
      <charset val="238"/>
    </font>
    <font>
      <b/>
      <vertAlign val="subscript"/>
      <sz val="8"/>
      <color rgb="FF000000"/>
      <name val="Arial Narrow"/>
      <family val="2"/>
      <charset val="238"/>
    </font>
    <font>
      <b/>
      <sz val="9"/>
      <color rgb="FFFFFFFF"/>
      <name val="Arial Narrow"/>
      <family val="2"/>
      <charset val="238"/>
    </font>
    <font>
      <b/>
      <sz val="9"/>
      <name val="Garamond"/>
      <family val="1"/>
      <charset val="238"/>
    </font>
    <font>
      <sz val="9"/>
      <name val="Garamond"/>
      <family val="1"/>
      <charset val="238"/>
    </font>
    <font>
      <b/>
      <sz val="10"/>
      <color indexed="8"/>
      <name val="Arial Narrow"/>
      <family val="2"/>
      <charset val="238"/>
    </font>
    <font>
      <b/>
      <sz val="11"/>
      <color indexed="8"/>
      <name val="Arial Narrow"/>
      <family val="2"/>
      <charset val="238"/>
    </font>
    <font>
      <vertAlign val="superscript"/>
      <sz val="9"/>
      <color theme="1"/>
      <name val="Arial Narrow"/>
      <family val="2"/>
      <charset val="238"/>
    </font>
    <font>
      <b/>
      <i/>
      <sz val="8"/>
      <color rgb="FF000000"/>
      <name val="Arial Narrow"/>
      <family val="2"/>
      <charset val="238"/>
    </font>
    <font>
      <b/>
      <sz val="11"/>
      <color theme="1"/>
      <name val="Arial Narrow"/>
      <family val="2"/>
      <charset val="238"/>
    </font>
    <font>
      <b/>
      <sz val="10"/>
      <color rgb="FF2B9ADC"/>
      <name val="Arial Narrow"/>
      <family val="2"/>
      <charset val="238"/>
    </font>
    <font>
      <b/>
      <sz val="10"/>
      <color theme="1"/>
      <name val="Arial Narrow"/>
      <family val="2"/>
      <charset val="238"/>
    </font>
    <font>
      <sz val="9"/>
      <color theme="1"/>
      <name val="Times New Roman"/>
      <family val="1"/>
      <charset val="238"/>
    </font>
    <font>
      <sz val="8"/>
      <color theme="1"/>
      <name val="Times New Roman"/>
      <family val="1"/>
      <charset val="238"/>
    </font>
    <font>
      <b/>
      <sz val="11"/>
      <color theme="1"/>
      <name val="Calibri"/>
      <family val="2"/>
      <scheme val="minor"/>
    </font>
    <font>
      <i/>
      <sz val="10"/>
      <color rgb="FF000000"/>
      <name val="Arial Narrow"/>
      <family val="2"/>
      <charset val="238"/>
    </font>
    <font>
      <b/>
      <i/>
      <sz val="10"/>
      <color rgb="FF000000"/>
      <name val="Arial Narrow"/>
      <family val="2"/>
      <charset val="238"/>
    </font>
    <font>
      <i/>
      <sz val="11"/>
      <color rgb="FF000000"/>
      <name val="Arial Narrow"/>
      <family val="2"/>
      <charset val="238"/>
    </font>
    <font>
      <sz val="8"/>
      <color rgb="FF7F7F7F"/>
      <name val="Arial Narrow"/>
      <family val="2"/>
      <charset val="238"/>
    </font>
    <font>
      <sz val="7.5"/>
      <color theme="1"/>
      <name val="Arial Narrow"/>
      <family val="2"/>
      <charset val="238"/>
    </font>
    <font>
      <sz val="7"/>
      <color theme="1"/>
      <name val="Times New Roman"/>
      <family val="1"/>
      <charset val="238"/>
    </font>
    <font>
      <b/>
      <sz val="7"/>
      <color theme="1"/>
      <name val="Times New Roman"/>
      <family val="1"/>
      <charset val="238"/>
    </font>
    <font>
      <b/>
      <sz val="8"/>
      <color rgb="FF7F7F7F"/>
      <name val="Arial Narrow"/>
      <family val="2"/>
      <charset val="238"/>
    </font>
    <font>
      <b/>
      <sz val="9"/>
      <color indexed="81"/>
      <name val="Segoe UI"/>
      <family val="2"/>
      <charset val="238"/>
    </font>
    <font>
      <sz val="9"/>
      <color indexed="81"/>
      <name val="Segoe UI"/>
      <family val="2"/>
      <charset val="238"/>
    </font>
    <font>
      <b/>
      <sz val="9"/>
      <color rgb="FFFF0000"/>
      <name val="Arial Narrow"/>
      <family val="2"/>
      <charset val="238"/>
    </font>
    <font>
      <b/>
      <sz val="9"/>
      <color rgb="FFFF7F01"/>
      <name val="Arial Narrow"/>
      <family val="2"/>
      <charset val="238"/>
    </font>
    <font>
      <sz val="6"/>
      <color theme="1"/>
      <name val="Times New Roman"/>
      <family val="1"/>
      <charset val="238"/>
    </font>
  </fonts>
  <fills count="46">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5"/>
        <bgColor indexed="64"/>
      </patternFill>
    </fill>
    <fill>
      <patternFill patternType="solid">
        <fgColor rgb="FFE6E6E6"/>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6600"/>
        <bgColor rgb="FFFF6600"/>
      </patternFill>
    </fill>
    <fill>
      <patternFill patternType="solid">
        <fgColor rgb="FF33CCCC"/>
        <bgColor rgb="FF33CCCC"/>
      </patternFill>
    </fill>
    <fill>
      <patternFill patternType="solid">
        <fgColor rgb="FF000000"/>
        <bgColor indexed="64"/>
      </patternFill>
    </fill>
    <fill>
      <patternFill patternType="solid">
        <fgColor rgb="FFBFBFBF"/>
        <bgColor indexed="64"/>
      </patternFill>
    </fill>
    <fill>
      <patternFill patternType="solid">
        <fgColor theme="0" tint="-0.249977111117893"/>
        <bgColor indexed="64"/>
      </patternFill>
    </fill>
    <fill>
      <patternFill patternType="solid">
        <fgColor rgb="FF5B9BD5"/>
        <bgColor indexed="64"/>
      </patternFill>
    </fill>
    <fill>
      <patternFill patternType="solid">
        <fgColor rgb="FFF9C9BA"/>
        <bgColor indexed="64"/>
      </patternFill>
    </fill>
    <fill>
      <patternFill patternType="solid">
        <fgColor rgb="FFA5A5A5"/>
        <bgColor rgb="FFA5A5A5"/>
      </patternFill>
    </fill>
    <fill>
      <patternFill patternType="solid">
        <fgColor rgb="FFFFC7CE"/>
        <b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4"/>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rgb="FF00B050"/>
        <bgColor indexed="64"/>
      </patternFill>
    </fill>
    <fill>
      <patternFill patternType="solid">
        <fgColor indexed="65"/>
        <bgColor indexed="64"/>
      </patternFill>
    </fill>
    <fill>
      <patternFill patternType="solid">
        <fgColor rgb="FF13B5EA"/>
        <bgColor indexed="64"/>
      </patternFill>
    </fill>
    <fill>
      <patternFill patternType="solid">
        <fgColor rgb="FFE7E6E6"/>
        <bgColor indexed="64"/>
      </patternFill>
    </fill>
    <fill>
      <patternFill patternType="solid">
        <fgColor theme="0"/>
        <bgColor indexed="64"/>
      </patternFill>
    </fill>
  </fills>
  <borders count="87">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rgb="FF000000"/>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right/>
      <top style="thick">
        <color indexed="64"/>
      </top>
      <bottom/>
      <diagonal/>
    </border>
    <border>
      <left/>
      <right/>
      <top/>
      <bottom style="thin">
        <color indexed="64"/>
      </bottom>
      <diagonal/>
    </border>
    <border>
      <left/>
      <right/>
      <top/>
      <bottom style="medium">
        <color rgb="FFFFFFFF"/>
      </bottom>
      <diagonal/>
    </border>
    <border>
      <left/>
      <right/>
      <top style="medium">
        <color rgb="FFFFFFFF"/>
      </top>
      <bottom style="medium">
        <color rgb="FFFFFFFF"/>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indexed="64"/>
      </top>
      <bottom/>
      <diagonal/>
    </border>
    <border>
      <left style="thin">
        <color auto="1"/>
      </left>
      <right style="thin">
        <color indexed="64"/>
      </right>
      <top style="thin">
        <color auto="1"/>
      </top>
      <bottom style="thin">
        <color auto="1"/>
      </bottom>
      <diagonal/>
    </border>
    <border>
      <left/>
      <right/>
      <top/>
      <bottom style="thick">
        <color rgb="FF000000"/>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rgb="FF4F81BD"/>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auto="1"/>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style="thick">
        <color indexed="64"/>
      </top>
      <bottom style="medium">
        <color indexed="64"/>
      </bottom>
      <diagonal/>
    </border>
    <border>
      <left/>
      <right/>
      <top style="medium">
        <color rgb="FF000000"/>
      </top>
      <bottom/>
      <diagonal/>
    </border>
    <border>
      <left/>
      <right style="medium">
        <color indexed="64"/>
      </right>
      <top/>
      <bottom style="medium">
        <color indexed="64"/>
      </bottom>
      <diagonal/>
    </border>
    <border>
      <left style="medium">
        <color rgb="FFFFFFFF"/>
      </left>
      <right style="medium">
        <color rgb="FFFFFFFF"/>
      </right>
      <top/>
      <bottom style="medium">
        <color indexed="64"/>
      </bottom>
      <diagonal/>
    </border>
    <border>
      <left/>
      <right style="medium">
        <color rgb="FFFFFFFF"/>
      </right>
      <top/>
      <bottom style="medium">
        <color indexed="64"/>
      </bottom>
      <diagonal/>
    </border>
    <border>
      <left style="medium">
        <color rgb="FFFFFFFF"/>
      </left>
      <right style="medium">
        <color rgb="FFFFFFFF"/>
      </right>
      <top style="medium">
        <color rgb="FFFFFFFF"/>
      </top>
      <bottom style="medium">
        <color indexed="64"/>
      </bottom>
      <diagonal/>
    </border>
    <border>
      <left/>
      <right style="medium">
        <color rgb="FFFFFFFF"/>
      </right>
      <top style="medium">
        <color rgb="FFFFFFFF"/>
      </top>
      <bottom style="medium">
        <color indexed="64"/>
      </bottom>
      <diagonal/>
    </border>
    <border>
      <left/>
      <right/>
      <top style="medium">
        <color rgb="FFFFFFFF"/>
      </top>
      <bottom style="medium">
        <color indexed="64"/>
      </bottom>
      <diagonal/>
    </border>
    <border>
      <left style="medium">
        <color rgb="FFFFFFFF"/>
      </left>
      <right style="medium">
        <color rgb="FFFFFFFF"/>
      </right>
      <top style="medium">
        <color auto="1"/>
      </top>
      <bottom style="medium">
        <color indexed="64"/>
      </bottom>
      <diagonal/>
    </border>
    <border>
      <left/>
      <right style="medium">
        <color rgb="FFFFFFFF"/>
      </right>
      <top style="medium">
        <color auto="1"/>
      </top>
      <bottom style="medium">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indexed="64"/>
      </left>
      <right/>
      <top/>
      <bottom style="medium">
        <color rgb="FFFFFFFF"/>
      </bottom>
      <diagonal/>
    </border>
    <border>
      <left style="medium">
        <color indexed="64"/>
      </left>
      <right/>
      <top style="medium">
        <color rgb="FFFFFFFF"/>
      </top>
      <bottom style="medium">
        <color indexed="64"/>
      </bottom>
      <diagonal/>
    </border>
    <border>
      <left style="medium">
        <color indexed="64"/>
      </left>
      <right/>
      <top style="medium">
        <color rgb="FFFFFFFF"/>
      </top>
      <bottom style="medium">
        <color rgb="FFFFFFFF"/>
      </bottom>
      <diagonal/>
    </border>
    <border>
      <left/>
      <right style="medium">
        <color indexed="64"/>
      </right>
      <top/>
      <bottom style="thick">
        <color indexed="64"/>
      </bottom>
      <diagonal/>
    </border>
    <border>
      <left/>
      <right/>
      <top style="thin">
        <color indexed="64"/>
      </top>
      <bottom/>
      <diagonal/>
    </border>
    <border>
      <left/>
      <right/>
      <top style="medium">
        <color indexed="64"/>
      </top>
      <bottom style="thin">
        <color indexed="64"/>
      </bottom>
      <diagonal/>
    </border>
    <border>
      <left/>
      <right/>
      <top/>
      <bottom style="thin">
        <color rgb="FF000000"/>
      </bottom>
      <diagonal/>
    </border>
    <border>
      <left style="medium">
        <color indexed="64"/>
      </left>
      <right/>
      <top/>
      <bottom style="medium">
        <color auto="1"/>
      </bottom>
      <diagonal/>
    </border>
    <border>
      <left style="medium">
        <color indexed="64"/>
      </left>
      <right style="medium">
        <color indexed="64"/>
      </right>
      <top/>
      <bottom style="medium">
        <color auto="1"/>
      </bottom>
      <diagonal/>
    </border>
    <border>
      <left/>
      <right/>
      <top style="medium">
        <color rgb="FF7F7F7F"/>
      </top>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thin">
        <color indexed="64"/>
      </top>
      <bottom style="medium">
        <color indexed="64"/>
      </bottom>
      <diagonal/>
    </border>
    <border>
      <left/>
      <right/>
      <top/>
      <bottom style="thin">
        <color theme="4" tint="0.39997558519241921"/>
      </bottom>
      <diagonal/>
    </border>
    <border>
      <left/>
      <right/>
      <top style="thin">
        <color theme="4" tint="0.39997558519241921"/>
      </top>
      <bottom/>
      <diagonal/>
    </border>
  </borders>
  <cellStyleXfs count="314">
    <xf numFmtId="0" fontId="0" fillId="0" borderId="0"/>
    <xf numFmtId="0" fontId="34" fillId="0" borderId="0" applyNumberFormat="0" applyFill="0" applyBorder="0" applyAlignment="0" applyProtection="0"/>
    <xf numFmtId="9" fontId="38" fillId="0" borderId="0" applyFont="0" applyFill="0" applyBorder="0" applyAlignment="0" applyProtection="0"/>
    <xf numFmtId="0" fontId="39" fillId="0" borderId="0"/>
    <xf numFmtId="0" fontId="28" fillId="0" borderId="0"/>
    <xf numFmtId="0" fontId="27" fillId="0" borderId="0"/>
    <xf numFmtId="0" fontId="42" fillId="0" borderId="0"/>
    <xf numFmtId="0" fontId="43" fillId="0" borderId="0"/>
    <xf numFmtId="0" fontId="45" fillId="0" borderId="0">
      <alignment vertical="center"/>
    </xf>
    <xf numFmtId="0" fontId="45" fillId="0" borderId="0">
      <alignment vertical="center"/>
    </xf>
    <xf numFmtId="0" fontId="45" fillId="0" borderId="0">
      <alignment vertical="center"/>
    </xf>
    <xf numFmtId="9" fontId="45" fillId="0" borderId="0" applyFont="0" applyFill="0" applyBorder="0" applyAlignment="0" applyProtection="0"/>
    <xf numFmtId="0" fontId="26" fillId="0" borderId="0"/>
    <xf numFmtId="0" fontId="26" fillId="0" borderId="0"/>
    <xf numFmtId="0" fontId="45" fillId="0" borderId="0"/>
    <xf numFmtId="0" fontId="25" fillId="0" borderId="0"/>
    <xf numFmtId="0" fontId="24" fillId="0" borderId="0"/>
    <xf numFmtId="0" fontId="49" fillId="8" borderId="0" applyNumberFormat="0" applyBorder="0" applyAlignment="0" applyProtection="0"/>
    <xf numFmtId="0" fontId="49" fillId="9" borderId="0" applyNumberFormat="0" applyBorder="0" applyAlignment="0" applyProtection="0"/>
    <xf numFmtId="0" fontId="23" fillId="0" borderId="0"/>
    <xf numFmtId="9" fontId="23" fillId="0" borderId="0" applyFont="0" applyFill="0" applyBorder="0" applyAlignment="0" applyProtection="0"/>
    <xf numFmtId="0" fontId="29" fillId="0" borderId="0"/>
    <xf numFmtId="0" fontId="43" fillId="0" borderId="0"/>
    <xf numFmtId="164" fontId="38"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43" fillId="0" borderId="0"/>
    <xf numFmtId="0" fontId="52" fillId="0" borderId="0"/>
    <xf numFmtId="9" fontId="29" fillId="0" borderId="0" applyFont="0" applyFill="0" applyBorder="0" applyAlignment="0" applyProtection="0"/>
    <xf numFmtId="0" fontId="29" fillId="0" borderId="0"/>
    <xf numFmtId="0" fontId="21" fillId="0" borderId="0"/>
    <xf numFmtId="170" fontId="52" fillId="0" borderId="0" applyFont="0" applyFill="0" applyBorder="0" applyAlignment="0" applyProtection="0"/>
    <xf numFmtId="164" fontId="29" fillId="0" borderId="0" applyFont="0" applyFill="0" applyBorder="0" applyAlignment="0" applyProtection="0"/>
    <xf numFmtId="0" fontId="54" fillId="0" borderId="0"/>
    <xf numFmtId="0" fontId="32" fillId="0" borderId="0"/>
    <xf numFmtId="0" fontId="54" fillId="0" borderId="0"/>
    <xf numFmtId="0" fontId="52" fillId="0" borderId="0"/>
    <xf numFmtId="0" fontId="20" fillId="0" borderId="0"/>
    <xf numFmtId="170" fontId="52" fillId="0" borderId="0" applyFont="0" applyFill="0" applyBorder="0" applyAlignment="0" applyProtection="0"/>
    <xf numFmtId="9" fontId="52" fillId="0" borderId="0" applyFont="0" applyFill="0" applyBorder="0" applyAlignment="0" applyProtection="0"/>
    <xf numFmtId="9" fontId="32" fillId="0" borderId="0" applyFont="0" applyFill="0" applyBorder="0" applyAlignment="0" applyProtection="0"/>
    <xf numFmtId="0" fontId="56" fillId="0" borderId="0"/>
    <xf numFmtId="164" fontId="56" fillId="0" borderId="0" applyFont="0" applyFill="0" applyBorder="0" applyAlignment="0" applyProtection="0"/>
    <xf numFmtId="0" fontId="56" fillId="0" borderId="0"/>
    <xf numFmtId="0" fontId="19" fillId="0" borderId="0"/>
    <xf numFmtId="0" fontId="39" fillId="0" borderId="0"/>
    <xf numFmtId="0" fontId="45" fillId="0" borderId="0"/>
    <xf numFmtId="0" fontId="66" fillId="0" borderId="0"/>
    <xf numFmtId="164" fontId="3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4" fontId="3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164" fontId="29" fillId="0" borderId="0" applyFont="0" applyFill="0" applyBorder="0" applyAlignment="0" applyProtection="0"/>
    <xf numFmtId="0" fontId="18" fillId="0" borderId="0"/>
    <xf numFmtId="164" fontId="56" fillId="0" borderId="0" applyFont="0" applyFill="0" applyBorder="0" applyAlignment="0" applyProtection="0"/>
    <xf numFmtId="0" fontId="18" fillId="0" borderId="0"/>
    <xf numFmtId="0" fontId="52" fillId="0" borderId="0"/>
    <xf numFmtId="164" fontId="38"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7" fillId="0" borderId="0"/>
    <xf numFmtId="164" fontId="38"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9" fontId="17" fillId="0" borderId="0" applyFont="0" applyFill="0" applyBorder="0" applyAlignment="0" applyProtection="0"/>
    <xf numFmtId="0" fontId="17" fillId="0" borderId="0"/>
    <xf numFmtId="0" fontId="16" fillId="0" borderId="0"/>
    <xf numFmtId="164" fontId="17" fillId="0" borderId="0" applyFont="0" applyFill="0" applyBorder="0" applyAlignment="0" applyProtection="0"/>
    <xf numFmtId="0" fontId="16" fillId="0" borderId="0"/>
    <xf numFmtId="0" fontId="16" fillId="0" borderId="0"/>
    <xf numFmtId="164" fontId="56" fillId="0" borderId="0" applyFont="0" applyFill="0" applyBorder="0" applyAlignment="0" applyProtection="0"/>
    <xf numFmtId="0" fontId="16" fillId="0" borderId="0"/>
    <xf numFmtId="164" fontId="38"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164" fontId="38"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64" fontId="17" fillId="0" borderId="0" applyFont="0" applyFill="0" applyBorder="0" applyAlignment="0" applyProtection="0"/>
    <xf numFmtId="0" fontId="16" fillId="0" borderId="0"/>
    <xf numFmtId="164" fontId="5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0">
      <alignment vertical="center"/>
    </xf>
    <xf numFmtId="0" fontId="15" fillId="0" borderId="0"/>
    <xf numFmtId="0" fontId="39" fillId="0" borderId="0"/>
    <xf numFmtId="0" fontId="14" fillId="0" borderId="0"/>
    <xf numFmtId="171" fontId="75" fillId="0" borderId="0"/>
    <xf numFmtId="9" fontId="45" fillId="0" borderId="0" applyFont="0" applyFill="0" applyBorder="0" applyAlignment="0" applyProtection="0"/>
    <xf numFmtId="164" fontId="38" fillId="0" borderId="0" applyFont="0" applyFill="0" applyBorder="0" applyAlignment="0" applyProtection="0"/>
    <xf numFmtId="0" fontId="13" fillId="0" borderId="0"/>
    <xf numFmtId="0" fontId="13" fillId="0" borderId="0"/>
    <xf numFmtId="0" fontId="45" fillId="0" borderId="0"/>
    <xf numFmtId="0" fontId="45" fillId="0" borderId="0"/>
    <xf numFmtId="9" fontId="45" fillId="0" borderId="0" applyFont="0" applyFill="0" applyBorder="0" applyAlignment="0" applyProtection="0"/>
    <xf numFmtId="164" fontId="45" fillId="0" borderId="0" applyFont="0" applyFill="0" applyBorder="0" applyAlignment="0" applyProtection="0"/>
    <xf numFmtId="172" fontId="45" fillId="0" borderId="0"/>
    <xf numFmtId="0" fontId="38" fillId="0" borderId="0"/>
    <xf numFmtId="0" fontId="13" fillId="0" borderId="0"/>
    <xf numFmtId="0" fontId="76" fillId="0" borderId="0"/>
    <xf numFmtId="9" fontId="76" fillId="0" borderId="0" applyFont="0" applyFill="0" applyBorder="0" applyAlignment="0" applyProtection="0"/>
    <xf numFmtId="0" fontId="32" fillId="0" borderId="0"/>
    <xf numFmtId="9" fontId="32" fillId="0" borderId="0" applyFont="0" applyFill="0" applyBorder="0" applyAlignment="0" applyProtection="0"/>
    <xf numFmtId="9" fontId="14" fillId="0" borderId="0" applyFont="0" applyFill="0" applyBorder="0" applyAlignment="0" applyProtection="0"/>
    <xf numFmtId="0" fontId="77" fillId="0" borderId="0"/>
    <xf numFmtId="9" fontId="77" fillId="0" borderId="0" applyFont="0" applyFill="0" applyBorder="0" applyAlignment="0" applyProtection="0"/>
    <xf numFmtId="164" fontId="14" fillId="0" borderId="0" applyFont="0" applyFill="0" applyBorder="0" applyAlignment="0" applyProtection="0"/>
    <xf numFmtId="170" fontId="52" fillId="0" borderId="0" applyFont="0" applyFill="0" applyBorder="0" applyAlignment="0" applyProtection="0"/>
    <xf numFmtId="0" fontId="14" fillId="0" borderId="0"/>
    <xf numFmtId="0" fontId="13" fillId="0" borderId="0"/>
    <xf numFmtId="0" fontId="13" fillId="0" borderId="0"/>
    <xf numFmtId="164" fontId="13" fillId="0" borderId="0" applyFont="0" applyFill="0" applyBorder="0" applyAlignment="0" applyProtection="0"/>
    <xf numFmtId="0" fontId="45" fillId="0" borderId="0"/>
    <xf numFmtId="0" fontId="78" fillId="0" borderId="0"/>
    <xf numFmtId="173" fontId="78" fillId="0" borderId="0" applyFont="0" applyFill="0" applyBorder="0" applyAlignment="0" applyProtection="0"/>
    <xf numFmtId="9" fontId="78" fillId="0" borderId="0" applyFont="0" applyFill="0" applyBorder="0" applyAlignment="0" applyProtection="0"/>
    <xf numFmtId="0" fontId="81" fillId="0" borderId="34" applyNumberFormat="0" applyFill="0" applyAlignment="0" applyProtection="0"/>
    <xf numFmtId="0" fontId="83" fillId="16" borderId="0" applyNumberFormat="0" applyBorder="0" applyAlignment="0" applyProtection="0"/>
    <xf numFmtId="0" fontId="80" fillId="15" borderId="33" applyNumberFormat="0" applyAlignment="0" applyProtection="0"/>
    <xf numFmtId="0" fontId="79" fillId="0" borderId="0" applyNumberFormat="0" applyFill="0" applyBorder="0" applyAlignment="0" applyProtection="0"/>
    <xf numFmtId="0" fontId="78" fillId="0" borderId="0" applyNumberFormat="0" applyBorder="0" applyProtection="0"/>
    <xf numFmtId="0" fontId="78" fillId="0" borderId="0" applyNumberFormat="0" applyBorder="0" applyProtection="0"/>
    <xf numFmtId="0" fontId="78" fillId="0" borderId="0" applyNumberFormat="0" applyBorder="0" applyProtection="0"/>
    <xf numFmtId="0" fontId="82" fillId="0" borderId="0" applyNumberFormat="0" applyFill="0" applyBorder="0" applyAlignment="0" applyProtection="0"/>
    <xf numFmtId="0" fontId="84" fillId="0" borderId="0" applyNumberForma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0" fontId="38" fillId="0" borderId="0"/>
    <xf numFmtId="0" fontId="13" fillId="0" borderId="0"/>
    <xf numFmtId="0" fontId="14" fillId="0" borderId="0"/>
    <xf numFmtId="0" fontId="13" fillId="0" borderId="0"/>
    <xf numFmtId="0" fontId="52" fillId="0" borderId="0"/>
    <xf numFmtId="0" fontId="13" fillId="0" borderId="0"/>
    <xf numFmtId="9" fontId="52" fillId="0" borderId="0" applyFont="0" applyFill="0" applyBorder="0" applyAlignment="0" applyProtection="0"/>
    <xf numFmtId="0" fontId="52" fillId="0" borderId="0"/>
    <xf numFmtId="170" fontId="52" fillId="0" borderId="0" applyFont="0" applyFill="0" applyBorder="0" applyAlignment="0" applyProtection="0"/>
    <xf numFmtId="0" fontId="56" fillId="0" borderId="0"/>
    <xf numFmtId="164" fontId="56" fillId="0" borderId="0" applyFont="0" applyFill="0" applyBorder="0" applyAlignment="0" applyProtection="0"/>
    <xf numFmtId="0" fontId="76" fillId="0" borderId="0"/>
    <xf numFmtId="0" fontId="76" fillId="0" borderId="0"/>
    <xf numFmtId="0" fontId="32" fillId="0" borderId="0"/>
    <xf numFmtId="9" fontId="32" fillId="0" borderId="0" applyFont="0" applyFill="0" applyBorder="0" applyAlignment="0" applyProtection="0"/>
    <xf numFmtId="0" fontId="13" fillId="0" borderId="0"/>
    <xf numFmtId="0" fontId="43" fillId="0" borderId="0"/>
    <xf numFmtId="0" fontId="52" fillId="0" borderId="0"/>
    <xf numFmtId="0" fontId="13" fillId="0" borderId="0"/>
    <xf numFmtId="0" fontId="13" fillId="0" borderId="0"/>
    <xf numFmtId="164" fontId="13" fillId="0" borderId="0" applyFont="0" applyFill="0" applyBorder="0" applyAlignment="0" applyProtection="0"/>
    <xf numFmtId="0" fontId="12" fillId="0" borderId="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88" fillId="23" borderId="0" applyNumberFormat="0" applyBorder="0" applyAlignment="0" applyProtection="0"/>
    <xf numFmtId="0" fontId="88" fillId="22" borderId="0" applyNumberFormat="0" applyBorder="0" applyAlignment="0" applyProtection="0"/>
    <xf numFmtId="0" fontId="88" fillId="24" borderId="0" applyNumberFormat="0" applyBorder="0" applyAlignment="0" applyProtection="0"/>
    <xf numFmtId="0" fontId="88" fillId="23" borderId="0" applyNumberFormat="0" applyBorder="0" applyAlignment="0" applyProtection="0"/>
    <xf numFmtId="0" fontId="88" fillId="21" borderId="0" applyNumberFormat="0" applyBorder="0" applyAlignment="0" applyProtection="0"/>
    <xf numFmtId="0" fontId="88"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88" fillId="29" borderId="0" applyNumberFormat="0" applyBorder="0" applyAlignment="0" applyProtection="0"/>
    <xf numFmtId="0" fontId="88" fillId="26" borderId="0" applyNumberFormat="0" applyBorder="0" applyAlignment="0" applyProtection="0"/>
    <xf numFmtId="0" fontId="88" fillId="30" borderId="0" applyNumberFormat="0" applyBorder="0" applyAlignment="0" applyProtection="0"/>
    <xf numFmtId="0" fontId="88" fillId="29" borderId="0" applyNumberFormat="0" applyBorder="0" applyAlignment="0" applyProtection="0"/>
    <xf numFmtId="0" fontId="88" fillId="25" borderId="0" applyNumberFormat="0" applyBorder="0" applyAlignment="0" applyProtection="0"/>
    <xf numFmtId="0" fontId="88" fillId="22" borderId="0" applyNumberFormat="0" applyBorder="0" applyAlignment="0" applyProtection="0"/>
    <xf numFmtId="0" fontId="106" fillId="31" borderId="0" applyNumberFormat="0" applyBorder="0" applyAlignment="0" applyProtection="0"/>
    <xf numFmtId="0" fontId="106" fillId="26" borderId="0" applyNumberFormat="0" applyBorder="0" applyAlignment="0" applyProtection="0"/>
    <xf numFmtId="0" fontId="106" fillId="27" borderId="0" applyNumberFormat="0" applyBorder="0" applyAlignment="0" applyProtection="0"/>
    <xf numFmtId="0" fontId="106" fillId="32" borderId="0" applyNumberFormat="0" applyBorder="0" applyAlignment="0" applyProtection="0"/>
    <xf numFmtId="0" fontId="106" fillId="33" borderId="0" applyNumberFormat="0" applyBorder="0" applyAlignment="0" applyProtection="0"/>
    <xf numFmtId="0" fontId="106" fillId="34" borderId="0" applyNumberFormat="0" applyBorder="0" applyAlignment="0" applyProtection="0"/>
    <xf numFmtId="0" fontId="89" fillId="33" borderId="0" applyNumberFormat="0" applyBorder="0" applyAlignment="0" applyProtection="0"/>
    <xf numFmtId="0" fontId="89" fillId="26" borderId="0" applyNumberFormat="0" applyBorder="0" applyAlignment="0" applyProtection="0"/>
    <xf numFmtId="0" fontId="89" fillId="30" borderId="0" applyNumberFormat="0" applyBorder="0" applyAlignment="0" applyProtection="0"/>
    <xf numFmtId="0" fontId="89" fillId="29" borderId="0" applyNumberFormat="0" applyBorder="0" applyAlignment="0" applyProtection="0"/>
    <xf numFmtId="0" fontId="89" fillId="33" borderId="0" applyNumberFormat="0" applyBorder="0" applyAlignment="0" applyProtection="0"/>
    <xf numFmtId="0" fontId="89" fillId="22" borderId="0" applyNumberFormat="0" applyBorder="0" applyAlignment="0" applyProtection="0"/>
    <xf numFmtId="0" fontId="89" fillId="33" borderId="0" applyNumberFormat="0" applyBorder="0" applyAlignment="0" applyProtection="0"/>
    <xf numFmtId="0" fontId="89" fillId="36" borderId="0" applyNumberFormat="0" applyBorder="0" applyAlignment="0" applyProtection="0"/>
    <xf numFmtId="0" fontId="89" fillId="37" borderId="0" applyNumberFormat="0" applyBorder="0" applyAlignment="0" applyProtection="0"/>
    <xf numFmtId="0" fontId="89" fillId="38" borderId="0" applyNumberFormat="0" applyBorder="0" applyAlignment="0" applyProtection="0"/>
    <xf numFmtId="0" fontId="89" fillId="33" borderId="0" applyNumberFormat="0" applyBorder="0" applyAlignment="0" applyProtection="0"/>
    <xf numFmtId="0" fontId="89" fillId="39" borderId="0" applyNumberFormat="0" applyBorder="0" applyAlignment="0" applyProtection="0"/>
    <xf numFmtId="0" fontId="90" fillId="18" borderId="0" applyNumberFormat="0" applyBorder="0" applyAlignment="0" applyProtection="0"/>
    <xf numFmtId="0" fontId="91" fillId="23" borderId="35" applyNumberFormat="0" applyAlignment="0" applyProtection="0"/>
    <xf numFmtId="0" fontId="107" fillId="0" borderId="36" applyNumberFormat="0" applyFill="0" applyAlignment="0" applyProtection="0"/>
    <xf numFmtId="0" fontId="92" fillId="0" borderId="0" applyNumberFormat="0" applyFill="0" applyBorder="0" applyAlignment="0" applyProtection="0"/>
    <xf numFmtId="0" fontId="93" fillId="19" borderId="0" applyNumberFormat="0" applyBorder="0" applyAlignment="0" applyProtection="0"/>
    <xf numFmtId="0" fontId="94" fillId="0" borderId="38" applyNumberFormat="0" applyFill="0" applyAlignment="0" applyProtection="0"/>
    <xf numFmtId="0" fontId="95" fillId="0" borderId="39" applyNumberFormat="0" applyFill="0" applyAlignment="0" applyProtection="0"/>
    <xf numFmtId="0" fontId="96" fillId="0" borderId="41" applyNumberFormat="0" applyFill="0" applyAlignment="0" applyProtection="0"/>
    <xf numFmtId="0" fontId="96" fillId="0" borderId="0" applyNumberFormat="0" applyFill="0" applyBorder="0" applyAlignment="0" applyProtection="0"/>
    <xf numFmtId="0" fontId="97" fillId="40" borderId="42" applyNumberFormat="0" applyAlignment="0" applyProtection="0"/>
    <xf numFmtId="0" fontId="108" fillId="18" borderId="0" applyNumberFormat="0" applyBorder="0" applyAlignment="0" applyProtection="0"/>
    <xf numFmtId="0" fontId="98" fillId="22" borderId="35" applyNumberFormat="0" applyAlignment="0" applyProtection="0"/>
    <xf numFmtId="0" fontId="109" fillId="40" borderId="42" applyNumberFormat="0" applyAlignment="0" applyProtection="0"/>
    <xf numFmtId="0" fontId="99" fillId="0" borderId="43" applyNumberFormat="0" applyFill="0" applyAlignment="0" applyProtection="0"/>
    <xf numFmtId="0" fontId="110" fillId="0" borderId="37" applyNumberFormat="0" applyFill="0" applyAlignment="0" applyProtection="0"/>
    <xf numFmtId="0" fontId="111" fillId="0" borderId="39" applyNumberFormat="0" applyFill="0" applyAlignment="0" applyProtection="0"/>
    <xf numFmtId="0" fontId="112" fillId="0" borderId="40" applyNumberFormat="0" applyFill="0" applyAlignment="0" applyProtection="0"/>
    <xf numFmtId="0" fontId="112" fillId="0" borderId="0" applyNumberFormat="0" applyFill="0" applyBorder="0" applyAlignment="0" applyProtection="0"/>
    <xf numFmtId="0" fontId="86" fillId="0" borderId="0" applyNumberFormat="0" applyFill="0" applyBorder="0" applyAlignment="0" applyProtection="0"/>
    <xf numFmtId="0" fontId="100" fillId="30" borderId="0" applyNumberFormat="0" applyBorder="0" applyAlignment="0" applyProtection="0"/>
    <xf numFmtId="0" fontId="113" fillId="30" borderId="0" applyNumberFormat="0" applyBorder="0" applyAlignment="0" applyProtection="0"/>
    <xf numFmtId="0" fontId="45" fillId="0" borderId="0"/>
    <xf numFmtId="0" fontId="45" fillId="0" borderId="0"/>
    <xf numFmtId="0" fontId="45" fillId="0" borderId="0"/>
    <xf numFmtId="0" fontId="45" fillId="0" borderId="0"/>
    <xf numFmtId="0" fontId="12" fillId="0" borderId="0"/>
    <xf numFmtId="0" fontId="54" fillId="0" borderId="0"/>
    <xf numFmtId="0" fontId="45" fillId="0" borderId="0"/>
    <xf numFmtId="0" fontId="38" fillId="0" borderId="0"/>
    <xf numFmtId="0" fontId="45" fillId="0" borderId="0"/>
    <xf numFmtId="0" fontId="12" fillId="0" borderId="0"/>
    <xf numFmtId="0" fontId="45" fillId="0" borderId="0"/>
    <xf numFmtId="0" fontId="105" fillId="0" borderId="0"/>
    <xf numFmtId="0" fontId="45" fillId="24" borderId="44" applyNumberFormat="0" applyFont="0" applyAlignment="0" applyProtection="0"/>
    <xf numFmtId="0" fontId="101" fillId="23" borderId="45" applyNumberFormat="0" applyAlignment="0" applyProtection="0"/>
    <xf numFmtId="9" fontId="45" fillId="0" borderId="0" applyFont="0" applyFill="0" applyBorder="0" applyAlignment="0" applyProtection="0"/>
    <xf numFmtId="9" fontId="12" fillId="0" borderId="0" applyFont="0" applyFill="0" applyBorder="0" applyAlignment="0" applyProtection="0"/>
    <xf numFmtId="9" fontId="45" fillId="0" borderId="0" applyFont="0" applyFill="0" applyBorder="0" applyAlignment="0" applyProtection="0"/>
    <xf numFmtId="0" fontId="45" fillId="24" borderId="44" applyNumberFormat="0" applyFont="0" applyAlignment="0" applyProtection="0"/>
    <xf numFmtId="0" fontId="45" fillId="24" borderId="44" applyNumberFormat="0" applyFont="0" applyAlignment="0" applyProtection="0"/>
    <xf numFmtId="0" fontId="114" fillId="0" borderId="43" applyNumberFormat="0" applyFill="0" applyAlignment="0" applyProtection="0"/>
    <xf numFmtId="0" fontId="115" fillId="19" borderId="0" applyNumberFormat="0" applyBorder="0" applyAlignment="0" applyProtection="0"/>
    <xf numFmtId="0" fontId="87" fillId="0" borderId="0"/>
    <xf numFmtId="0" fontId="116" fillId="0" borderId="0" applyNumberFormat="0" applyFill="0" applyBorder="0" applyAlignment="0" applyProtection="0"/>
    <xf numFmtId="0" fontId="102" fillId="0" borderId="0" applyNumberFormat="0" applyFill="0" applyBorder="0" applyAlignment="0" applyProtection="0"/>
    <xf numFmtId="0" fontId="103" fillId="0" borderId="46" applyNumberFormat="0" applyFill="0" applyAlignment="0" applyProtection="0"/>
    <xf numFmtId="0" fontId="117" fillId="22" borderId="35" applyNumberFormat="0" applyAlignment="0" applyProtection="0"/>
    <xf numFmtId="0" fontId="118" fillId="29" borderId="35" applyNumberFormat="0" applyAlignment="0" applyProtection="0"/>
    <xf numFmtId="0" fontId="119" fillId="29" borderId="45" applyNumberFormat="0" applyAlignment="0" applyProtection="0"/>
    <xf numFmtId="0" fontId="120" fillId="0" borderId="0" applyNumberFormat="0" applyFill="0" applyBorder="0" applyAlignment="0" applyProtection="0"/>
    <xf numFmtId="0" fontId="104" fillId="0" borderId="0" applyNumberFormat="0" applyFill="0" applyBorder="0" applyAlignment="0" applyProtection="0"/>
    <xf numFmtId="0" fontId="106" fillId="35"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106" fillId="32" borderId="0" applyNumberFormat="0" applyBorder="0" applyAlignment="0" applyProtection="0"/>
    <xf numFmtId="0" fontId="106" fillId="33" borderId="0" applyNumberFormat="0" applyBorder="0" applyAlignment="0" applyProtection="0"/>
    <xf numFmtId="0" fontId="106" fillId="39" borderId="0" applyNumberFormat="0" applyBorder="0" applyAlignment="0" applyProtection="0"/>
    <xf numFmtId="0" fontId="11" fillId="0" borderId="0"/>
    <xf numFmtId="0" fontId="32" fillId="0" borderId="0"/>
    <xf numFmtId="9" fontId="38" fillId="0" borderId="0" applyFont="0" applyFill="0" applyBorder="0" applyAlignment="0" applyProtection="0"/>
    <xf numFmtId="0" fontId="122" fillId="0" borderId="0"/>
    <xf numFmtId="0" fontId="10" fillId="0" borderId="0"/>
    <xf numFmtId="0" fontId="9" fillId="0" borderId="0"/>
    <xf numFmtId="9" fontId="9" fillId="0" borderId="0" applyFont="0" applyFill="0" applyBorder="0" applyAlignment="0" applyProtection="0"/>
    <xf numFmtId="0" fontId="9" fillId="0" borderId="0"/>
    <xf numFmtId="0" fontId="9" fillId="0" borderId="0"/>
    <xf numFmtId="9" fontId="8" fillId="0" borderId="0" applyFont="0" applyFill="0" applyBorder="0" applyAlignment="0" applyProtection="0"/>
    <xf numFmtId="0" fontId="54" fillId="0" borderId="0"/>
    <xf numFmtId="0" fontId="7" fillId="0" borderId="0"/>
    <xf numFmtId="9" fontId="7" fillId="0" borderId="0" applyFont="0" applyFill="0" applyBorder="0" applyAlignment="0" applyProtection="0"/>
    <xf numFmtId="0" fontId="137" fillId="0" borderId="0"/>
    <xf numFmtId="9" fontId="45"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5" fillId="0" borderId="0"/>
    <xf numFmtId="0" fontId="4" fillId="0" borderId="0"/>
    <xf numFmtId="0" fontId="3" fillId="0" borderId="0"/>
    <xf numFmtId="0" fontId="1" fillId="0" borderId="0"/>
    <xf numFmtId="0" fontId="1" fillId="0" borderId="0"/>
    <xf numFmtId="9" fontId="1" fillId="0" borderId="0" applyFont="0" applyFill="0" applyBorder="0" applyAlignment="0" applyProtection="0"/>
    <xf numFmtId="43" fontId="38" fillId="0" borderId="0" applyFont="0" applyFill="0" applyBorder="0" applyAlignment="0" applyProtection="0"/>
    <xf numFmtId="0" fontId="1" fillId="0" borderId="0"/>
  </cellStyleXfs>
  <cellXfs count="1023">
    <xf numFmtId="0" fontId="0" fillId="0" borderId="0" xfId="0"/>
    <xf numFmtId="0" fontId="31" fillId="2" borderId="0" xfId="0" applyFont="1" applyFill="1" applyAlignment="1">
      <alignment vertical="center"/>
    </xf>
    <xf numFmtId="0" fontId="31" fillId="0" borderId="0" xfId="0" applyFont="1" applyAlignment="1">
      <alignment vertical="center"/>
    </xf>
    <xf numFmtId="0" fontId="31" fillId="0" borderId="1" xfId="0" applyFont="1" applyBorder="1" applyAlignment="1">
      <alignment vertical="center"/>
    </xf>
    <xf numFmtId="0" fontId="35" fillId="0" borderId="0" xfId="0" applyFont="1" applyAlignment="1">
      <alignment horizontal="center" vertical="center" wrapText="1"/>
    </xf>
    <xf numFmtId="0" fontId="35" fillId="0" borderId="1" xfId="0" applyFont="1" applyBorder="1" applyAlignment="1">
      <alignment horizontal="right" vertical="center"/>
    </xf>
    <xf numFmtId="0" fontId="35" fillId="0" borderId="0" xfId="0" applyFont="1" applyAlignment="1">
      <alignment vertical="center"/>
    </xf>
    <xf numFmtId="0" fontId="31" fillId="0" borderId="0" xfId="0" applyFont="1" applyAlignment="1">
      <alignment vertical="center" wrapText="1"/>
    </xf>
    <xf numFmtId="0" fontId="35" fillId="0" borderId="1" xfId="0" applyFont="1" applyBorder="1" applyAlignment="1">
      <alignment horizontal="center" vertical="center"/>
    </xf>
    <xf numFmtId="0" fontId="33" fillId="0" borderId="0" xfId="0" applyFont="1" applyAlignment="1">
      <alignment vertical="center"/>
    </xf>
    <xf numFmtId="0" fontId="33" fillId="0" borderId="1" xfId="0" applyFont="1" applyBorder="1" applyAlignment="1">
      <alignment vertical="center"/>
    </xf>
    <xf numFmtId="165" fontId="33" fillId="0" borderId="0" xfId="0" applyNumberFormat="1" applyFont="1" applyAlignment="1">
      <alignment horizontal="right" vertical="center" wrapText="1"/>
    </xf>
    <xf numFmtId="0" fontId="33" fillId="0" borderId="0" xfId="0" applyFont="1"/>
    <xf numFmtId="165" fontId="30" fillId="0" borderId="0" xfId="0" applyNumberFormat="1" applyFont="1" applyBorder="1" applyAlignment="1">
      <alignment horizontal="center" vertical="center"/>
    </xf>
    <xf numFmtId="0" fontId="33" fillId="0" borderId="1" xfId="0" applyFont="1" applyBorder="1"/>
    <xf numFmtId="0" fontId="35" fillId="0" borderId="1" xfId="0" applyFont="1" applyBorder="1"/>
    <xf numFmtId="2" fontId="40" fillId="0" borderId="0" xfId="3" applyNumberFormat="1" applyFont="1" applyFill="1" applyBorder="1" applyAlignment="1">
      <alignment horizontal="center" vertical="center"/>
    </xf>
    <xf numFmtId="169" fontId="30" fillId="0" borderId="0" xfId="0" applyNumberFormat="1" applyFont="1" applyBorder="1" applyAlignment="1">
      <alignment horizontal="center" vertical="center"/>
    </xf>
    <xf numFmtId="0" fontId="37" fillId="0" borderId="0" xfId="0" applyFont="1" applyAlignment="1">
      <alignment horizontal="right" vertical="center" wrapText="1"/>
    </xf>
    <xf numFmtId="0" fontId="37" fillId="0" borderId="0" xfId="0" applyFont="1" applyAlignment="1">
      <alignment horizontal="center" vertical="center" wrapText="1"/>
    </xf>
    <xf numFmtId="0" fontId="36" fillId="0" borderId="0" xfId="0" applyFont="1" applyAlignment="1">
      <alignment vertical="center" wrapText="1"/>
    </xf>
    <xf numFmtId="0" fontId="30" fillId="6" borderId="0" xfId="0" applyFont="1" applyFill="1" applyAlignment="1">
      <alignment horizontal="center" vertical="center" wrapText="1"/>
    </xf>
    <xf numFmtId="0" fontId="30" fillId="6"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165" fontId="40" fillId="0" borderId="0" xfId="3" applyNumberFormat="1" applyFont="1" applyFill="1" applyBorder="1" applyAlignment="1">
      <alignment horizontal="center" vertical="center"/>
    </xf>
    <xf numFmtId="0" fontId="33" fillId="0" borderId="0" xfId="0" applyFont="1" applyFill="1"/>
    <xf numFmtId="0" fontId="35" fillId="0" borderId="0" xfId="0" applyFont="1" applyFill="1"/>
    <xf numFmtId="0" fontId="33" fillId="0" borderId="0" xfId="13" applyFont="1" applyFill="1"/>
    <xf numFmtId="165" fontId="33" fillId="0" borderId="0" xfId="13" applyNumberFormat="1" applyFont="1" applyFill="1"/>
    <xf numFmtId="0" fontId="35" fillId="0" borderId="0" xfId="0" applyFont="1"/>
    <xf numFmtId="165" fontId="33" fillId="0" borderId="0" xfId="0" applyNumberFormat="1" applyFont="1" applyFill="1" applyAlignment="1">
      <alignment horizontal="right"/>
    </xf>
    <xf numFmtId="0" fontId="40" fillId="0" borderId="0" xfId="0" applyFont="1" applyFill="1" applyAlignment="1"/>
    <xf numFmtId="165" fontId="33" fillId="0" borderId="0" xfId="0" applyNumberFormat="1" applyFont="1" applyFill="1"/>
    <xf numFmtId="0" fontId="33" fillId="0" borderId="1" xfId="0" applyFont="1" applyFill="1" applyBorder="1"/>
    <xf numFmtId="0" fontId="35" fillId="0" borderId="1" xfId="0" applyFont="1" applyFill="1" applyBorder="1"/>
    <xf numFmtId="0" fontId="35" fillId="0" borderId="1" xfId="0" applyFont="1" applyFill="1" applyBorder="1" applyAlignment="1">
      <alignment horizontal="right"/>
    </xf>
    <xf numFmtId="0" fontId="35" fillId="0" borderId="1" xfId="13" applyFont="1" applyFill="1" applyBorder="1"/>
    <xf numFmtId="1" fontId="35" fillId="0" borderId="1" xfId="13" applyNumberFormat="1" applyFont="1" applyFill="1" applyBorder="1" applyAlignment="1">
      <alignment horizontal="right"/>
    </xf>
    <xf numFmtId="0" fontId="37" fillId="0" borderId="0" xfId="0" applyFont="1" applyAlignment="1"/>
    <xf numFmtId="0" fontId="31" fillId="0" borderId="0" xfId="0" applyFont="1" applyFill="1" applyAlignment="1">
      <alignment horizontal="center" vertical="center"/>
    </xf>
    <xf numFmtId="165" fontId="31" fillId="0" borderId="0" xfId="0" applyNumberFormat="1" applyFont="1" applyAlignment="1">
      <alignment horizontal="center" vertical="center"/>
    </xf>
    <xf numFmtId="0" fontId="48" fillId="0" borderId="0" xfId="0" applyFont="1" applyFill="1"/>
    <xf numFmtId="165" fontId="48" fillId="0" borderId="0" xfId="2" applyNumberFormat="1" applyFont="1" applyFill="1" applyBorder="1" applyAlignment="1"/>
    <xf numFmtId="0" fontId="30" fillId="0" borderId="1" xfId="0" applyFont="1" applyBorder="1" applyAlignment="1">
      <alignment horizontal="center" vertical="center"/>
    </xf>
    <xf numFmtId="165" fontId="33" fillId="0" borderId="0" xfId="0" applyNumberFormat="1" applyFont="1" applyBorder="1"/>
    <xf numFmtId="165" fontId="31" fillId="0" borderId="0" xfId="0" applyNumberFormat="1" applyFont="1" applyFill="1" applyAlignment="1">
      <alignment horizontal="center" vertical="center"/>
    </xf>
    <xf numFmtId="165" fontId="31" fillId="0" borderId="1" xfId="0" applyNumberFormat="1" applyFont="1" applyBorder="1" applyAlignment="1">
      <alignment horizontal="center" vertical="center"/>
    </xf>
    <xf numFmtId="0" fontId="30" fillId="2" borderId="0" xfId="0" applyFont="1" applyFill="1" applyBorder="1" applyAlignment="1">
      <alignment vertical="center" wrapText="1"/>
    </xf>
    <xf numFmtId="0" fontId="31" fillId="2" borderId="0" xfId="0" applyFont="1" applyFill="1" applyBorder="1" applyAlignment="1">
      <alignment vertical="center" wrapText="1"/>
    </xf>
    <xf numFmtId="0" fontId="35" fillId="0" borderId="12" xfId="0" applyFont="1" applyBorder="1"/>
    <xf numFmtId="0" fontId="33" fillId="0" borderId="12" xfId="0" applyFont="1" applyBorder="1"/>
    <xf numFmtId="0" fontId="33" fillId="0" borderId="0" xfId="0" applyFont="1" applyBorder="1"/>
    <xf numFmtId="165" fontId="33" fillId="0" borderId="0" xfId="2" applyNumberFormat="1" applyFont="1" applyFill="1" applyBorder="1" applyAlignment="1"/>
    <xf numFmtId="0" fontId="30" fillId="0" borderId="0" xfId="0" applyFont="1" applyBorder="1" applyAlignment="1">
      <alignment vertical="center" wrapText="1"/>
    </xf>
    <xf numFmtId="0" fontId="31" fillId="0" borderId="0" xfId="0" applyFont="1" applyBorder="1" applyAlignment="1">
      <alignment vertical="center"/>
    </xf>
    <xf numFmtId="0" fontId="33" fillId="0" borderId="0" xfId="0" applyFont="1" applyFill="1" applyBorder="1"/>
    <xf numFmtId="0" fontId="31" fillId="0" borderId="12" xfId="0" applyFont="1" applyBorder="1" applyAlignment="1">
      <alignment vertical="center"/>
    </xf>
    <xf numFmtId="0" fontId="36" fillId="0" borderId="0" xfId="0" applyFont="1" applyBorder="1" applyAlignment="1">
      <alignment vertical="center"/>
    </xf>
    <xf numFmtId="0" fontId="33" fillId="0" borderId="0" xfId="0" applyFont="1" applyBorder="1" applyAlignment="1">
      <alignment vertical="center" wrapText="1"/>
    </xf>
    <xf numFmtId="0" fontId="55" fillId="0" borderId="0" xfId="0" applyFont="1"/>
    <xf numFmtId="0" fontId="37" fillId="0" borderId="0" xfId="0" applyFont="1" applyAlignment="1">
      <alignment horizontal="right"/>
    </xf>
    <xf numFmtId="0" fontId="58" fillId="0" borderId="0" xfId="0" applyFont="1"/>
    <xf numFmtId="0" fontId="33" fillId="0" borderId="0" xfId="32" applyFont="1" applyFill="1" applyBorder="1"/>
    <xf numFmtId="0" fontId="33" fillId="0" borderId="0" xfId="32" applyFont="1" applyBorder="1"/>
    <xf numFmtId="0" fontId="36" fillId="0" borderId="11" xfId="0" applyFont="1" applyBorder="1" applyAlignment="1">
      <alignment vertical="center"/>
    </xf>
    <xf numFmtId="0" fontId="31" fillId="2" borderId="5" xfId="0" applyFont="1" applyFill="1" applyBorder="1" applyAlignment="1">
      <alignment vertical="center" wrapText="1"/>
    </xf>
    <xf numFmtId="0" fontId="30" fillId="2" borderId="5" xfId="0" applyFont="1" applyFill="1" applyBorder="1" applyAlignment="1">
      <alignment horizontal="center" vertical="center" wrapText="1"/>
    </xf>
    <xf numFmtId="0" fontId="30" fillId="2" borderId="0" xfId="0" applyFont="1" applyFill="1" applyAlignment="1">
      <alignment horizontal="left" vertical="center" wrapText="1" indent="1"/>
    </xf>
    <xf numFmtId="165" fontId="30" fillId="2" borderId="0" xfId="0" applyNumberFormat="1" applyFont="1" applyFill="1" applyAlignment="1">
      <alignment horizontal="center" vertical="center" wrapText="1"/>
    </xf>
    <xf numFmtId="0" fontId="31" fillId="2" borderId="0" xfId="0" applyFont="1" applyFill="1" applyAlignment="1">
      <alignment horizontal="left" vertical="center" wrapText="1" indent="1"/>
    </xf>
    <xf numFmtId="165" fontId="31" fillId="2" borderId="0" xfId="0" applyNumberFormat="1" applyFont="1" applyFill="1" applyAlignment="1">
      <alignment horizontal="center" vertical="center" wrapText="1"/>
    </xf>
    <xf numFmtId="0" fontId="31" fillId="2" borderId="1" xfId="0" applyFont="1" applyFill="1" applyBorder="1" applyAlignment="1">
      <alignment horizontal="left" vertical="center" wrapText="1" indent="1"/>
    </xf>
    <xf numFmtId="165" fontId="31" fillId="0" borderId="1" xfId="0" applyNumberFormat="1" applyFont="1" applyBorder="1" applyAlignment="1">
      <alignment horizontal="center" vertical="center" wrapText="1"/>
    </xf>
    <xf numFmtId="165" fontId="30" fillId="6" borderId="0" xfId="0" applyNumberFormat="1" applyFont="1" applyFill="1" applyAlignment="1">
      <alignment horizontal="center" vertical="center"/>
    </xf>
    <xf numFmtId="0" fontId="31" fillId="0" borderId="1" xfId="0" applyFont="1" applyFill="1" applyBorder="1" applyAlignment="1">
      <alignment horizontal="center" vertical="center"/>
    </xf>
    <xf numFmtId="165" fontId="30" fillId="6" borderId="1" xfId="0" applyNumberFormat="1" applyFont="1" applyFill="1" applyBorder="1" applyAlignment="1">
      <alignment horizontal="center" vertical="center"/>
    </xf>
    <xf numFmtId="165" fontId="30" fillId="5" borderId="0" xfId="0" applyNumberFormat="1" applyFont="1" applyFill="1" applyAlignment="1">
      <alignment horizontal="center" vertical="center"/>
    </xf>
    <xf numFmtId="165" fontId="30" fillId="5" borderId="0" xfId="0" applyNumberFormat="1" applyFont="1" applyFill="1" applyAlignment="1">
      <alignment horizontal="center" vertical="center" wrapText="1"/>
    </xf>
    <xf numFmtId="165" fontId="30" fillId="5" borderId="1" xfId="0" applyNumberFormat="1" applyFont="1" applyFill="1" applyBorder="1" applyAlignment="1">
      <alignment horizontal="center" vertical="center"/>
    </xf>
    <xf numFmtId="165" fontId="30" fillId="5" borderId="1" xfId="0" applyNumberFormat="1" applyFont="1" applyFill="1" applyBorder="1" applyAlignment="1">
      <alignment horizontal="center" vertical="center" wrapText="1"/>
    </xf>
    <xf numFmtId="0" fontId="58" fillId="0" borderId="0" xfId="0" applyFont="1" applyBorder="1" applyAlignment="1">
      <alignment horizontal="center" vertical="center"/>
    </xf>
    <xf numFmtId="0" fontId="30" fillId="0" borderId="1" xfId="0" applyFont="1" applyFill="1" applyBorder="1" applyAlignment="1">
      <alignment horizontal="center" vertical="center" wrapText="1"/>
    </xf>
    <xf numFmtId="165" fontId="31" fillId="0" borderId="1" xfId="0" applyNumberFormat="1" applyFont="1" applyFill="1" applyBorder="1" applyAlignment="1">
      <alignment horizontal="center" vertical="center"/>
    </xf>
    <xf numFmtId="165" fontId="48" fillId="0" borderId="0" xfId="0" applyNumberFormat="1" applyFont="1" applyFill="1"/>
    <xf numFmtId="10" fontId="33" fillId="0" borderId="0" xfId="0" applyNumberFormat="1" applyFont="1" applyFill="1"/>
    <xf numFmtId="0" fontId="40" fillId="0" borderId="0" xfId="0" applyFont="1" applyFill="1"/>
    <xf numFmtId="0" fontId="35" fillId="0" borderId="1" xfId="0" applyFont="1" applyBorder="1" applyAlignment="1">
      <alignment vertical="center" wrapText="1"/>
    </xf>
    <xf numFmtId="0" fontId="35" fillId="0" borderId="0" xfId="0" applyFont="1" applyBorder="1" applyAlignment="1">
      <alignment horizontal="center" vertical="center" wrapText="1"/>
    </xf>
    <xf numFmtId="0" fontId="31" fillId="0" borderId="1" xfId="0" applyFont="1" applyBorder="1" applyAlignment="1">
      <alignment vertical="center" wrapText="1"/>
    </xf>
    <xf numFmtId="0" fontId="40" fillId="0" borderId="15" xfId="6" applyFont="1" applyFill="1" applyBorder="1" applyAlignment="1">
      <alignment horizontal="center"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58" fillId="0" borderId="0" xfId="0" applyFont="1" applyBorder="1" applyAlignment="1">
      <alignment vertical="center"/>
    </xf>
    <xf numFmtId="0" fontId="62" fillId="0" borderId="12" xfId="0" applyFont="1" applyBorder="1" applyAlignment="1">
      <alignment wrapText="1"/>
    </xf>
    <xf numFmtId="0" fontId="62" fillId="0" borderId="0" xfId="0" applyFont="1" applyAlignment="1">
      <alignment wrapText="1"/>
    </xf>
    <xf numFmtId="0" fontId="62" fillId="0" borderId="0" xfId="1" applyFont="1" applyFill="1" applyAlignment="1">
      <alignment wrapText="1"/>
    </xf>
    <xf numFmtId="0" fontId="68" fillId="0" borderId="0" xfId="1" applyFont="1" applyFill="1" applyAlignment="1">
      <alignment wrapText="1"/>
    </xf>
    <xf numFmtId="0" fontId="64" fillId="0" borderId="14" xfId="0" applyFont="1" applyFill="1" applyBorder="1" applyAlignment="1">
      <alignment horizontal="center" vertical="center" wrapText="1"/>
    </xf>
    <xf numFmtId="165" fontId="31" fillId="0" borderId="0" xfId="0" applyNumberFormat="1" applyFont="1" applyFill="1" applyBorder="1" applyAlignment="1">
      <alignment horizontal="center" vertical="center"/>
    </xf>
    <xf numFmtId="2" fontId="33" fillId="0" borderId="0" xfId="0" applyNumberFormat="1" applyFont="1"/>
    <xf numFmtId="165" fontId="33" fillId="0" borderId="0" xfId="0" applyNumberFormat="1" applyFont="1"/>
    <xf numFmtId="0" fontId="70" fillId="0" borderId="0" xfId="0" applyFont="1"/>
    <xf numFmtId="166" fontId="33" fillId="0" borderId="0" xfId="2" applyNumberFormat="1" applyFont="1"/>
    <xf numFmtId="165" fontId="33" fillId="0" borderId="0" xfId="0" applyNumberFormat="1" applyFont="1" applyFill="1" applyAlignment="1">
      <alignment horizontal="right" vertical="center" wrapText="1"/>
    </xf>
    <xf numFmtId="0" fontId="31" fillId="0" borderId="1" xfId="0" applyFont="1" applyBorder="1" applyAlignment="1">
      <alignment horizontal="center" vertical="center" wrapText="1"/>
    </xf>
    <xf numFmtId="0" fontId="31" fillId="0" borderId="31" xfId="0" applyFont="1" applyBorder="1" applyAlignment="1">
      <alignment horizontal="center" vertical="center"/>
    </xf>
    <xf numFmtId="0" fontId="30" fillId="2" borderId="0" xfId="0" applyFont="1" applyFill="1" applyBorder="1" applyAlignment="1">
      <alignment vertical="center"/>
    </xf>
    <xf numFmtId="165" fontId="30" fillId="2" borderId="0" xfId="0" applyNumberFormat="1" applyFont="1" applyFill="1" applyBorder="1" applyAlignment="1">
      <alignment horizontal="center" vertical="center"/>
    </xf>
    <xf numFmtId="0" fontId="30" fillId="0" borderId="31" xfId="0" applyFont="1" applyBorder="1" applyAlignment="1">
      <alignment horizontal="center" vertical="center" wrapText="1"/>
    </xf>
    <xf numFmtId="0" fontId="30" fillId="0" borderId="12" xfId="0" applyFont="1" applyBorder="1" applyAlignment="1">
      <alignment vertical="center"/>
    </xf>
    <xf numFmtId="165" fontId="30" fillId="0" borderId="12" xfId="0" applyNumberFormat="1" applyFont="1" applyBorder="1" applyAlignment="1">
      <alignment horizontal="center" vertical="center"/>
    </xf>
    <xf numFmtId="0" fontId="31" fillId="2" borderId="0" xfId="0" applyFont="1" applyFill="1" applyAlignment="1">
      <alignment vertical="center" wrapText="1"/>
    </xf>
    <xf numFmtId="2" fontId="31" fillId="0" borderId="1" xfId="0" applyNumberFormat="1" applyFont="1" applyBorder="1" applyAlignment="1">
      <alignment horizontal="center" vertical="center"/>
    </xf>
    <xf numFmtId="169" fontId="31" fillId="0" borderId="1" xfId="0" applyNumberFormat="1" applyFont="1" applyBorder="1" applyAlignment="1">
      <alignment horizontal="center" vertical="center"/>
    </xf>
    <xf numFmtId="165" fontId="31" fillId="0" borderId="0" xfId="0" applyNumberFormat="1" applyFont="1" applyBorder="1" applyAlignment="1">
      <alignment horizontal="center" vertical="center"/>
    </xf>
    <xf numFmtId="169" fontId="31" fillId="0" borderId="0" xfId="0" applyNumberFormat="1" applyFont="1" applyBorder="1" applyAlignment="1">
      <alignment horizontal="center" vertical="center"/>
    </xf>
    <xf numFmtId="165" fontId="31" fillId="0" borderId="12" xfId="0" applyNumberFormat="1" applyFont="1" applyBorder="1" applyAlignment="1">
      <alignment horizontal="center" vertical="center"/>
    </xf>
    <xf numFmtId="169" fontId="31" fillId="0" borderId="12" xfId="0" applyNumberFormat="1" applyFont="1" applyBorder="1" applyAlignment="1">
      <alignment horizontal="center" vertical="center"/>
    </xf>
    <xf numFmtId="0" fontId="58" fillId="0" borderId="0" xfId="0" applyFont="1" applyBorder="1" applyAlignment="1">
      <alignment vertical="center" wrapText="1"/>
    </xf>
    <xf numFmtId="0" fontId="33" fillId="0" borderId="0" xfId="0" applyFont="1" applyAlignment="1">
      <alignment wrapText="1"/>
    </xf>
    <xf numFmtId="0" fontId="62" fillId="0" borderId="0" xfId="0" applyFont="1" applyFill="1" applyAlignment="1">
      <alignment wrapText="1"/>
    </xf>
    <xf numFmtId="0" fontId="35" fillId="0" borderId="0" xfId="0" applyFont="1" applyBorder="1" applyAlignment="1">
      <alignment horizontal="left" vertical="center" indent="1"/>
    </xf>
    <xf numFmtId="0" fontId="35" fillId="0" borderId="12" xfId="0" applyFont="1" applyBorder="1" applyAlignment="1">
      <alignment horizontal="center" vertical="center"/>
    </xf>
    <xf numFmtId="0" fontId="35" fillId="0" borderId="12" xfId="0" applyFont="1" applyBorder="1" applyAlignment="1">
      <alignment horizontal="right" vertical="center"/>
    </xf>
    <xf numFmtId="0" fontId="35" fillId="0" borderId="12" xfId="0" applyFont="1" applyBorder="1" applyAlignment="1">
      <alignment vertical="center"/>
    </xf>
    <xf numFmtId="0" fontId="41" fillId="0" borderId="0" xfId="29" applyNumberFormat="1" applyFont="1" applyFill="1" applyBorder="1" applyAlignment="1" applyProtection="1">
      <alignment wrapText="1"/>
    </xf>
    <xf numFmtId="0" fontId="51" fillId="0" borderId="0" xfId="29" applyNumberFormat="1" applyFont="1" applyFill="1" applyBorder="1" applyAlignment="1" applyProtection="1">
      <alignment wrapText="1"/>
    </xf>
    <xf numFmtId="0" fontId="65" fillId="10" borderId="15" xfId="29" applyFont="1" applyFill="1" applyBorder="1" applyAlignment="1">
      <alignment vertical="center" wrapText="1"/>
    </xf>
    <xf numFmtId="0" fontId="65" fillId="10" borderId="22" xfId="29" applyFont="1" applyFill="1" applyBorder="1" applyAlignment="1">
      <alignment vertical="center" wrapText="1"/>
    </xf>
    <xf numFmtId="0" fontId="41" fillId="11" borderId="15" xfId="29" applyFont="1" applyFill="1" applyBorder="1" applyAlignment="1">
      <alignment vertical="center" wrapText="1"/>
    </xf>
    <xf numFmtId="0" fontId="50" fillId="11" borderId="23" xfId="29" applyFont="1" applyFill="1" applyBorder="1" applyAlignment="1">
      <alignment horizontal="center" vertical="center" wrapText="1"/>
    </xf>
    <xf numFmtId="0" fontId="50" fillId="11" borderId="23" xfId="30" applyFont="1" applyFill="1" applyBorder="1" applyAlignment="1">
      <alignment horizontal="center" vertical="center" wrapText="1"/>
    </xf>
    <xf numFmtId="0" fontId="44" fillId="11" borderId="23" xfId="30" applyFont="1" applyFill="1" applyBorder="1" applyAlignment="1">
      <alignment horizontal="center" vertical="center" wrapText="1"/>
    </xf>
    <xf numFmtId="0" fontId="50" fillId="11" borderId="22" xfId="29" applyFont="1" applyFill="1" applyBorder="1" applyAlignment="1">
      <alignment horizontal="center" vertical="center" wrapText="1"/>
    </xf>
    <xf numFmtId="0" fontId="50" fillId="11" borderId="22" xfId="30" applyFont="1" applyFill="1" applyBorder="1" applyAlignment="1">
      <alignment horizontal="center" vertical="center" wrapText="1"/>
    </xf>
    <xf numFmtId="0" fontId="41" fillId="11" borderId="16" xfId="29" applyFont="1" applyFill="1" applyBorder="1" applyAlignment="1">
      <alignment vertical="center" wrapText="1"/>
    </xf>
    <xf numFmtId="0" fontId="44" fillId="11" borderId="24" xfId="14" applyFont="1" applyFill="1" applyBorder="1" applyAlignment="1" applyProtection="1">
      <alignment horizontal="left" vertical="center" wrapText="1"/>
      <protection locked="0"/>
    </xf>
    <xf numFmtId="4" fontId="44" fillId="11" borderId="25" xfId="14" applyNumberFormat="1" applyFont="1" applyFill="1" applyBorder="1" applyAlignment="1" applyProtection="1">
      <alignment horizontal="right" vertical="center" wrapText="1"/>
      <protection locked="0"/>
    </xf>
    <xf numFmtId="4" fontId="44" fillId="11" borderId="30" xfId="14" applyNumberFormat="1" applyFont="1" applyFill="1" applyBorder="1" applyAlignment="1" applyProtection="1">
      <alignment horizontal="right" vertical="center" wrapText="1"/>
      <protection locked="0"/>
    </xf>
    <xf numFmtId="0" fontId="44" fillId="11" borderId="16" xfId="14" applyFont="1" applyFill="1" applyBorder="1" applyAlignment="1" applyProtection="1">
      <alignment horizontal="left" vertical="center" wrapText="1"/>
      <protection locked="0"/>
    </xf>
    <xf numFmtId="166" fontId="44" fillId="11" borderId="23" xfId="31" applyNumberFormat="1" applyFont="1" applyFill="1" applyBorder="1" applyAlignment="1" applyProtection="1">
      <alignment horizontal="right" vertical="center" wrapText="1"/>
      <protection locked="0"/>
    </xf>
    <xf numFmtId="0" fontId="50" fillId="7" borderId="15" xfId="29" applyFont="1" applyFill="1" applyBorder="1" applyAlignment="1">
      <alignment vertical="center" wrapText="1"/>
    </xf>
    <xf numFmtId="0" fontId="44" fillId="7" borderId="15" xfId="14" applyFont="1" applyFill="1" applyBorder="1" applyAlignment="1" applyProtection="1">
      <alignment horizontal="center" vertical="center" wrapText="1"/>
      <protection locked="0"/>
    </xf>
    <xf numFmtId="4" fontId="50" fillId="7" borderId="22" xfId="29" applyNumberFormat="1" applyFont="1" applyFill="1" applyBorder="1" applyAlignment="1" applyProtection="1">
      <alignment horizontal="right" vertical="center" wrapText="1"/>
    </xf>
    <xf numFmtId="4" fontId="51" fillId="0" borderId="0" xfId="29" applyNumberFormat="1" applyFont="1" applyFill="1" applyBorder="1" applyAlignment="1" applyProtection="1">
      <alignment wrapText="1"/>
    </xf>
    <xf numFmtId="0" fontId="53" fillId="0" borderId="0" xfId="29" applyNumberFormat="1" applyFont="1" applyFill="1" applyBorder="1" applyAlignment="1" applyProtection="1">
      <alignment wrapText="1"/>
    </xf>
    <xf numFmtId="0" fontId="41" fillId="0" borderId="22" xfId="32" applyFont="1" applyFill="1" applyBorder="1" applyAlignment="1">
      <alignment horizontal="left" vertical="center" wrapText="1"/>
    </xf>
    <xf numFmtId="0" fontId="40" fillId="0" borderId="15" xfId="14" applyFont="1" applyFill="1" applyBorder="1" applyAlignment="1" applyProtection="1">
      <alignment horizontal="center" vertical="center" wrapText="1"/>
      <protection locked="0"/>
    </xf>
    <xf numFmtId="4" fontId="40" fillId="0" borderId="22" xfId="29" applyNumberFormat="1" applyFont="1" applyFill="1" applyBorder="1" applyAlignment="1" applyProtection="1">
      <alignment horizontal="right" vertical="center" wrapText="1"/>
    </xf>
    <xf numFmtId="4" fontId="41" fillId="0" borderId="22" xfId="29" applyNumberFormat="1" applyFont="1" applyFill="1" applyBorder="1" applyAlignment="1" applyProtection="1">
      <alignment horizontal="right" vertical="center" wrapText="1"/>
    </xf>
    <xf numFmtId="0" fontId="51" fillId="0" borderId="0" xfId="29" applyFont="1" applyFill="1" applyAlignment="1">
      <alignment wrapText="1"/>
    </xf>
    <xf numFmtId="0" fontId="41" fillId="0" borderId="22" xfId="32" applyFont="1" applyBorder="1" applyAlignment="1">
      <alignment horizontal="left" vertical="center" wrapText="1"/>
    </xf>
    <xf numFmtId="4" fontId="40" fillId="0" borderId="22" xfId="29" applyNumberFormat="1" applyFont="1" applyFill="1" applyBorder="1" applyAlignment="1">
      <alignment horizontal="right" vertical="center" wrapText="1"/>
    </xf>
    <xf numFmtId="4" fontId="41" fillId="0" borderId="22" xfId="29" applyNumberFormat="1" applyFont="1" applyFill="1" applyBorder="1" applyAlignment="1">
      <alignment horizontal="right" vertical="center" wrapText="1"/>
    </xf>
    <xf numFmtId="0" fontId="50" fillId="7" borderId="22" xfId="32" applyFont="1" applyFill="1" applyBorder="1" applyAlignment="1">
      <alignment horizontal="left" vertical="center" wrapText="1"/>
    </xf>
    <xf numFmtId="0" fontId="50" fillId="7" borderId="15" xfId="29" applyFont="1" applyFill="1" applyBorder="1" applyAlignment="1">
      <alignment horizontal="left" vertical="center" wrapText="1"/>
    </xf>
    <xf numFmtId="0" fontId="53" fillId="0" borderId="0" xfId="29" applyFont="1" applyFill="1" applyAlignment="1">
      <alignment wrapText="1"/>
    </xf>
    <xf numFmtId="0" fontId="41" fillId="0" borderId="15" xfId="32" applyFont="1" applyFill="1" applyBorder="1" applyAlignment="1">
      <alignment horizontal="center" wrapText="1"/>
    </xf>
    <xf numFmtId="0" fontId="50" fillId="0" borderId="22" xfId="32" applyFont="1" applyBorder="1" applyAlignment="1">
      <alignment horizontal="left" vertical="center" wrapText="1"/>
    </xf>
    <xf numFmtId="0" fontId="50" fillId="0" borderId="15" xfId="32" applyFont="1" applyBorder="1" applyAlignment="1">
      <alignment horizontal="center" wrapText="1"/>
    </xf>
    <xf numFmtId="0" fontId="41" fillId="0" borderId="23" xfId="32" applyFont="1" applyFill="1" applyBorder="1" applyAlignment="1">
      <alignment horizontal="left" vertical="center" wrapText="1"/>
    </xf>
    <xf numFmtId="0" fontId="40" fillId="0" borderId="16" xfId="14" applyFont="1" applyFill="1" applyBorder="1" applyAlignment="1" applyProtection="1">
      <alignment horizontal="center" vertical="center" wrapText="1"/>
      <protection locked="0"/>
    </xf>
    <xf numFmtId="0" fontId="44" fillId="11" borderId="24" xfId="14" applyFont="1" applyFill="1" applyBorder="1" applyAlignment="1" applyProtection="1">
      <alignment horizontal="center" vertical="center" wrapText="1"/>
      <protection locked="0"/>
    </xf>
    <xf numFmtId="4" fontId="44" fillId="11" borderId="24" xfId="14" applyNumberFormat="1" applyFont="1" applyFill="1" applyBorder="1" applyAlignment="1" applyProtection="1">
      <alignment horizontal="right" vertical="center" wrapText="1"/>
      <protection locked="0"/>
    </xf>
    <xf numFmtId="4" fontId="44" fillId="11" borderId="28" xfId="14" applyNumberFormat="1" applyFont="1" applyFill="1" applyBorder="1" applyAlignment="1" applyProtection="1">
      <alignment horizontal="right" vertical="center" wrapText="1"/>
      <protection locked="0"/>
    </xf>
    <xf numFmtId="0" fontId="44" fillId="11" borderId="16" xfId="14" applyFont="1" applyFill="1" applyBorder="1" applyAlignment="1" applyProtection="1">
      <alignment horizontal="center" vertical="center" wrapText="1"/>
      <protection locked="0"/>
    </xf>
    <xf numFmtId="10" fontId="44" fillId="11" borderId="16" xfId="31" applyNumberFormat="1" applyFont="1" applyFill="1" applyBorder="1" applyAlignment="1" applyProtection="1">
      <alignment horizontal="right" vertical="center" wrapText="1"/>
      <protection locked="0"/>
    </xf>
    <xf numFmtId="0" fontId="50" fillId="7" borderId="22" xfId="32" applyFont="1" applyFill="1" applyBorder="1" applyAlignment="1">
      <alignment horizontal="left" wrapText="1"/>
    </xf>
    <xf numFmtId="0" fontId="50" fillId="0" borderId="22" xfId="32" applyFont="1" applyFill="1" applyBorder="1" applyAlignment="1">
      <alignment horizontal="left" vertical="center" wrapText="1"/>
    </xf>
    <xf numFmtId="0" fontId="44" fillId="0" borderId="15" xfId="14" applyFont="1" applyFill="1" applyBorder="1" applyAlignment="1" applyProtection="1">
      <alignment horizontal="center" vertical="center" wrapText="1"/>
      <protection locked="0"/>
    </xf>
    <xf numFmtId="0" fontId="41" fillId="0" borderId="15" xfId="7" applyFont="1" applyFill="1" applyBorder="1" applyAlignment="1">
      <alignment horizontal="left" vertical="center" wrapText="1"/>
    </xf>
    <xf numFmtId="167" fontId="51" fillId="0" borderId="0" xfId="29" applyNumberFormat="1" applyFont="1" applyFill="1" applyBorder="1" applyAlignment="1" applyProtection="1">
      <alignment wrapText="1"/>
    </xf>
    <xf numFmtId="4" fontId="44" fillId="7" borderId="22" xfId="29" applyNumberFormat="1" applyFont="1" applyFill="1" applyBorder="1" applyAlignment="1" applyProtection="1">
      <alignment horizontal="right" vertical="center" wrapText="1"/>
    </xf>
    <xf numFmtId="0" fontId="44" fillId="11" borderId="25" xfId="14" applyFont="1" applyFill="1" applyBorder="1" applyAlignment="1" applyProtection="1">
      <alignment horizontal="center" vertical="center" wrapText="1"/>
      <protection locked="0"/>
    </xf>
    <xf numFmtId="4" fontId="44" fillId="12" borderId="25" xfId="14" applyNumberFormat="1" applyFont="1" applyFill="1" applyBorder="1" applyAlignment="1" applyProtection="1">
      <alignment horizontal="right" vertical="center" wrapText="1"/>
      <protection locked="0"/>
    </xf>
    <xf numFmtId="4" fontId="44" fillId="12" borderId="30" xfId="14" applyNumberFormat="1" applyFont="1" applyFill="1" applyBorder="1" applyAlignment="1" applyProtection="1">
      <alignment horizontal="right" vertical="center" wrapText="1"/>
      <protection locked="0"/>
    </xf>
    <xf numFmtId="0" fontId="44" fillId="11" borderId="15" xfId="14" applyFont="1" applyFill="1" applyBorder="1" applyAlignment="1" applyProtection="1">
      <alignment horizontal="left" vertical="center" wrapText="1"/>
      <protection locked="0"/>
    </xf>
    <xf numFmtId="0" fontId="44" fillId="11" borderId="22" xfId="14" applyFont="1" applyFill="1" applyBorder="1" applyAlignment="1" applyProtection="1">
      <alignment horizontal="center" vertical="center" wrapText="1"/>
      <protection locked="0"/>
    </xf>
    <xf numFmtId="10" fontId="44" fillId="11" borderId="22" xfId="31" applyNumberFormat="1" applyFont="1" applyFill="1" applyBorder="1" applyAlignment="1" applyProtection="1">
      <alignment horizontal="right" vertical="center" wrapText="1"/>
      <protection locked="0"/>
    </xf>
    <xf numFmtId="0" fontId="41" fillId="0" borderId="26" xfId="30" applyFont="1" applyFill="1" applyBorder="1" applyAlignment="1">
      <alignment wrapText="1"/>
    </xf>
    <xf numFmtId="0" fontId="41" fillId="0" borderId="26" xfId="29" applyNumberFormat="1" applyFont="1" applyFill="1" applyBorder="1" applyAlignment="1" applyProtection="1">
      <alignment wrapText="1"/>
    </xf>
    <xf numFmtId="167" fontId="41" fillId="0" borderId="26" xfId="29" applyNumberFormat="1" applyFont="1" applyFill="1" applyBorder="1" applyAlignment="1" applyProtection="1">
      <alignment horizontal="right" vertical="center" wrapText="1"/>
    </xf>
    <xf numFmtId="167" fontId="41" fillId="0" borderId="29" xfId="29" applyNumberFormat="1" applyFont="1" applyFill="1" applyBorder="1" applyAlignment="1" applyProtection="1">
      <alignment horizontal="right" vertical="center" wrapText="1"/>
    </xf>
    <xf numFmtId="0" fontId="47" fillId="0" borderId="0" xfId="0" applyFont="1" applyAlignment="1">
      <alignment wrapText="1"/>
    </xf>
    <xf numFmtId="165" fontId="53" fillId="0" borderId="0" xfId="29" applyNumberFormat="1" applyFont="1" applyFill="1" applyBorder="1" applyAlignment="1" applyProtection="1">
      <alignment wrapText="1"/>
    </xf>
    <xf numFmtId="166" fontId="51" fillId="0" borderId="0" xfId="2" applyNumberFormat="1" applyFont="1" applyFill="1" applyBorder="1" applyAlignment="1" applyProtection="1">
      <alignment wrapText="1"/>
    </xf>
    <xf numFmtId="10" fontId="51" fillId="0" borderId="0" xfId="29" applyNumberFormat="1" applyFont="1" applyFill="1" applyBorder="1" applyAlignment="1" applyProtection="1">
      <alignment wrapText="1"/>
    </xf>
    <xf numFmtId="0" fontId="0" fillId="0" borderId="0" xfId="0" applyFill="1" applyBorder="1" applyAlignment="1">
      <alignment wrapText="1"/>
    </xf>
    <xf numFmtId="165" fontId="51" fillId="0" borderId="0" xfId="29" applyNumberFormat="1" applyFont="1" applyFill="1" applyBorder="1" applyAlignment="1" applyProtection="1">
      <alignment wrapText="1"/>
    </xf>
    <xf numFmtId="3" fontId="33" fillId="0" borderId="0" xfId="0" applyNumberFormat="1" applyFont="1" applyBorder="1" applyAlignment="1">
      <alignment horizontal="right" vertical="center"/>
    </xf>
    <xf numFmtId="3" fontId="33" fillId="0" borderId="12" xfId="0" applyNumberFormat="1" applyFont="1" applyBorder="1" applyAlignment="1">
      <alignment horizontal="right" vertical="center"/>
    </xf>
    <xf numFmtId="3" fontId="35" fillId="0" borderId="12" xfId="0" applyNumberFormat="1" applyFont="1" applyBorder="1" applyAlignment="1">
      <alignment horizontal="right" vertical="center"/>
    </xf>
    <xf numFmtId="3" fontId="35" fillId="2" borderId="0" xfId="0" applyNumberFormat="1" applyFont="1" applyFill="1" applyBorder="1" applyAlignment="1">
      <alignment horizontal="right" vertical="center"/>
    </xf>
    <xf numFmtId="167" fontId="35" fillId="0" borderId="0" xfId="0" applyNumberFormat="1" applyFont="1" applyBorder="1" applyAlignment="1">
      <alignment horizontal="right" vertical="center"/>
    </xf>
    <xf numFmtId="0" fontId="35" fillId="0" borderId="0" xfId="0" applyFont="1" applyBorder="1" applyAlignment="1">
      <alignment vertical="center"/>
    </xf>
    <xf numFmtId="3" fontId="35" fillId="0" borderId="0" xfId="0" applyNumberFormat="1" applyFont="1" applyBorder="1" applyAlignment="1">
      <alignment horizontal="right" vertical="center"/>
    </xf>
    <xf numFmtId="0" fontId="35" fillId="2" borderId="0" xfId="0" applyFont="1" applyFill="1" applyBorder="1" applyAlignment="1">
      <alignment vertical="center"/>
    </xf>
    <xf numFmtId="0" fontId="33" fillId="0" borderId="0" xfId="0" applyFont="1" applyBorder="1" applyAlignment="1">
      <alignment horizontal="left" vertical="center" indent="1"/>
    </xf>
    <xf numFmtId="0" fontId="33" fillId="0" borderId="0" xfId="0" applyFont="1" applyBorder="1" applyAlignment="1">
      <alignment horizontal="left" vertical="center" indent="2"/>
    </xf>
    <xf numFmtId="0" fontId="33" fillId="0" borderId="0" xfId="0" applyFont="1" applyBorder="1" applyAlignment="1">
      <alignment horizontal="left" vertical="center" wrapText="1" indent="1"/>
    </xf>
    <xf numFmtId="0" fontId="33" fillId="0" borderId="0" xfId="0" applyFont="1" applyBorder="1" applyAlignment="1">
      <alignment horizontal="left" vertical="center" indent="3"/>
    </xf>
    <xf numFmtId="0" fontId="33" fillId="0" borderId="12" xfId="0" applyFont="1" applyBorder="1" applyAlignment="1">
      <alignment horizontal="left" vertical="center" indent="1"/>
    </xf>
    <xf numFmtId="165" fontId="31" fillId="2" borderId="0" xfId="0" quotePrefix="1" applyNumberFormat="1" applyFont="1" applyFill="1" applyAlignment="1">
      <alignment horizontal="center" vertical="center" wrapText="1"/>
    </xf>
    <xf numFmtId="0" fontId="35" fillId="0" borderId="1" xfId="0" applyFont="1" applyBorder="1" applyAlignment="1">
      <alignment horizontal="right"/>
    </xf>
    <xf numFmtId="0" fontId="36" fillId="0" borderId="11" xfId="0" applyFont="1" applyBorder="1" applyAlignment="1">
      <alignment horizontal="right" vertical="center" wrapText="1"/>
    </xf>
    <xf numFmtId="0" fontId="36" fillId="0" borderId="11" xfId="0" applyFont="1" applyBorder="1" applyAlignment="1">
      <alignment horizontal="right" vertical="center"/>
    </xf>
    <xf numFmtId="2" fontId="51" fillId="0" borderId="0" xfId="29" applyNumberFormat="1" applyFont="1" applyFill="1" applyBorder="1" applyAlignment="1" applyProtection="1">
      <alignment wrapText="1"/>
    </xf>
    <xf numFmtId="0" fontId="41" fillId="0" borderId="17" xfId="0" applyFont="1" applyFill="1" applyBorder="1" applyAlignment="1">
      <alignment horizontal="left" indent="3"/>
    </xf>
    <xf numFmtId="0" fontId="41" fillId="0" borderId="22" xfId="0" applyFont="1" applyFill="1" applyBorder="1" applyAlignment="1">
      <alignment horizontal="center"/>
    </xf>
    <xf numFmtId="0" fontId="41" fillId="0" borderId="22" xfId="0" applyFont="1" applyBorder="1" applyAlignment="1">
      <alignment horizontal="center"/>
    </xf>
    <xf numFmtId="0" fontId="41" fillId="0" borderId="17" xfId="0" applyFont="1" applyFill="1" applyBorder="1" applyAlignment="1">
      <alignment horizontal="left" indent="1"/>
    </xf>
    <xf numFmtId="0" fontId="35" fillId="0" borderId="0" xfId="0" applyFont="1" applyBorder="1"/>
    <xf numFmtId="165" fontId="30" fillId="0" borderId="0" xfId="0" applyNumberFormat="1" applyFont="1" applyBorder="1" applyAlignment="1">
      <alignment horizontal="center" vertical="center" wrapText="1"/>
    </xf>
    <xf numFmtId="165" fontId="31" fillId="0" borderId="0" xfId="0" applyNumberFormat="1" applyFont="1" applyBorder="1" applyAlignment="1">
      <alignment horizontal="center" vertical="center" wrapText="1"/>
    </xf>
    <xf numFmtId="165" fontId="30" fillId="0" borderId="12" xfId="0" applyNumberFormat="1" applyFont="1" applyBorder="1" applyAlignment="1">
      <alignment horizontal="center" vertical="center" wrapText="1"/>
    </xf>
    <xf numFmtId="0" fontId="30" fillId="0" borderId="2" xfId="0" applyFont="1" applyBorder="1" applyAlignment="1">
      <alignment vertical="center"/>
    </xf>
    <xf numFmtId="0" fontId="30" fillId="0" borderId="0" xfId="0" applyFont="1" applyAlignment="1">
      <alignment horizontal="center" vertical="center"/>
    </xf>
    <xf numFmtId="0" fontId="31" fillId="0" borderId="0" xfId="0" applyFont="1" applyAlignment="1">
      <alignment horizontal="right" vertical="center"/>
    </xf>
    <xf numFmtId="0" fontId="58" fillId="0" borderId="0" xfId="0" applyFont="1" applyAlignment="1">
      <alignment vertical="center"/>
    </xf>
    <xf numFmtId="0" fontId="33" fillId="0" borderId="0" xfId="0" applyFont="1" applyBorder="1" applyAlignment="1">
      <alignment horizontal="center"/>
    </xf>
    <xf numFmtId="0" fontId="35" fillId="0" borderId="1" xfId="0" applyFont="1" applyBorder="1" applyAlignment="1">
      <alignment horizontal="center"/>
    </xf>
    <xf numFmtId="0" fontId="33" fillId="0" borderId="0" xfId="0" applyFont="1" applyAlignment="1">
      <alignment horizontal="justify" vertical="center"/>
    </xf>
    <xf numFmtId="0" fontId="35" fillId="14" borderId="0" xfId="0" applyFont="1" applyFill="1" applyAlignment="1">
      <alignment horizontal="center" vertical="center"/>
    </xf>
    <xf numFmtId="165" fontId="31" fillId="0" borderId="3" xfId="0" applyNumberFormat="1" applyFont="1" applyBorder="1" applyAlignment="1">
      <alignment horizontal="center" vertical="center"/>
    </xf>
    <xf numFmtId="49" fontId="33" fillId="0" borderId="0" xfId="0" applyNumberFormat="1" applyFont="1" applyFill="1" applyAlignment="1">
      <alignment vertical="center"/>
    </xf>
    <xf numFmtId="0" fontId="33" fillId="0" borderId="0" xfId="0" applyFont="1" applyFill="1" applyAlignment="1">
      <alignment vertical="center"/>
    </xf>
    <xf numFmtId="0" fontId="33" fillId="0" borderId="0" xfId="0" applyFont="1" applyFill="1" applyBorder="1" applyAlignment="1">
      <alignment vertical="center"/>
    </xf>
    <xf numFmtId="165" fontId="33" fillId="0" borderId="0" xfId="0" applyNumberFormat="1" applyFont="1" applyFill="1" applyBorder="1" applyAlignment="1">
      <alignment horizontal="right" vertical="center" wrapText="1"/>
    </xf>
    <xf numFmtId="0" fontId="55" fillId="0" borderId="0" xfId="0" applyFont="1" applyFill="1"/>
    <xf numFmtId="0" fontId="35" fillId="0" borderId="1" xfId="0" applyFont="1" applyFill="1" applyBorder="1" applyAlignment="1">
      <alignment horizontal="center" vertical="center"/>
    </xf>
    <xf numFmtId="0" fontId="37" fillId="0" borderId="0" xfId="0" applyFont="1" applyFill="1" applyAlignment="1">
      <alignment horizontal="right" indent="1"/>
    </xf>
    <xf numFmtId="0" fontId="11" fillId="0" borderId="0" xfId="288"/>
    <xf numFmtId="0" fontId="72" fillId="0" borderId="0" xfId="288" applyFont="1" applyAlignment="1">
      <alignment horizontal="center" vertical="center" wrapText="1"/>
    </xf>
    <xf numFmtId="0" fontId="32" fillId="0" borderId="0" xfId="289" applyAlignment="1">
      <alignment horizontal="right"/>
    </xf>
    <xf numFmtId="0" fontId="11" fillId="0" borderId="0" xfId="288" applyAlignment="1">
      <alignment vertical="center" wrapText="1"/>
    </xf>
    <xf numFmtId="165" fontId="11" fillId="0" borderId="0" xfId="288" applyNumberFormat="1"/>
    <xf numFmtId="0" fontId="45" fillId="0" borderId="0" xfId="14"/>
    <xf numFmtId="0" fontId="121" fillId="0" borderId="0" xfId="288" applyFont="1" applyAlignment="1">
      <alignment horizontal="right"/>
    </xf>
    <xf numFmtId="14" fontId="11" fillId="0" borderId="0" xfId="288" applyNumberFormat="1" applyAlignment="1">
      <alignment vertical="center" wrapText="1"/>
    </xf>
    <xf numFmtId="0" fontId="32" fillId="41" borderId="0" xfId="289" applyFill="1" applyAlignment="1">
      <alignment horizontal="right"/>
    </xf>
    <xf numFmtId="0" fontId="11" fillId="41" borderId="0" xfId="288" applyFill="1" applyAlignment="1">
      <alignment vertical="center" wrapText="1"/>
    </xf>
    <xf numFmtId="165" fontId="11" fillId="41" borderId="0" xfId="288" applyNumberFormat="1" applyFill="1"/>
    <xf numFmtId="165" fontId="11" fillId="0" borderId="0" xfId="288" applyNumberFormat="1" applyAlignment="1">
      <alignment horizontal="left"/>
    </xf>
    <xf numFmtId="165" fontId="11" fillId="0" borderId="0" xfId="288" applyNumberFormat="1" applyAlignment="1">
      <alignment horizontal="right"/>
    </xf>
    <xf numFmtId="165" fontId="11" fillId="41" borderId="0" xfId="288" applyNumberFormat="1" applyFill="1" applyAlignment="1">
      <alignment horizontal="right"/>
    </xf>
    <xf numFmtId="0" fontId="51" fillId="0" borderId="0" xfId="29" applyNumberFormat="1" applyFont="1" applyFill="1" applyBorder="1" applyAlignment="1" applyProtection="1">
      <alignment horizontal="center" wrapText="1"/>
    </xf>
    <xf numFmtId="0" fontId="65" fillId="10" borderId="0" xfId="29" applyFont="1" applyFill="1" applyBorder="1" applyAlignment="1">
      <alignment vertical="center" wrapText="1"/>
    </xf>
    <xf numFmtId="0" fontId="123" fillId="0" borderId="0" xfId="29" applyNumberFormat="1" applyFont="1" applyFill="1" applyBorder="1" applyAlignment="1" applyProtection="1">
      <alignment horizontal="center" wrapText="1"/>
    </xf>
    <xf numFmtId="165" fontId="30" fillId="0" borderId="47" xfId="0" applyNumberFormat="1" applyFont="1" applyBorder="1" applyAlignment="1">
      <alignment horizontal="center" vertical="center"/>
    </xf>
    <xf numFmtId="165" fontId="30" fillId="0" borderId="0" xfId="0" applyNumberFormat="1" applyFont="1" applyFill="1" applyBorder="1" applyAlignment="1">
      <alignment horizontal="center" vertical="center"/>
    </xf>
    <xf numFmtId="0" fontId="50" fillId="7" borderId="22" xfId="126" applyFont="1" applyFill="1" applyBorder="1" applyAlignment="1">
      <alignment horizontal="left"/>
    </xf>
    <xf numFmtId="0" fontId="41" fillId="7" borderId="15" xfId="32" applyFont="1" applyFill="1" applyBorder="1" applyAlignment="1">
      <alignment horizontal="left" vertical="center" wrapText="1"/>
    </xf>
    <xf numFmtId="0" fontId="40" fillId="7" borderId="15" xfId="14" applyFont="1" applyFill="1" applyBorder="1" applyAlignment="1" applyProtection="1">
      <alignment horizontal="center" vertical="center" wrapText="1"/>
      <protection locked="0"/>
    </xf>
    <xf numFmtId="4" fontId="41" fillId="7" borderId="22" xfId="29" applyNumberFormat="1" applyFont="1" applyFill="1" applyBorder="1" applyAlignment="1" applyProtection="1">
      <alignment horizontal="right" vertical="center" wrapText="1"/>
    </xf>
    <xf numFmtId="10" fontId="44" fillId="11" borderId="23" xfId="31" applyNumberFormat="1" applyFont="1" applyFill="1" applyBorder="1" applyAlignment="1" applyProtection="1">
      <alignment horizontal="right" vertical="center" wrapText="1"/>
      <protection locked="0"/>
    </xf>
    <xf numFmtId="165" fontId="33" fillId="0" borderId="0" xfId="0" applyNumberFormat="1" applyFont="1" applyAlignment="1">
      <alignment horizontal="center"/>
    </xf>
    <xf numFmtId="0" fontId="124" fillId="0" borderId="0" xfId="0" applyFont="1" applyAlignment="1">
      <alignment horizontal="left"/>
    </xf>
    <xf numFmtId="0" fontId="33" fillId="0" borderId="0" xfId="0" applyFont="1" applyAlignment="1">
      <alignment horizontal="left"/>
    </xf>
    <xf numFmtId="0" fontId="35" fillId="0" borderId="47" xfId="0" applyFont="1" applyBorder="1"/>
    <xf numFmtId="0" fontId="33" fillId="0" borderId="47" xfId="0" applyFont="1" applyBorder="1"/>
    <xf numFmtId="0" fontId="31" fillId="0" borderId="47" xfId="0" applyFont="1" applyBorder="1" applyAlignment="1">
      <alignment vertical="center"/>
    </xf>
    <xf numFmtId="168" fontId="51" fillId="0" borderId="0" xfId="29" applyNumberFormat="1" applyFont="1" applyFill="1" applyBorder="1" applyAlignment="1" applyProtection="1">
      <alignment wrapText="1"/>
    </xf>
    <xf numFmtId="0" fontId="33" fillId="0" borderId="0" xfId="167" applyFont="1"/>
    <xf numFmtId="0" fontId="55" fillId="0" borderId="0" xfId="167" applyFont="1" applyBorder="1" applyAlignment="1">
      <alignment horizontal="left"/>
    </xf>
    <xf numFmtId="0" fontId="33" fillId="0" borderId="0" xfId="167" applyFont="1" applyFill="1" applyBorder="1"/>
    <xf numFmtId="0" fontId="33" fillId="0" borderId="0" xfId="167" applyFont="1" applyFill="1"/>
    <xf numFmtId="165" fontId="36" fillId="0" borderId="0" xfId="167" applyNumberFormat="1" applyFont="1" applyBorder="1" applyAlignment="1">
      <alignment horizontal="right" vertical="center"/>
    </xf>
    <xf numFmtId="0" fontId="33" fillId="0" borderId="0" xfId="167" applyFont="1" applyBorder="1"/>
    <xf numFmtId="3" fontId="33" fillId="0" borderId="0" xfId="167" applyNumberFormat="1" applyFont="1" applyFill="1" applyBorder="1"/>
    <xf numFmtId="0" fontId="37" fillId="0" borderId="0" xfId="0" applyFont="1" applyAlignment="1">
      <alignment horizontal="center"/>
    </xf>
    <xf numFmtId="0" fontId="35" fillId="0" borderId="0" xfId="0" applyFont="1" applyAlignment="1">
      <alignment horizontal="center"/>
    </xf>
    <xf numFmtId="0" fontId="40" fillId="0" borderId="0" xfId="0" applyFont="1" applyAlignment="1">
      <alignment horizontal="center"/>
    </xf>
    <xf numFmtId="174" fontId="40" fillId="0" borderId="0" xfId="0" applyNumberFormat="1" applyFont="1"/>
    <xf numFmtId="14" fontId="40" fillId="0" borderId="0" xfId="0" applyNumberFormat="1" applyFont="1"/>
    <xf numFmtId="0" fontId="37" fillId="0" borderId="0" xfId="0" applyFont="1"/>
    <xf numFmtId="0" fontId="33" fillId="0" borderId="0" xfId="0" applyFont="1" applyBorder="1" applyAlignment="1">
      <alignment horizontal="right" vertical="center"/>
    </xf>
    <xf numFmtId="0" fontId="33" fillId="0" borderId="0" xfId="0" applyFont="1" applyBorder="1" applyAlignment="1">
      <alignment horizontal="left" vertical="center"/>
    </xf>
    <xf numFmtId="0" fontId="33" fillId="0" borderId="0" xfId="0" applyFont="1" applyAlignment="1">
      <alignment horizontal="left" vertical="center"/>
    </xf>
    <xf numFmtId="165" fontId="33" fillId="0" borderId="0" xfId="0" applyNumberFormat="1" applyFont="1" applyAlignment="1">
      <alignment horizontal="left" vertical="center" wrapText="1"/>
    </xf>
    <xf numFmtId="165" fontId="33" fillId="0" borderId="0" xfId="0" applyNumberFormat="1" applyFont="1" applyBorder="1" applyAlignment="1">
      <alignment horizontal="right" vertical="center"/>
    </xf>
    <xf numFmtId="0" fontId="30" fillId="14" borderId="47" xfId="0" applyFont="1" applyFill="1" applyBorder="1" applyAlignment="1">
      <alignment horizontal="center" vertical="center" wrapText="1"/>
    </xf>
    <xf numFmtId="0" fontId="30" fillId="0" borderId="0" xfId="0" applyFont="1" applyBorder="1" applyAlignment="1">
      <alignment horizontal="center" vertical="center"/>
    </xf>
    <xf numFmtId="165" fontId="30" fillId="14" borderId="47" xfId="0" applyNumberFormat="1" applyFont="1" applyFill="1" applyBorder="1" applyAlignment="1">
      <alignment horizontal="center" vertical="center" wrapText="1"/>
    </xf>
    <xf numFmtId="0" fontId="30" fillId="0" borderId="47" xfId="0" applyFont="1" applyBorder="1" applyAlignment="1">
      <alignment horizontal="center" vertical="center"/>
    </xf>
    <xf numFmtId="0" fontId="30" fillId="0" borderId="47" xfId="0" applyFont="1" applyBorder="1" applyAlignment="1">
      <alignment horizontal="center" vertical="center" wrapText="1"/>
    </xf>
    <xf numFmtId="0" fontId="33" fillId="0" borderId="47" xfId="0" applyFont="1" applyBorder="1" applyAlignment="1">
      <alignment horizontal="center" vertical="center"/>
    </xf>
    <xf numFmtId="3" fontId="33" fillId="0" borderId="0" xfId="0" applyNumberFormat="1" applyFont="1" applyBorder="1"/>
    <xf numFmtId="3" fontId="35" fillId="0" borderId="12" xfId="0" applyNumberFormat="1" applyFont="1" applyBorder="1"/>
    <xf numFmtId="3" fontId="35" fillId="0" borderId="0" xfId="0" applyNumberFormat="1" applyFont="1" applyBorder="1"/>
    <xf numFmtId="0" fontId="37" fillId="0" borderId="0" xfId="0" applyFont="1" applyBorder="1" applyAlignment="1">
      <alignment vertical="center" wrapText="1"/>
    </xf>
    <xf numFmtId="0" fontId="35" fillId="0" borderId="47" xfId="0" applyFont="1" applyBorder="1" applyAlignment="1">
      <alignment vertical="center"/>
    </xf>
    <xf numFmtId="0" fontId="35" fillId="14" borderId="47" xfId="0" applyFont="1" applyFill="1" applyBorder="1" applyAlignment="1">
      <alignment horizontal="center" vertical="center" wrapText="1"/>
    </xf>
    <xf numFmtId="165" fontId="33" fillId="0" borderId="0" xfId="2" applyNumberFormat="1" applyFont="1"/>
    <xf numFmtId="0" fontId="58" fillId="0" borderId="1" xfId="0" applyFont="1" applyBorder="1" applyAlignment="1">
      <alignment vertical="center"/>
    </xf>
    <xf numFmtId="0" fontId="58" fillId="0" borderId="0" xfId="0" applyFont="1" applyAlignment="1">
      <alignment horizontal="left" vertical="center" wrapText="1"/>
    </xf>
    <xf numFmtId="0" fontId="37" fillId="0" borderId="0" xfId="0" applyFont="1" applyAlignment="1">
      <alignment horizontal="right" indent="1"/>
    </xf>
    <xf numFmtId="0" fontId="58" fillId="0" borderId="0" xfId="0" applyFont="1" applyBorder="1" applyAlignment="1">
      <alignment horizontal="left" vertical="center" wrapText="1"/>
    </xf>
    <xf numFmtId="0" fontId="55" fillId="0" borderId="0" xfId="0" applyFont="1" applyAlignment="1"/>
    <xf numFmtId="0" fontId="31" fillId="0" borderId="2" xfId="0" applyFont="1" applyBorder="1" applyAlignment="1">
      <alignment vertical="center"/>
    </xf>
    <xf numFmtId="0" fontId="58" fillId="0" borderId="0" xfId="0" applyFont="1" applyBorder="1" applyAlignment="1">
      <alignment vertical="center"/>
    </xf>
    <xf numFmtId="0" fontId="36" fillId="0" borderId="0" xfId="0" applyFont="1" applyBorder="1" applyAlignment="1">
      <alignment horizontal="right" vertical="center"/>
    </xf>
    <xf numFmtId="0" fontId="33" fillId="0" borderId="0" xfId="0" applyFont="1" applyAlignment="1">
      <alignment horizontal="center"/>
    </xf>
    <xf numFmtId="0" fontId="37" fillId="0" borderId="0" xfId="0" applyFont="1" applyBorder="1" applyAlignment="1">
      <alignment horizontal="center" vertical="center" wrapText="1"/>
    </xf>
    <xf numFmtId="0" fontId="30" fillId="0" borderId="0" xfId="0" applyFont="1" applyBorder="1" applyAlignment="1">
      <alignment vertical="center"/>
    </xf>
    <xf numFmtId="0" fontId="31" fillId="0" borderId="0" xfId="0" applyFont="1" applyAlignment="1">
      <alignment horizontal="center" vertical="center"/>
    </xf>
    <xf numFmtId="0" fontId="31" fillId="0" borderId="1" xfId="0" applyFont="1" applyBorder="1" applyAlignment="1">
      <alignment horizontal="center" vertical="center"/>
    </xf>
    <xf numFmtId="0" fontId="33" fillId="0" borderId="52" xfId="0" applyFont="1" applyFill="1" applyBorder="1" applyAlignment="1">
      <alignment vertical="center" wrapText="1"/>
    </xf>
    <xf numFmtId="0" fontId="33" fillId="0" borderId="53" xfId="0" applyFont="1" applyFill="1" applyBorder="1" applyAlignment="1">
      <alignment horizontal="center" vertical="center" wrapText="1"/>
    </xf>
    <xf numFmtId="3" fontId="33" fillId="0" borderId="53" xfId="0" applyNumberFormat="1" applyFont="1" applyFill="1" applyBorder="1" applyAlignment="1">
      <alignment horizontal="center" vertical="center" wrapText="1"/>
    </xf>
    <xf numFmtId="0" fontId="33" fillId="0" borderId="13" xfId="0" applyFont="1" applyFill="1" applyBorder="1" applyAlignment="1">
      <alignment horizontal="center" vertical="center" wrapText="1"/>
    </xf>
    <xf numFmtId="0" fontId="74" fillId="0" borderId="10" xfId="0" applyFont="1" applyBorder="1"/>
    <xf numFmtId="0" fontId="30" fillId="0" borderId="10" xfId="0" applyFont="1" applyBorder="1" applyAlignment="1">
      <alignment horizontal="center" vertical="center" wrapText="1"/>
    </xf>
    <xf numFmtId="0" fontId="31" fillId="0" borderId="10" xfId="0" applyFont="1" applyBorder="1" applyAlignment="1">
      <alignment horizontal="center" vertical="center"/>
    </xf>
    <xf numFmtId="0" fontId="37" fillId="0" borderId="0" xfId="0" applyFont="1" applyAlignment="1">
      <alignment horizontal="justify" vertical="center"/>
    </xf>
    <xf numFmtId="0" fontId="40" fillId="0" borderId="0" xfId="0" applyFont="1"/>
    <xf numFmtId="0" fontId="40" fillId="0" borderId="0" xfId="0" applyFont="1" applyAlignment="1">
      <alignment horizontal="right"/>
    </xf>
    <xf numFmtId="167" fontId="40" fillId="0" borderId="0" xfId="0" applyNumberFormat="1" applyFont="1" applyAlignment="1">
      <alignment horizontal="right"/>
    </xf>
    <xf numFmtId="0" fontId="35" fillId="0" borderId="49" xfId="0" applyFont="1" applyFill="1" applyBorder="1" applyAlignment="1">
      <alignment horizontal="left" vertical="center"/>
    </xf>
    <xf numFmtId="0" fontId="33" fillId="0" borderId="15" xfId="0" applyFont="1" applyFill="1" applyBorder="1" applyAlignment="1">
      <alignment horizontal="left" vertical="center"/>
    </xf>
    <xf numFmtId="0" fontId="33" fillId="0" borderId="15" xfId="0" applyFont="1" applyFill="1" applyBorder="1" applyAlignment="1">
      <alignment horizontal="left"/>
    </xf>
    <xf numFmtId="0" fontId="40" fillId="0" borderId="15" xfId="0" applyFont="1" applyFill="1" applyBorder="1" applyAlignment="1">
      <alignment horizontal="left"/>
    </xf>
    <xf numFmtId="0" fontId="33" fillId="0" borderId="15" xfId="0" applyFont="1" applyFill="1" applyBorder="1" applyAlignment="1">
      <alignment vertical="center"/>
    </xf>
    <xf numFmtId="0" fontId="33" fillId="0" borderId="15" xfId="0" applyFont="1" applyFill="1" applyBorder="1" applyAlignment="1"/>
    <xf numFmtId="0" fontId="35" fillId="0" borderId="49" xfId="0" applyFont="1" applyFill="1" applyBorder="1" applyAlignment="1">
      <alignment horizontal="left" vertical="top"/>
    </xf>
    <xf numFmtId="0" fontId="33" fillId="0" borderId="16" xfId="0" applyFont="1" applyFill="1" applyBorder="1" applyAlignment="1">
      <alignment horizontal="left"/>
    </xf>
    <xf numFmtId="0" fontId="35" fillId="0" borderId="49" xfId="0" applyFont="1" applyFill="1" applyBorder="1" applyAlignment="1">
      <alignment horizontal="left"/>
    </xf>
    <xf numFmtId="0" fontId="35" fillId="0" borderId="16" xfId="0" applyFont="1" applyFill="1" applyBorder="1" applyAlignment="1">
      <alignment horizontal="left"/>
    </xf>
    <xf numFmtId="0" fontId="40" fillId="0" borderId="16" xfId="0" applyFont="1" applyFill="1" applyBorder="1" applyAlignment="1">
      <alignment horizontal="left"/>
    </xf>
    <xf numFmtId="0" fontId="44" fillId="0" borderId="49" xfId="0" applyFont="1" applyFill="1" applyBorder="1" applyAlignment="1">
      <alignment horizontal="left"/>
    </xf>
    <xf numFmtId="0" fontId="44" fillId="0" borderId="16" xfId="0" applyFont="1" applyFill="1" applyBorder="1" applyAlignment="1">
      <alignment horizontal="left"/>
    </xf>
    <xf numFmtId="0" fontId="35" fillId="0" borderId="16" xfId="0" applyFont="1" applyFill="1" applyBorder="1" applyAlignment="1">
      <alignment horizontal="left" vertical="top"/>
    </xf>
    <xf numFmtId="0" fontId="33" fillId="0" borderId="0" xfId="0" applyFont="1" applyFill="1" applyBorder="1" applyAlignment="1">
      <alignment horizontal="left" vertical="center"/>
    </xf>
    <xf numFmtId="0" fontId="33" fillId="0" borderId="0" xfId="0" applyFont="1" applyFill="1" applyBorder="1" applyAlignment="1">
      <alignment horizontal="left"/>
    </xf>
    <xf numFmtId="0" fontId="33" fillId="0" borderId="0" xfId="0" applyFont="1" applyFill="1" applyBorder="1" applyAlignment="1"/>
    <xf numFmtId="0" fontId="37" fillId="0" borderId="0" xfId="0" applyFont="1" applyAlignment="1">
      <alignment horizontal="right" vertical="center"/>
    </xf>
    <xf numFmtId="0" fontId="33" fillId="0" borderId="0" xfId="0" applyFont="1" applyAlignment="1">
      <alignment vertical="top"/>
    </xf>
    <xf numFmtId="0" fontId="63" fillId="0" borderId="0" xfId="1" applyFont="1" applyAlignment="1">
      <alignment wrapText="1"/>
    </xf>
    <xf numFmtId="0" fontId="62" fillId="4" borderId="0" xfId="0" applyFont="1" applyFill="1" applyAlignment="1">
      <alignment wrapText="1"/>
    </xf>
    <xf numFmtId="0" fontId="73" fillId="0" borderId="0" xfId="0" applyFont="1" applyAlignment="1">
      <alignment wrapText="1"/>
    </xf>
    <xf numFmtId="0" fontId="33" fillId="13" borderId="14" xfId="0" applyFont="1" applyFill="1" applyBorder="1" applyAlignment="1">
      <alignment horizontal="center" vertical="center" wrapText="1"/>
    </xf>
    <xf numFmtId="0" fontId="127" fillId="0" borderId="0" xfId="1" applyFont="1" applyFill="1" applyAlignment="1">
      <alignment wrapText="1"/>
    </xf>
    <xf numFmtId="0" fontId="33" fillId="13" borderId="13"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0" xfId="1" applyFont="1" applyFill="1" applyAlignment="1">
      <alignment wrapText="1"/>
    </xf>
    <xf numFmtId="0" fontId="33" fillId="0" borderId="0" xfId="0" applyFont="1" applyFill="1" applyAlignment="1">
      <alignment wrapText="1"/>
    </xf>
    <xf numFmtId="0" fontId="128" fillId="0" borderId="0" xfId="1" applyFont="1" applyAlignment="1">
      <alignment vertical="center" wrapText="1"/>
    </xf>
    <xf numFmtId="0" fontId="128" fillId="0" borderId="0" xfId="1" applyFont="1" applyFill="1" applyAlignment="1">
      <alignment vertical="center" wrapText="1"/>
    </xf>
    <xf numFmtId="0" fontId="73" fillId="0" borderId="0" xfId="0" applyFont="1" applyAlignment="1">
      <alignment vertical="center" wrapText="1"/>
    </xf>
    <xf numFmtId="0" fontId="33" fillId="0" borderId="18" xfId="0" applyFont="1" applyBorder="1"/>
    <xf numFmtId="0" fontId="58" fillId="0" borderId="0" xfId="0" applyFont="1" applyAlignment="1">
      <alignment horizontal="left" vertical="center" wrapText="1"/>
    </xf>
    <xf numFmtId="0" fontId="132" fillId="0" borderId="0" xfId="0" applyFont="1" applyAlignment="1">
      <alignment horizontal="center" vertical="center" wrapText="1"/>
    </xf>
    <xf numFmtId="1" fontId="33" fillId="0" borderId="53" xfId="0" applyNumberFormat="1" applyFont="1" applyFill="1" applyBorder="1" applyAlignment="1">
      <alignment horizontal="center" vertical="center" wrapText="1"/>
    </xf>
    <xf numFmtId="1" fontId="33" fillId="0" borderId="13" xfId="0" applyNumberFormat="1" applyFont="1" applyFill="1" applyBorder="1" applyAlignment="1">
      <alignment horizontal="center" vertical="center" wrapText="1"/>
    </xf>
    <xf numFmtId="165" fontId="31" fillId="0" borderId="10" xfId="0" applyNumberFormat="1" applyFont="1" applyBorder="1" applyAlignment="1">
      <alignment horizontal="center" vertical="center"/>
    </xf>
    <xf numFmtId="0" fontId="35" fillId="0" borderId="57" xfId="0" applyFont="1" applyFill="1" applyBorder="1" applyAlignment="1">
      <alignment vertical="center" wrapText="1"/>
    </xf>
    <xf numFmtId="0" fontId="35" fillId="0" borderId="58"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3" fillId="0" borderId="59" xfId="0" applyFont="1" applyFill="1" applyBorder="1" applyAlignment="1">
      <alignment vertical="center" wrapText="1"/>
    </xf>
    <xf numFmtId="0" fontId="33" fillId="0" borderId="60" xfId="0" applyFont="1" applyFill="1" applyBorder="1" applyAlignment="1">
      <alignment horizontal="center" vertical="center" wrapText="1"/>
    </xf>
    <xf numFmtId="1" fontId="33" fillId="0" borderId="60" xfId="0" applyNumberFormat="1" applyFont="1" applyFill="1" applyBorder="1" applyAlignment="1">
      <alignment horizontal="center" vertical="center" wrapText="1"/>
    </xf>
    <xf numFmtId="1" fontId="33" fillId="0" borderId="61" xfId="0" applyNumberFormat="1" applyFont="1" applyFill="1" applyBorder="1" applyAlignment="1">
      <alignment horizontal="center" vertical="center" wrapText="1"/>
    </xf>
    <xf numFmtId="0" fontId="35" fillId="0" borderId="62" xfId="0" applyFont="1" applyFill="1" applyBorder="1" applyAlignment="1">
      <alignment vertical="center" wrapText="1"/>
    </xf>
    <xf numFmtId="0" fontId="35" fillId="0" borderId="63"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3" fillId="0" borderId="64" xfId="0" applyFont="1" applyFill="1" applyBorder="1" applyAlignment="1">
      <alignment vertical="center" wrapText="1"/>
    </xf>
    <xf numFmtId="0" fontId="33" fillId="0" borderId="65" xfId="0" applyFont="1" applyFill="1" applyBorder="1" applyAlignment="1">
      <alignment horizontal="center" vertical="center" wrapText="1"/>
    </xf>
    <xf numFmtId="1" fontId="33" fillId="0" borderId="65" xfId="0" applyNumberFormat="1" applyFont="1" applyFill="1" applyBorder="1" applyAlignment="1">
      <alignment horizontal="center" vertical="center" wrapText="1"/>
    </xf>
    <xf numFmtId="1" fontId="33" fillId="0" borderId="14" xfId="0" applyNumberFormat="1" applyFont="1" applyFill="1" applyBorder="1" applyAlignment="1">
      <alignment horizontal="center" vertical="center" wrapText="1"/>
    </xf>
    <xf numFmtId="0" fontId="35" fillId="0" borderId="48" xfId="0" applyFont="1" applyFill="1" applyBorder="1" applyAlignment="1">
      <alignment horizontal="center" vertical="center" wrapText="1"/>
    </xf>
    <xf numFmtId="3" fontId="33" fillId="0" borderId="66" xfId="0" applyNumberFormat="1" applyFont="1" applyFill="1" applyBorder="1" applyAlignment="1">
      <alignment horizontal="center" vertical="center" wrapText="1"/>
    </xf>
    <xf numFmtId="1" fontId="33" fillId="0" borderId="66" xfId="0" applyNumberFormat="1" applyFont="1" applyFill="1" applyBorder="1" applyAlignment="1">
      <alignment horizontal="center" vertical="center" wrapText="1"/>
    </xf>
    <xf numFmtId="1" fontId="33" fillId="0" borderId="67" xfId="0" applyNumberFormat="1" applyFont="1" applyFill="1" applyBorder="1" applyAlignment="1">
      <alignment horizontal="center" vertical="center" wrapText="1"/>
    </xf>
    <xf numFmtId="1" fontId="33" fillId="0" borderId="68" xfId="0" applyNumberFormat="1" applyFont="1" applyFill="1" applyBorder="1" applyAlignment="1">
      <alignment horizontal="center" vertical="center" wrapText="1"/>
    </xf>
    <xf numFmtId="17" fontId="33" fillId="0" borderId="0" xfId="0" quotePrefix="1" applyNumberFormat="1" applyFont="1" applyFill="1"/>
    <xf numFmtId="0" fontId="51" fillId="0" borderId="0" xfId="29" applyNumberFormat="1" applyFont="1" applyFill="1" applyBorder="1" applyAlignment="1" applyProtection="1">
      <alignment horizontal="center" wrapText="1"/>
    </xf>
    <xf numFmtId="0" fontId="30" fillId="0" borderId="2" xfId="0" applyFont="1" applyBorder="1" applyAlignment="1">
      <alignment vertical="center" wrapText="1"/>
    </xf>
    <xf numFmtId="4" fontId="50" fillId="7" borderId="0" xfId="29" applyNumberFormat="1" applyFont="1" applyFill="1" applyBorder="1" applyAlignment="1" applyProtection="1">
      <alignment horizontal="right" vertical="center" wrapText="1"/>
    </xf>
    <xf numFmtId="4" fontId="41" fillId="0" borderId="0" xfId="29" applyNumberFormat="1" applyFont="1" applyFill="1" applyBorder="1" applyAlignment="1" applyProtection="1">
      <alignment horizontal="right" vertical="center" wrapText="1"/>
    </xf>
    <xf numFmtId="4" fontId="40" fillId="0" borderId="0" xfId="29" applyNumberFormat="1" applyFont="1" applyFill="1" applyBorder="1" applyAlignment="1" applyProtection="1">
      <alignment horizontal="right" vertical="center" wrapText="1"/>
    </xf>
    <xf numFmtId="167" fontId="41" fillId="0" borderId="32" xfId="34" applyNumberFormat="1" applyFont="1" applyFill="1" applyBorder="1" applyAlignment="1">
      <alignment wrapText="1"/>
    </xf>
    <xf numFmtId="1" fontId="85" fillId="0" borderId="29" xfId="29" applyNumberFormat="1" applyFont="1" applyFill="1" applyBorder="1" applyAlignment="1" applyProtection="1">
      <alignment horizontal="center"/>
    </xf>
    <xf numFmtId="0" fontId="55" fillId="0" borderId="47" xfId="167" applyFont="1" applyBorder="1" applyAlignment="1">
      <alignment horizontal="left"/>
    </xf>
    <xf numFmtId="0" fontId="32" fillId="0" borderId="0" xfId="0" applyFont="1"/>
    <xf numFmtId="165" fontId="33" fillId="0" borderId="0" xfId="0" applyNumberFormat="1" applyFont="1" applyBorder="1" applyAlignment="1">
      <alignment horizontal="center"/>
    </xf>
    <xf numFmtId="165" fontId="35" fillId="0" borderId="12" xfId="0" applyNumberFormat="1" applyFont="1" applyBorder="1"/>
    <xf numFmtId="0" fontId="33" fillId="0" borderId="18" xfId="0" applyFont="1" applyBorder="1" applyAlignment="1">
      <alignment horizontal="right"/>
    </xf>
    <xf numFmtId="166" fontId="40" fillId="0" borderId="0" xfId="2" applyNumberFormat="1" applyFont="1" applyAlignment="1">
      <alignment horizontal="center"/>
    </xf>
    <xf numFmtId="0" fontId="37" fillId="0" borderId="0" xfId="0" applyFont="1" applyAlignment="1">
      <alignment horizontal="right" indent="1"/>
    </xf>
    <xf numFmtId="0" fontId="58" fillId="0" borderId="0" xfId="0" applyFont="1" applyBorder="1" applyAlignment="1">
      <alignment horizontal="left" vertical="center" wrapText="1"/>
    </xf>
    <xf numFmtId="0" fontId="36" fillId="0" borderId="0" xfId="0" applyFont="1" applyBorder="1" applyAlignment="1">
      <alignment horizontal="right" vertical="center"/>
    </xf>
    <xf numFmtId="0" fontId="37" fillId="0" borderId="0" xfId="0" applyFont="1" applyBorder="1" applyAlignment="1">
      <alignment horizontal="center" vertical="center" wrapText="1"/>
    </xf>
    <xf numFmtId="0" fontId="36" fillId="0" borderId="3" xfId="0" applyFont="1" applyBorder="1" applyAlignment="1">
      <alignment vertical="center"/>
    </xf>
    <xf numFmtId="0" fontId="36" fillId="0" borderId="3" xfId="0" applyFont="1" applyBorder="1" applyAlignment="1">
      <alignment vertical="center" wrapText="1"/>
    </xf>
    <xf numFmtId="0" fontId="129" fillId="0" borderId="0" xfId="0" applyFont="1" applyBorder="1" applyAlignment="1">
      <alignment vertical="center"/>
    </xf>
    <xf numFmtId="0" fontId="36" fillId="0" borderId="0" xfId="0" applyFont="1" applyBorder="1" applyAlignment="1">
      <alignment vertical="center" wrapText="1"/>
    </xf>
    <xf numFmtId="0" fontId="35" fillId="0" borderId="0" xfId="0" applyFont="1" applyBorder="1" applyAlignment="1">
      <alignment vertical="center" wrapText="1"/>
    </xf>
    <xf numFmtId="0" fontId="37" fillId="0" borderId="0" xfId="0" applyFont="1" applyBorder="1" applyAlignment="1">
      <alignment horizontal="right" vertical="center" wrapText="1"/>
    </xf>
    <xf numFmtId="0" fontId="37" fillId="0" borderId="0" xfId="0" applyFont="1" applyBorder="1" applyAlignment="1">
      <alignment horizontal="right"/>
    </xf>
    <xf numFmtId="0" fontId="36" fillId="0" borderId="0" xfId="0" applyFont="1" applyBorder="1" applyAlignment="1">
      <alignment horizontal="right" vertical="center" wrapText="1"/>
    </xf>
    <xf numFmtId="0" fontId="37" fillId="0" borderId="0" xfId="167" applyFont="1"/>
    <xf numFmtId="0" fontId="131" fillId="0" borderId="20" xfId="0" applyFont="1" applyBorder="1" applyAlignment="1">
      <alignment horizontal="center" vertical="center"/>
    </xf>
    <xf numFmtId="0" fontId="131" fillId="0" borderId="4" xfId="0" applyFont="1" applyBorder="1" applyAlignment="1">
      <alignment horizontal="center" vertical="center"/>
    </xf>
    <xf numFmtId="0" fontId="131" fillId="0" borderId="0" xfId="0" applyFont="1" applyAlignment="1">
      <alignment horizontal="center" vertical="center"/>
    </xf>
    <xf numFmtId="0" fontId="130" fillId="0" borderId="3" xfId="0" applyFont="1" applyBorder="1" applyAlignment="1">
      <alignment vertical="center" wrapText="1"/>
    </xf>
    <xf numFmtId="0" fontId="131" fillId="0" borderId="0" xfId="0" applyFont="1" applyAlignment="1">
      <alignment vertical="center" wrapText="1"/>
    </xf>
    <xf numFmtId="0" fontId="131" fillId="0" borderId="3" xfId="0" applyFont="1" applyBorder="1" applyAlignment="1">
      <alignment horizontal="center" vertical="center"/>
    </xf>
    <xf numFmtId="0" fontId="131" fillId="0" borderId="47" xfId="0" applyFont="1" applyBorder="1" applyAlignment="1">
      <alignment vertical="center"/>
    </xf>
    <xf numFmtId="0" fontId="130" fillId="0" borderId="0" xfId="0" applyFont="1" applyAlignment="1">
      <alignment vertical="center"/>
    </xf>
    <xf numFmtId="0" fontId="131" fillId="0" borderId="0" xfId="0" applyFont="1" applyAlignment="1">
      <alignment vertical="center"/>
    </xf>
    <xf numFmtId="0" fontId="130" fillId="0" borderId="47" xfId="0" applyFont="1" applyBorder="1" applyAlignment="1">
      <alignment vertical="center"/>
    </xf>
    <xf numFmtId="0" fontId="130" fillId="0" borderId="9" xfId="0" applyFont="1" applyBorder="1" applyAlignment="1">
      <alignment vertical="center"/>
    </xf>
    <xf numFmtId="0" fontId="130" fillId="0" borderId="56" xfId="0" applyFont="1" applyBorder="1" applyAlignment="1">
      <alignment vertical="center"/>
    </xf>
    <xf numFmtId="0" fontId="131" fillId="0" borderId="19" xfId="0" applyFont="1" applyBorder="1" applyAlignment="1">
      <alignment horizontal="center" vertical="center"/>
    </xf>
    <xf numFmtId="0" fontId="131" fillId="0" borderId="6" xfId="0" applyFont="1" applyBorder="1" applyAlignment="1">
      <alignment horizontal="center" vertical="center"/>
    </xf>
    <xf numFmtId="0" fontId="14" fillId="0" borderId="0" xfId="0" applyFont="1" applyAlignment="1">
      <alignment vertical="center"/>
    </xf>
    <xf numFmtId="0" fontId="14" fillId="0" borderId="3" xfId="0" applyFont="1" applyBorder="1" applyAlignment="1">
      <alignment vertical="center"/>
    </xf>
    <xf numFmtId="0" fontId="55" fillId="0" borderId="0" xfId="0" applyFont="1" applyBorder="1"/>
    <xf numFmtId="165" fontId="37" fillId="0" borderId="0" xfId="0" applyNumberFormat="1" applyFont="1"/>
    <xf numFmtId="0" fontId="40" fillId="42" borderId="0" xfId="0" applyFont="1" applyFill="1"/>
    <xf numFmtId="0" fontId="14" fillId="42" borderId="0" xfId="0" applyFont="1" applyFill="1"/>
    <xf numFmtId="0" fontId="38" fillId="42" borderId="0" xfId="0" applyFont="1" applyFill="1" applyAlignment="1">
      <alignment horizontal="right"/>
    </xf>
    <xf numFmtId="165" fontId="57" fillId="0" borderId="0" xfId="2" applyNumberFormat="1" applyFont="1"/>
    <xf numFmtId="1" fontId="33" fillId="0" borderId="0" xfId="0" applyNumberFormat="1" applyFont="1" applyBorder="1"/>
    <xf numFmtId="0" fontId="33" fillId="0" borderId="0" xfId="0" applyFont="1" applyBorder="1" applyAlignment="1">
      <alignment horizontal="left"/>
    </xf>
    <xf numFmtId="0" fontId="30" fillId="0" borderId="2" xfId="0" applyFont="1" applyBorder="1" applyAlignment="1">
      <alignment horizontal="center" vertical="center"/>
    </xf>
    <xf numFmtId="0" fontId="55" fillId="0" borderId="0" xfId="0" applyFont="1" applyAlignment="1"/>
    <xf numFmtId="0" fontId="31" fillId="0" borderId="0" xfId="0" applyFont="1" applyAlignment="1">
      <alignment horizontal="center" vertical="center" wrapText="1"/>
    </xf>
    <xf numFmtId="0" fontId="33" fillId="0" borderId="0" xfId="0" applyFont="1" applyAlignment="1">
      <alignment vertical="center" wrapText="1"/>
    </xf>
    <xf numFmtId="0" fontId="30" fillId="0" borderId="47" xfId="0" applyFont="1" applyBorder="1" applyAlignment="1">
      <alignment vertical="center"/>
    </xf>
    <xf numFmtId="0" fontId="36" fillId="0" borderId="3" xfId="0" applyFont="1" applyBorder="1" applyAlignment="1">
      <alignment vertical="center"/>
    </xf>
    <xf numFmtId="0" fontId="58" fillId="0" borderId="47" xfId="0" applyFont="1" applyBorder="1" applyAlignment="1">
      <alignment vertical="center" wrapText="1"/>
    </xf>
    <xf numFmtId="0" fontId="35" fillId="14" borderId="0" xfId="0" applyFont="1" applyFill="1" applyAlignment="1">
      <alignment horizontal="center" vertical="center" wrapText="1"/>
    </xf>
    <xf numFmtId="0" fontId="33" fillId="0" borderId="0" xfId="0" applyFont="1" applyAlignment="1">
      <alignment horizontal="center" vertical="center"/>
    </xf>
    <xf numFmtId="0" fontId="35" fillId="0" borderId="4" xfId="0" applyFont="1" applyBorder="1" applyAlignment="1">
      <alignment horizontal="center" vertical="center" wrapText="1"/>
    </xf>
    <xf numFmtId="0" fontId="14" fillId="0" borderId="0" xfId="0" applyFont="1" applyAlignment="1">
      <alignment vertical="center" wrapText="1"/>
    </xf>
    <xf numFmtId="0" fontId="135" fillId="0" borderId="0" xfId="0" applyFont="1" applyAlignment="1">
      <alignment vertical="center"/>
    </xf>
    <xf numFmtId="0" fontId="47" fillId="0" borderId="0" xfId="0" applyFont="1"/>
    <xf numFmtId="0" fontId="71" fillId="0" borderId="0" xfId="0" applyFont="1"/>
    <xf numFmtId="1" fontId="31" fillId="0" borderId="0" xfId="0" applyNumberFormat="1" applyFont="1" applyAlignment="1">
      <alignment horizontal="center" vertical="center"/>
    </xf>
    <xf numFmtId="1" fontId="31" fillId="0" borderId="0" xfId="0" applyNumberFormat="1" applyFont="1" applyAlignment="1">
      <alignment horizontal="center" vertical="center" wrapText="1"/>
    </xf>
    <xf numFmtId="1" fontId="30" fillId="0" borderId="47" xfId="0" applyNumberFormat="1" applyFont="1" applyBorder="1" applyAlignment="1">
      <alignment horizontal="center" vertical="center"/>
    </xf>
    <xf numFmtId="0" fontId="71" fillId="0" borderId="0" xfId="0" applyFont="1" applyBorder="1" applyAlignment="1">
      <alignment vertical="center" wrapText="1"/>
    </xf>
    <xf numFmtId="49" fontId="33" fillId="0" borderId="0" xfId="0" applyNumberFormat="1" applyFont="1" applyBorder="1" applyAlignment="1">
      <alignment horizontal="left" vertical="center" indent="1"/>
    </xf>
    <xf numFmtId="0" fontId="130" fillId="0" borderId="47" xfId="0" applyFont="1" applyBorder="1" applyAlignment="1">
      <alignment horizontal="center" vertical="center" wrapText="1"/>
    </xf>
    <xf numFmtId="0" fontId="35" fillId="0" borderId="56" xfId="0" applyFont="1" applyBorder="1" applyAlignment="1">
      <alignment horizontal="center" vertical="center" wrapText="1"/>
    </xf>
    <xf numFmtId="165" fontId="35" fillId="14" borderId="47" xfId="0" applyNumberFormat="1" applyFont="1" applyFill="1" applyBorder="1" applyAlignment="1">
      <alignment horizontal="center" vertical="center" wrapText="1"/>
    </xf>
    <xf numFmtId="0" fontId="30" fillId="14" borderId="47" xfId="0" applyFont="1" applyFill="1" applyBorder="1" applyAlignment="1">
      <alignment horizontal="center" vertical="center"/>
    </xf>
    <xf numFmtId="0" fontId="71" fillId="0" borderId="0" xfId="0" applyFont="1" applyAlignment="1">
      <alignment horizontal="right" vertical="center"/>
    </xf>
    <xf numFmtId="0" fontId="135" fillId="0" borderId="0" xfId="0" applyFont="1" applyBorder="1" applyAlignment="1">
      <alignment vertical="center" wrapText="1"/>
    </xf>
    <xf numFmtId="0" fontId="130" fillId="0" borderId="2" xfId="0" applyFont="1" applyBorder="1" applyAlignment="1">
      <alignment horizontal="center" vertical="center" wrapText="1"/>
    </xf>
    <xf numFmtId="0" fontId="130" fillId="0" borderId="9" xfId="0" applyFont="1" applyBorder="1" applyAlignment="1">
      <alignment horizontal="center" vertical="center" wrapText="1"/>
    </xf>
    <xf numFmtId="0" fontId="30" fillId="0" borderId="56" xfId="0" applyFont="1" applyBorder="1" applyAlignment="1">
      <alignment horizontal="center" vertical="center" wrapText="1"/>
    </xf>
    <xf numFmtId="0" fontId="35" fillId="0" borderId="10" xfId="0" applyFont="1" applyBorder="1" applyAlignment="1">
      <alignment vertical="center"/>
    </xf>
    <xf numFmtId="0" fontId="35" fillId="0" borderId="69" xfId="0" applyFont="1" applyBorder="1" applyAlignment="1">
      <alignment horizontal="center" vertical="center" wrapText="1"/>
    </xf>
    <xf numFmtId="0" fontId="35" fillId="14" borderId="10" xfId="0" applyFont="1" applyFill="1" applyBorder="1" applyAlignment="1">
      <alignment horizontal="center" vertical="center" wrapText="1"/>
    </xf>
    <xf numFmtId="0" fontId="35" fillId="14" borderId="10" xfId="0" applyFont="1" applyFill="1" applyBorder="1" applyAlignment="1">
      <alignment horizontal="center" vertical="center"/>
    </xf>
    <xf numFmtId="0" fontId="71" fillId="0" borderId="0" xfId="0" applyFont="1" applyAlignment="1">
      <alignment horizontal="right"/>
    </xf>
    <xf numFmtId="165" fontId="35" fillId="14" borderId="0" xfId="0" applyNumberFormat="1" applyFont="1" applyFill="1" applyAlignment="1">
      <alignment horizontal="center" vertical="center" wrapText="1"/>
    </xf>
    <xf numFmtId="0" fontId="30" fillId="0" borderId="9" xfId="0" applyFont="1" applyBorder="1" applyAlignment="1">
      <alignment horizontal="center" vertical="center" wrapText="1"/>
    </xf>
    <xf numFmtId="0" fontId="142" fillId="43" borderId="0" xfId="0" applyFont="1" applyFill="1" applyAlignment="1">
      <alignment horizontal="center" vertical="center"/>
    </xf>
    <xf numFmtId="0" fontId="33" fillId="0" borderId="0" xfId="0" applyFont="1" applyAlignment="1">
      <alignment horizontal="center"/>
    </xf>
    <xf numFmtId="0" fontId="121" fillId="0" borderId="0" xfId="0" applyFont="1" applyBorder="1" applyAlignment="1">
      <alignment horizontal="right" vertical="center"/>
    </xf>
    <xf numFmtId="0" fontId="121" fillId="0" borderId="0" xfId="0" applyFont="1" applyBorder="1" applyAlignment="1">
      <alignment vertical="center"/>
    </xf>
    <xf numFmtId="165" fontId="30" fillId="0" borderId="70" xfId="0" applyNumberFormat="1" applyFont="1" applyBorder="1" applyAlignment="1">
      <alignment horizontal="center" vertical="center" wrapText="1"/>
    </xf>
    <xf numFmtId="165" fontId="30" fillId="0" borderId="70" xfId="0" applyNumberFormat="1" applyFont="1" applyBorder="1" applyAlignment="1">
      <alignment horizontal="center" vertical="center"/>
    </xf>
    <xf numFmtId="165" fontId="30" fillId="0" borderId="47" xfId="0" applyNumberFormat="1" applyFont="1" applyBorder="1" applyAlignment="1">
      <alignment horizontal="center" vertical="center" wrapText="1"/>
    </xf>
    <xf numFmtId="0" fontId="31" fillId="0" borderId="71" xfId="0" applyFont="1" applyBorder="1" applyAlignment="1">
      <alignment horizontal="center" vertical="center"/>
    </xf>
    <xf numFmtId="0" fontId="30" fillId="0" borderId="71" xfId="0" applyFont="1" applyBorder="1" applyAlignment="1">
      <alignment horizontal="center" vertical="center" wrapText="1"/>
    </xf>
    <xf numFmtId="165" fontId="130" fillId="0" borderId="47" xfId="0" applyNumberFormat="1" applyFont="1" applyBorder="1" applyAlignment="1">
      <alignment horizontal="center" vertical="center"/>
    </xf>
    <xf numFmtId="165" fontId="130" fillId="0" borderId="19" xfId="0" applyNumberFormat="1" applyFont="1" applyBorder="1" applyAlignment="1">
      <alignment horizontal="center" vertical="center"/>
    </xf>
    <xf numFmtId="165" fontId="130" fillId="0" borderId="6" xfId="0" applyNumberFormat="1" applyFont="1" applyBorder="1" applyAlignment="1">
      <alignment horizontal="center" vertical="center"/>
    </xf>
    <xf numFmtId="165" fontId="130" fillId="0" borderId="3" xfId="0" applyNumberFormat="1" applyFont="1" applyBorder="1" applyAlignment="1">
      <alignment horizontal="center" vertical="center" wrapText="1"/>
    </xf>
    <xf numFmtId="165" fontId="130" fillId="0" borderId="19" xfId="0" applyNumberFormat="1" applyFont="1" applyBorder="1" applyAlignment="1">
      <alignment horizontal="center" vertical="center" wrapText="1"/>
    </xf>
    <xf numFmtId="165" fontId="131" fillId="0" borderId="20" xfId="0" applyNumberFormat="1" applyFont="1" applyBorder="1" applyAlignment="1">
      <alignment horizontal="center" vertical="center"/>
    </xf>
    <xf numFmtId="165" fontId="131" fillId="0" borderId="4" xfId="0" applyNumberFormat="1" applyFont="1" applyBorder="1" applyAlignment="1">
      <alignment horizontal="center" vertical="center"/>
    </xf>
    <xf numFmtId="165" fontId="131" fillId="0" borderId="0" xfId="0" applyNumberFormat="1" applyFont="1" applyAlignment="1">
      <alignment horizontal="center" vertical="center" wrapText="1"/>
    </xf>
    <xf numFmtId="165" fontId="131" fillId="0" borderId="20" xfId="0" applyNumberFormat="1" applyFont="1" applyBorder="1" applyAlignment="1">
      <alignment horizontal="center" vertical="center" wrapText="1"/>
    </xf>
    <xf numFmtId="165" fontId="131" fillId="0" borderId="21" xfId="0" applyNumberFormat="1" applyFont="1" applyBorder="1" applyAlignment="1">
      <alignment horizontal="center" vertical="center"/>
    </xf>
    <xf numFmtId="165" fontId="131" fillId="0" borderId="56" xfId="0" applyNumberFormat="1" applyFont="1" applyBorder="1" applyAlignment="1">
      <alignment horizontal="center" vertical="center"/>
    </xf>
    <xf numFmtId="165" fontId="131" fillId="0" borderId="47" xfId="0" applyNumberFormat="1" applyFont="1" applyBorder="1" applyAlignment="1">
      <alignment horizontal="center" vertical="center"/>
    </xf>
    <xf numFmtId="165" fontId="130" fillId="0" borderId="20" xfId="0" applyNumberFormat="1" applyFont="1" applyBorder="1" applyAlignment="1">
      <alignment horizontal="center" vertical="center"/>
    </xf>
    <xf numFmtId="165" fontId="130" fillId="0" borderId="4" xfId="0" applyNumberFormat="1" applyFont="1" applyBorder="1" applyAlignment="1">
      <alignment horizontal="center" vertical="center"/>
    </xf>
    <xf numFmtId="165" fontId="130" fillId="0" borderId="0" xfId="0" applyNumberFormat="1" applyFont="1" applyAlignment="1">
      <alignment horizontal="center" vertical="center"/>
    </xf>
    <xf numFmtId="165" fontId="131" fillId="0" borderId="0" xfId="0" applyNumberFormat="1" applyFont="1" applyAlignment="1">
      <alignment horizontal="center" vertical="center"/>
    </xf>
    <xf numFmtId="165" fontId="130" fillId="0" borderId="56" xfId="0" applyNumberFormat="1" applyFont="1" applyBorder="1" applyAlignment="1">
      <alignment horizontal="center" vertical="center"/>
    </xf>
    <xf numFmtId="0" fontId="37" fillId="0" borderId="0" xfId="32" applyFont="1" applyFill="1" applyBorder="1"/>
    <xf numFmtId="0" fontId="37" fillId="0" borderId="0" xfId="32" applyFont="1" applyBorder="1"/>
    <xf numFmtId="0" fontId="33" fillId="0" borderId="0" xfId="307" applyFont="1"/>
    <xf numFmtId="0" fontId="33" fillId="0" borderId="16" xfId="307" applyFont="1" applyBorder="1"/>
    <xf numFmtId="0" fontId="33" fillId="0" borderId="49" xfId="307" applyFont="1" applyFill="1" applyBorder="1"/>
    <xf numFmtId="0" fontId="33" fillId="0" borderId="16" xfId="307" applyFont="1" applyFill="1" applyBorder="1"/>
    <xf numFmtId="0" fontId="35" fillId="0" borderId="23" xfId="307" applyFont="1" applyFill="1" applyBorder="1" applyAlignment="1">
      <alignment horizontal="center"/>
    </xf>
    <xf numFmtId="0" fontId="35" fillId="0" borderId="16" xfId="307" applyFont="1" applyFill="1" applyBorder="1" applyAlignment="1">
      <alignment horizontal="center"/>
    </xf>
    <xf numFmtId="0" fontId="35" fillId="0" borderId="12" xfId="307" applyFont="1" applyFill="1" applyBorder="1" applyAlignment="1">
      <alignment horizontal="center"/>
    </xf>
    <xf numFmtId="0" fontId="35" fillId="0" borderId="50" xfId="307" applyFont="1" applyFill="1" applyBorder="1" applyAlignment="1">
      <alignment horizontal="center"/>
    </xf>
    <xf numFmtId="0" fontId="35" fillId="0" borderId="49" xfId="307" applyFont="1" applyFill="1" applyBorder="1" applyAlignment="1">
      <alignment horizontal="center"/>
    </xf>
    <xf numFmtId="1" fontId="35" fillId="0" borderId="12" xfId="307" applyNumberFormat="1" applyFont="1" applyFill="1" applyBorder="1" applyAlignment="1">
      <alignment horizontal="center"/>
    </xf>
    <xf numFmtId="0" fontId="35" fillId="0" borderId="49" xfId="307" applyFont="1" applyFill="1" applyBorder="1" applyAlignment="1">
      <alignment horizontal="left" vertical="center"/>
    </xf>
    <xf numFmtId="0" fontId="35" fillId="0" borderId="29" xfId="307" applyFont="1" applyFill="1" applyBorder="1" applyAlignment="1">
      <alignment horizontal="left" vertical="center"/>
    </xf>
    <xf numFmtId="0" fontId="33" fillId="0" borderId="15" xfId="307" applyFont="1" applyFill="1" applyBorder="1" applyAlignment="1">
      <alignment horizontal="left" vertical="center"/>
    </xf>
    <xf numFmtId="0" fontId="33" fillId="0" borderId="22" xfId="307" applyFont="1" applyFill="1" applyBorder="1" applyAlignment="1">
      <alignment horizontal="center" vertical="center"/>
    </xf>
    <xf numFmtId="0" fontId="33" fillId="0" borderId="15" xfId="307" applyFont="1" applyFill="1" applyBorder="1" applyAlignment="1">
      <alignment horizontal="center" vertical="center"/>
    </xf>
    <xf numFmtId="0" fontId="33" fillId="0" borderId="15" xfId="307" applyFont="1" applyFill="1" applyBorder="1" applyAlignment="1">
      <alignment horizontal="left"/>
    </xf>
    <xf numFmtId="0" fontId="33" fillId="0" borderId="22" xfId="307" applyFont="1" applyFill="1" applyBorder="1" applyAlignment="1">
      <alignment horizontal="center"/>
    </xf>
    <xf numFmtId="0" fontId="33" fillId="0" borderId="15" xfId="307" applyFont="1" applyFill="1" applyBorder="1" applyAlignment="1">
      <alignment horizontal="center"/>
    </xf>
    <xf numFmtId="0" fontId="40" fillId="0" borderId="15" xfId="307" applyFont="1" applyFill="1" applyBorder="1" applyAlignment="1">
      <alignment horizontal="left"/>
    </xf>
    <xf numFmtId="0" fontId="35" fillId="0" borderId="29" xfId="307" applyFont="1" applyFill="1" applyBorder="1" applyAlignment="1">
      <alignment horizontal="center" vertical="center"/>
    </xf>
    <xf numFmtId="0" fontId="35" fillId="0" borderId="49" xfId="307" applyFont="1" applyFill="1" applyBorder="1" applyAlignment="1">
      <alignment horizontal="center" vertical="center"/>
    </xf>
    <xf numFmtId="0" fontId="33" fillId="0" borderId="15" xfId="307" applyFont="1" applyFill="1" applyBorder="1" applyAlignment="1">
      <alignment vertical="center"/>
    </xf>
    <xf numFmtId="0" fontId="33" fillId="0" borderId="15" xfId="307" applyFont="1" applyFill="1" applyBorder="1" applyAlignment="1"/>
    <xf numFmtId="0" fontId="33" fillId="0" borderId="0" xfId="307" applyFont="1" applyFill="1"/>
    <xf numFmtId="0" fontId="40" fillId="0" borderId="15" xfId="307" applyFont="1" applyFill="1" applyBorder="1" applyAlignment="1">
      <alignment horizontal="center"/>
    </xf>
    <xf numFmtId="0" fontId="40" fillId="0" borderId="22" xfId="307" applyFont="1" applyFill="1" applyBorder="1" applyAlignment="1">
      <alignment horizontal="center"/>
    </xf>
    <xf numFmtId="0" fontId="35" fillId="0" borderId="49" xfId="307" applyFont="1" applyFill="1" applyBorder="1" applyAlignment="1">
      <alignment horizontal="left" vertical="top"/>
    </xf>
    <xf numFmtId="0" fontId="35" fillId="0" borderId="29" xfId="307" applyFont="1" applyFill="1" applyBorder="1" applyAlignment="1">
      <alignment horizontal="center" vertical="top"/>
    </xf>
    <xf numFmtId="0" fontId="35" fillId="0" borderId="49" xfId="307" applyFont="1" applyFill="1" applyBorder="1" applyAlignment="1">
      <alignment horizontal="center" vertical="top"/>
    </xf>
    <xf numFmtId="0" fontId="33" fillId="0" borderId="16" xfId="307" applyFont="1" applyFill="1" applyBorder="1" applyAlignment="1">
      <alignment horizontal="left"/>
    </xf>
    <xf numFmtId="0" fontId="33" fillId="0" borderId="23" xfId="307" applyFont="1" applyFill="1" applyBorder="1" applyAlignment="1">
      <alignment horizontal="center"/>
    </xf>
    <xf numFmtId="0" fontId="33" fillId="0" borderId="16" xfId="307" applyFont="1" applyFill="1" applyBorder="1" applyAlignment="1">
      <alignment horizontal="center"/>
    </xf>
    <xf numFmtId="0" fontId="35" fillId="0" borderId="49" xfId="307" applyFont="1" applyFill="1" applyBorder="1" applyAlignment="1">
      <alignment horizontal="left"/>
    </xf>
    <xf numFmtId="0" fontId="35" fillId="0" borderId="29" xfId="307" applyFont="1" applyFill="1" applyBorder="1" applyAlignment="1">
      <alignment horizontal="left"/>
    </xf>
    <xf numFmtId="0" fontId="35" fillId="0" borderId="16" xfId="307" applyFont="1" applyFill="1" applyBorder="1" applyAlignment="1">
      <alignment horizontal="left"/>
    </xf>
    <xf numFmtId="0" fontId="35" fillId="0" borderId="23" xfId="307" applyFont="1" applyFill="1" applyBorder="1" applyAlignment="1">
      <alignment horizontal="left"/>
    </xf>
    <xf numFmtId="0" fontId="35" fillId="0" borderId="15" xfId="307" applyFont="1" applyFill="1" applyBorder="1" applyAlignment="1">
      <alignment horizontal="left"/>
    </xf>
    <xf numFmtId="0" fontId="35" fillId="0" borderId="22" xfId="307" applyFont="1" applyFill="1" applyBorder="1" applyAlignment="1">
      <alignment horizontal="left"/>
    </xf>
    <xf numFmtId="0" fontId="35" fillId="0" borderId="29" xfId="307" applyFont="1" applyFill="1" applyBorder="1" applyAlignment="1">
      <alignment horizontal="left" vertical="top"/>
    </xf>
    <xf numFmtId="0" fontId="33" fillId="0" borderId="22" xfId="307" applyFont="1" applyFill="1" applyBorder="1" applyAlignment="1">
      <alignment horizontal="left"/>
    </xf>
    <xf numFmtId="0" fontId="40" fillId="0" borderId="16" xfId="307" applyFont="1" applyFill="1" applyBorder="1" applyAlignment="1">
      <alignment horizontal="left"/>
    </xf>
    <xf numFmtId="0" fontId="40" fillId="0" borderId="23" xfId="307" applyFont="1" applyFill="1" applyBorder="1" applyAlignment="1">
      <alignment horizontal="left"/>
    </xf>
    <xf numFmtId="0" fontId="44" fillId="0" borderId="49" xfId="307" applyFont="1" applyFill="1" applyBorder="1" applyAlignment="1">
      <alignment horizontal="left"/>
    </xf>
    <xf numFmtId="0" fontId="44" fillId="0" borderId="23" xfId="307" applyFont="1" applyFill="1" applyBorder="1" applyAlignment="1">
      <alignment horizontal="left"/>
    </xf>
    <xf numFmtId="0" fontId="44" fillId="0" borderId="12" xfId="307" applyFont="1" applyFill="1" applyBorder="1" applyAlignment="1">
      <alignment horizontal="left"/>
    </xf>
    <xf numFmtId="0" fontId="35" fillId="0" borderId="23" xfId="307" applyFont="1" applyFill="1" applyBorder="1" applyAlignment="1">
      <alignment horizontal="left" vertical="top"/>
    </xf>
    <xf numFmtId="0" fontId="35" fillId="0" borderId="12" xfId="307" applyFont="1" applyFill="1" applyBorder="1" applyAlignment="1">
      <alignment horizontal="left" vertical="top"/>
    </xf>
    <xf numFmtId="0" fontId="40" fillId="0" borderId="22" xfId="307" applyFont="1" applyFill="1" applyBorder="1" applyAlignment="1">
      <alignment horizontal="left"/>
    </xf>
    <xf numFmtId="0" fontId="40" fillId="0" borderId="0" xfId="307" applyFont="1" applyFill="1" applyAlignment="1">
      <alignment horizontal="left"/>
    </xf>
    <xf numFmtId="0" fontId="40" fillId="0" borderId="12" xfId="307" applyFont="1" applyFill="1" applyBorder="1" applyAlignment="1">
      <alignment horizontal="left"/>
    </xf>
    <xf numFmtId="0" fontId="44" fillId="0" borderId="29" xfId="307" applyFont="1" applyFill="1" applyBorder="1" applyAlignment="1">
      <alignment horizontal="left"/>
    </xf>
    <xf numFmtId="0" fontId="40" fillId="0" borderId="0" xfId="307" applyFont="1" applyFill="1" applyBorder="1" applyAlignment="1"/>
    <xf numFmtId="0" fontId="55" fillId="0" borderId="0" xfId="0" applyFont="1" applyFill="1" applyBorder="1" applyAlignment="1">
      <alignment horizontal="left"/>
    </xf>
    <xf numFmtId="0" fontId="33" fillId="0" borderId="23" xfId="307" applyFont="1" applyFill="1" applyBorder="1"/>
    <xf numFmtId="0" fontId="33" fillId="0" borderId="3" xfId="0" applyFont="1" applyBorder="1" applyAlignment="1">
      <alignment vertical="center"/>
    </xf>
    <xf numFmtId="0" fontId="30" fillId="0" borderId="3" xfId="0" applyFont="1" applyBorder="1" applyAlignment="1">
      <alignment horizontal="center" vertical="center" wrapText="1"/>
    </xf>
    <xf numFmtId="165" fontId="31" fillId="0" borderId="0" xfId="0" applyNumberFormat="1" applyFont="1" applyAlignment="1">
      <alignment horizontal="center" vertical="center"/>
    </xf>
    <xf numFmtId="0" fontId="31" fillId="0" borderId="0" xfId="0" applyFont="1" applyAlignment="1">
      <alignment horizontal="center" vertical="center"/>
    </xf>
    <xf numFmtId="0" fontId="3" fillId="0" borderId="0" xfId="308"/>
    <xf numFmtId="14" fontId="3" fillId="0" borderId="0" xfId="308" applyNumberFormat="1"/>
    <xf numFmtId="0" fontId="51" fillId="0" borderId="0" xfId="29" applyNumberFormat="1" applyFont="1" applyFill="1" applyBorder="1" applyAlignment="1" applyProtection="1">
      <alignment horizontal="center" wrapText="1"/>
    </xf>
    <xf numFmtId="0" fontId="55" fillId="0" borderId="0" xfId="167" applyFont="1" applyBorder="1" applyAlignment="1">
      <alignment horizontal="left"/>
    </xf>
    <xf numFmtId="0" fontId="33" fillId="0" borderId="0" xfId="308" applyFont="1"/>
    <xf numFmtId="14" fontId="33" fillId="0" borderId="0" xfId="308" applyNumberFormat="1" applyFont="1"/>
    <xf numFmtId="0" fontId="2" fillId="0" borderId="0" xfId="308" applyFont="1"/>
    <xf numFmtId="0" fontId="34" fillId="0" borderId="0" xfId="1"/>
    <xf numFmtId="0" fontId="55" fillId="0" borderId="0" xfId="167" applyFont="1" applyBorder="1" applyAlignment="1"/>
    <xf numFmtId="0" fontId="55" fillId="0" borderId="47" xfId="167" applyFont="1" applyBorder="1" applyAlignment="1"/>
    <xf numFmtId="0" fontId="143" fillId="0" borderId="72" xfId="0" applyFont="1" applyFill="1" applyBorder="1" applyAlignment="1">
      <alignment horizontal="center" vertical="center" wrapText="1"/>
    </xf>
    <xf numFmtId="0" fontId="143" fillId="0" borderId="72" xfId="0" applyFont="1" applyFill="1" applyBorder="1" applyAlignment="1">
      <alignment horizontal="center" vertical="center"/>
    </xf>
    <xf numFmtId="0" fontId="143" fillId="0" borderId="12" xfId="0" applyFont="1" applyFill="1" applyBorder="1" applyAlignment="1">
      <alignment horizontal="center" vertical="center"/>
    </xf>
    <xf numFmtId="0" fontId="144" fillId="0" borderId="0" xfId="0" applyFont="1" applyBorder="1" applyAlignment="1">
      <alignment horizontal="left" vertical="center" wrapText="1"/>
    </xf>
    <xf numFmtId="167" fontId="144" fillId="0" borderId="0" xfId="0" applyNumberFormat="1" applyFont="1" applyFill="1" applyBorder="1" applyAlignment="1">
      <alignment horizontal="center" vertical="center" wrapText="1"/>
    </xf>
    <xf numFmtId="0" fontId="35" fillId="0" borderId="0" xfId="167" applyFont="1"/>
    <xf numFmtId="0" fontId="85" fillId="0" borderId="0" xfId="126" applyFont="1"/>
    <xf numFmtId="0" fontId="145" fillId="0" borderId="0" xfId="126" applyFont="1"/>
    <xf numFmtId="3" fontId="33" fillId="0" borderId="0" xfId="309" applyNumberFormat="1" applyFont="1" applyFill="1" applyBorder="1" applyProtection="1">
      <protection locked="0"/>
    </xf>
    <xf numFmtId="0" fontId="40" fillId="0" borderId="0" xfId="309" applyFont="1" applyFill="1" applyBorder="1"/>
    <xf numFmtId="3" fontId="60" fillId="0" borderId="0" xfId="309" applyNumberFormat="1" applyFont="1" applyFill="1" applyBorder="1" applyProtection="1">
      <protection locked="0"/>
    </xf>
    <xf numFmtId="0" fontId="35" fillId="0" borderId="0" xfId="167" applyFont="1" applyFill="1" applyBorder="1"/>
    <xf numFmtId="3" fontId="35" fillId="0" borderId="0" xfId="309" applyNumberFormat="1" applyFont="1" applyFill="1" applyBorder="1"/>
    <xf numFmtId="3" fontId="33" fillId="0" borderId="0" xfId="309" applyNumberFormat="1" applyFont="1" applyFill="1" applyBorder="1"/>
    <xf numFmtId="0" fontId="33" fillId="0" borderId="0" xfId="167" applyFont="1" applyFill="1" applyBorder="1" applyAlignment="1">
      <alignment wrapText="1"/>
    </xf>
    <xf numFmtId="0" fontId="33" fillId="0" borderId="0" xfId="310" applyFont="1" applyFill="1" applyBorder="1"/>
    <xf numFmtId="3" fontId="33" fillId="0" borderId="0" xfId="310" applyNumberFormat="1" applyFont="1" applyFill="1" applyBorder="1"/>
    <xf numFmtId="10" fontId="33" fillId="0" borderId="0" xfId="311" applyNumberFormat="1" applyFont="1" applyFill="1" applyBorder="1" applyProtection="1">
      <protection locked="0"/>
    </xf>
    <xf numFmtId="1" fontId="33" fillId="0" borderId="0" xfId="167" applyNumberFormat="1" applyFont="1" applyFill="1" applyBorder="1"/>
    <xf numFmtId="0" fontId="60" fillId="0" borderId="0" xfId="167" applyFont="1" applyFill="1" applyBorder="1"/>
    <xf numFmtId="0" fontId="40" fillId="0" borderId="0" xfId="167" applyFont="1" applyFill="1" applyBorder="1"/>
    <xf numFmtId="0" fontId="33" fillId="0" borderId="0" xfId="167" applyFont="1" applyFill="1" applyBorder="1" applyAlignment="1">
      <alignment horizontal="center"/>
    </xf>
    <xf numFmtId="1" fontId="33" fillId="0" borderId="0" xfId="167" applyNumberFormat="1" applyFont="1" applyFill="1" applyBorder="1" applyAlignment="1">
      <alignment horizontal="center"/>
    </xf>
    <xf numFmtId="0" fontId="44" fillId="0" borderId="47" xfId="167" applyFont="1" applyBorder="1" applyAlignment="1"/>
    <xf numFmtId="165" fontId="43" fillId="0" borderId="0" xfId="126" applyNumberFormat="1" applyFont="1" applyFill="1" applyBorder="1"/>
    <xf numFmtId="165" fontId="146" fillId="0" borderId="0" xfId="126" applyNumberFormat="1" applyFont="1" applyFill="1" applyBorder="1"/>
    <xf numFmtId="0" fontId="85" fillId="0" borderId="0" xfId="126" applyFont="1" applyBorder="1"/>
    <xf numFmtId="165" fontId="33" fillId="0" borderId="0" xfId="167" applyNumberFormat="1" applyFont="1" applyFill="1" applyBorder="1"/>
    <xf numFmtId="165" fontId="33" fillId="0" borderId="0" xfId="309" applyNumberFormat="1" applyFont="1" applyFill="1" applyBorder="1"/>
    <xf numFmtId="165" fontId="33" fillId="0" borderId="0" xfId="310" applyNumberFormat="1" applyFont="1" applyFill="1" applyBorder="1"/>
    <xf numFmtId="165" fontId="35" fillId="0" borderId="0" xfId="167" applyNumberFormat="1" applyFont="1" applyFill="1" applyBorder="1"/>
    <xf numFmtId="165" fontId="33" fillId="0" borderId="0" xfId="167" applyNumberFormat="1" applyFont="1"/>
    <xf numFmtId="0" fontId="33" fillId="0" borderId="2" xfId="167" applyFont="1" applyBorder="1"/>
    <xf numFmtId="0" fontId="33" fillId="0" borderId="47" xfId="167" applyFont="1" applyBorder="1"/>
    <xf numFmtId="165" fontId="31" fillId="0" borderId="1" xfId="0" applyNumberFormat="1" applyFont="1" applyFill="1" applyBorder="1" applyAlignment="1">
      <alignment horizontal="center" vertical="center" wrapText="1"/>
    </xf>
    <xf numFmtId="165" fontId="31" fillId="2" borderId="1" xfId="0" applyNumberFormat="1" applyFont="1" applyFill="1" applyBorder="1" applyAlignment="1">
      <alignment horizontal="center" vertical="center" wrapText="1"/>
    </xf>
    <xf numFmtId="165" fontId="31" fillId="2" borderId="0" xfId="0" applyNumberFormat="1" applyFont="1" applyFill="1" applyAlignment="1">
      <alignment horizontal="center" vertical="center"/>
    </xf>
    <xf numFmtId="165" fontId="31" fillId="0" borderId="2" xfId="0" applyNumberFormat="1" applyFont="1" applyBorder="1" applyAlignment="1">
      <alignment horizontal="center" vertical="center"/>
    </xf>
    <xf numFmtId="0" fontId="55" fillId="0" borderId="47" xfId="167" applyFont="1" applyBorder="1" applyAlignment="1">
      <alignment horizontal="left"/>
    </xf>
    <xf numFmtId="0" fontId="55" fillId="0" borderId="0" xfId="167" applyFont="1" applyBorder="1" applyAlignment="1">
      <alignment horizontal="left"/>
    </xf>
    <xf numFmtId="0" fontId="35" fillId="0" borderId="0" xfId="0" applyFont="1" applyBorder="1" applyAlignment="1">
      <alignment horizontal="center"/>
    </xf>
    <xf numFmtId="0" fontId="33" fillId="0" borderId="0" xfId="167" applyFont="1" applyBorder="1" applyAlignment="1">
      <alignment horizontal="center"/>
    </xf>
    <xf numFmtId="0" fontId="14" fillId="0" borderId="0" xfId="0" applyFont="1"/>
    <xf numFmtId="165" fontId="33" fillId="0" borderId="12" xfId="0" applyNumberFormat="1" applyFont="1" applyBorder="1"/>
    <xf numFmtId="0" fontId="33" fillId="0" borderId="70" xfId="0" applyFont="1" applyBorder="1"/>
    <xf numFmtId="165" fontId="33" fillId="0" borderId="70" xfId="0" applyNumberFormat="1" applyFont="1" applyBorder="1"/>
    <xf numFmtId="0" fontId="70" fillId="0" borderId="0" xfId="0" applyFont="1" applyAlignment="1">
      <alignment vertical="center"/>
    </xf>
    <xf numFmtId="0" fontId="33" fillId="0" borderId="70" xfId="0" applyFont="1" applyBorder="1" applyAlignment="1">
      <alignment horizontal="left"/>
    </xf>
    <xf numFmtId="0" fontId="33" fillId="0" borderId="0" xfId="167" applyFont="1" applyBorder="1" applyAlignment="1">
      <alignment horizontal="left"/>
    </xf>
    <xf numFmtId="0" fontId="33" fillId="0" borderId="12" xfId="167" applyFont="1" applyBorder="1" applyAlignment="1">
      <alignment horizontal="left"/>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7" xfId="0" applyFont="1" applyBorder="1" applyAlignment="1">
      <alignment horizontal="center" vertical="center" wrapText="1"/>
    </xf>
    <xf numFmtId="0" fontId="37" fillId="0" borderId="0" xfId="0" applyFont="1" applyAlignment="1">
      <alignment vertical="center" wrapText="1"/>
    </xf>
    <xf numFmtId="0" fontId="30" fillId="0" borderId="47" xfId="0" applyFont="1" applyBorder="1" applyAlignment="1">
      <alignment horizontal="center" vertical="center" wrapText="1"/>
    </xf>
    <xf numFmtId="165" fontId="31" fillId="0" borderId="0" xfId="312" applyNumberFormat="1" applyFont="1" applyAlignment="1">
      <alignment horizontal="center" vertical="center"/>
    </xf>
    <xf numFmtId="165" fontId="31" fillId="0" borderId="47" xfId="312" applyNumberFormat="1" applyFont="1" applyBorder="1" applyAlignment="1">
      <alignment horizontal="center" vertical="center"/>
    </xf>
    <xf numFmtId="165" fontId="30" fillId="0" borderId="47" xfId="312" applyNumberFormat="1" applyFont="1" applyBorder="1" applyAlignment="1">
      <alignment horizontal="center" vertical="center"/>
    </xf>
    <xf numFmtId="165" fontId="31" fillId="0" borderId="20" xfId="312" applyNumberFormat="1" applyFont="1" applyBorder="1" applyAlignment="1">
      <alignment horizontal="center" vertical="center"/>
    </xf>
    <xf numFmtId="165" fontId="31" fillId="0" borderId="74" xfId="312" applyNumberFormat="1" applyFont="1" applyBorder="1" applyAlignment="1">
      <alignment horizontal="center" vertical="center"/>
    </xf>
    <xf numFmtId="165" fontId="30" fillId="0" borderId="74" xfId="312" applyNumberFormat="1" applyFont="1" applyBorder="1" applyAlignment="1">
      <alignment horizontal="center" vertical="center"/>
    </xf>
    <xf numFmtId="0" fontId="31" fillId="0" borderId="20" xfId="0" applyFont="1" applyBorder="1" applyAlignment="1">
      <alignment vertical="center"/>
    </xf>
    <xf numFmtId="0" fontId="31" fillId="0" borderId="74" xfId="0" applyFont="1" applyBorder="1" applyAlignment="1">
      <alignment vertical="center"/>
    </xf>
    <xf numFmtId="0" fontId="30" fillId="0" borderId="74" xfId="0" applyFont="1" applyBorder="1" applyAlignment="1">
      <alignment vertical="center"/>
    </xf>
    <xf numFmtId="0" fontId="57" fillId="0" borderId="0" xfId="0" applyFont="1"/>
    <xf numFmtId="0" fontId="58" fillId="0" borderId="1" xfId="0" applyFont="1" applyBorder="1" applyAlignment="1">
      <alignment horizontal="left" vertical="center" wrapText="1"/>
    </xf>
    <xf numFmtId="0" fontId="37" fillId="0" borderId="0" xfId="0" applyFont="1" applyAlignment="1">
      <alignment horizontal="left" wrapText="1"/>
    </xf>
    <xf numFmtId="165" fontId="47" fillId="0" borderId="0" xfId="0" applyNumberFormat="1" applyFont="1" applyAlignment="1">
      <alignment horizontal="center"/>
    </xf>
    <xf numFmtId="165" fontId="35" fillId="0" borderId="0" xfId="0" applyNumberFormat="1" applyFont="1"/>
    <xf numFmtId="0" fontId="142" fillId="11" borderId="0" xfId="0" applyFont="1" applyFill="1" applyAlignment="1">
      <alignment horizontal="center" vertical="center" wrapText="1"/>
    </xf>
    <xf numFmtId="0" fontId="142" fillId="43" borderId="0" xfId="0" applyFont="1" applyFill="1" applyAlignment="1">
      <alignment horizontal="center" vertical="center" wrapText="1"/>
    </xf>
    <xf numFmtId="0" fontId="31" fillId="0" borderId="0" xfId="0" applyFont="1" applyFill="1" applyAlignment="1">
      <alignment horizontal="center" vertical="center" wrapText="1"/>
    </xf>
    <xf numFmtId="0" fontId="121" fillId="0" borderId="1" xfId="0" applyFont="1" applyFill="1" applyBorder="1" applyAlignment="1">
      <alignment horizontal="center" vertical="center" wrapText="1"/>
    </xf>
    <xf numFmtId="0" fontId="121" fillId="0" borderId="1" xfId="0" applyFont="1" applyFill="1" applyBorder="1" applyAlignment="1">
      <alignment horizontal="center" vertical="center"/>
    </xf>
    <xf numFmtId="0" fontId="148" fillId="0" borderId="1" xfId="0" applyFont="1" applyFill="1" applyBorder="1" applyAlignment="1">
      <alignment horizontal="center" vertical="center" wrapText="1"/>
    </xf>
    <xf numFmtId="0" fontId="131" fillId="0" borderId="0" xfId="0" applyFont="1" applyFill="1" applyAlignment="1">
      <alignment vertical="center"/>
    </xf>
    <xf numFmtId="0" fontId="14" fillId="0" borderId="0" xfId="0" applyFont="1" applyFill="1" applyAlignment="1">
      <alignment vertical="center" wrapText="1"/>
    </xf>
    <xf numFmtId="165" fontId="148" fillId="0" borderId="1" xfId="0" applyNumberFormat="1" applyFont="1" applyFill="1" applyBorder="1" applyAlignment="1">
      <alignment horizontal="center" vertical="center" wrapText="1"/>
    </xf>
    <xf numFmtId="0" fontId="70" fillId="0" borderId="0" xfId="0" applyFont="1" applyBorder="1" applyAlignment="1">
      <alignment horizontal="left" wrapText="1"/>
    </xf>
    <xf numFmtId="0" fontId="71" fillId="0" borderId="0" xfId="0" applyFont="1" applyAlignment="1">
      <alignment vertical="center" wrapText="1"/>
    </xf>
    <xf numFmtId="0" fontId="71" fillId="0" borderId="1" xfId="0" applyFont="1" applyBorder="1" applyAlignment="1">
      <alignment vertical="center" wrapText="1"/>
    </xf>
    <xf numFmtId="165" fontId="35" fillId="0" borderId="0" xfId="0" applyNumberFormat="1" applyFont="1" applyBorder="1"/>
    <xf numFmtId="1" fontId="33" fillId="0" borderId="12" xfId="0" applyNumberFormat="1" applyFont="1" applyBorder="1"/>
    <xf numFmtId="167" fontId="35" fillId="0" borderId="70" xfId="0" applyNumberFormat="1" applyFont="1" applyBorder="1" applyAlignment="1">
      <alignment horizontal="right" vertical="center"/>
    </xf>
    <xf numFmtId="0" fontId="35" fillId="0" borderId="70" xfId="0" applyFont="1" applyBorder="1" applyAlignment="1">
      <alignment horizontal="left" vertical="center" indent="1"/>
    </xf>
    <xf numFmtId="0" fontId="71" fillId="0" borderId="0" xfId="0" applyFont="1" applyBorder="1" applyAlignment="1">
      <alignment vertical="center"/>
    </xf>
    <xf numFmtId="0" fontId="58" fillId="0" borderId="1" xfId="0" applyFont="1" applyBorder="1" applyAlignment="1">
      <alignment vertical="center"/>
    </xf>
    <xf numFmtId="0" fontId="30" fillId="0" borderId="2" xfId="0" applyFont="1" applyBorder="1" applyAlignment="1">
      <alignment horizontal="center" vertical="center"/>
    </xf>
    <xf numFmtId="0" fontId="58" fillId="0" borderId="0" xfId="0" applyFont="1" applyBorder="1" applyAlignment="1">
      <alignment vertical="center"/>
    </xf>
    <xf numFmtId="0" fontId="30" fillId="0" borderId="2" xfId="0" applyFont="1" applyBorder="1" applyAlignment="1">
      <alignment horizontal="center" vertical="center" wrapText="1"/>
    </xf>
    <xf numFmtId="0" fontId="30" fillId="0" borderId="47" xfId="0" applyFont="1" applyBorder="1" applyAlignment="1">
      <alignment horizontal="center" vertical="center"/>
    </xf>
    <xf numFmtId="0" fontId="55" fillId="0" borderId="0" xfId="0" applyFont="1" applyBorder="1" applyAlignment="1">
      <alignment horizontal="left"/>
    </xf>
    <xf numFmtId="0" fontId="40" fillId="0" borderId="0" xfId="0" applyFont="1" applyFill="1" applyBorder="1" applyAlignment="1">
      <alignment horizontal="left"/>
    </xf>
    <xf numFmtId="0" fontId="35" fillId="0" borderId="50" xfId="307" applyFont="1" applyFill="1" applyBorder="1" applyAlignment="1">
      <alignment horizontal="center"/>
    </xf>
    <xf numFmtId="165" fontId="31" fillId="0" borderId="0" xfId="0" applyNumberFormat="1" applyFont="1" applyAlignment="1">
      <alignment horizontal="center" vertical="center"/>
    </xf>
    <xf numFmtId="0" fontId="32" fillId="0" borderId="0" xfId="0" applyFont="1" applyAlignment="1">
      <alignment vertical="center" wrapText="1"/>
    </xf>
    <xf numFmtId="0" fontId="30" fillId="0" borderId="2" xfId="0" applyFont="1" applyBorder="1" applyAlignment="1">
      <alignment horizontal="center" vertical="center"/>
    </xf>
    <xf numFmtId="0" fontId="33" fillId="0" borderId="10" xfId="0" applyFont="1" applyBorder="1" applyAlignment="1">
      <alignment horizontal="center" vertical="center"/>
    </xf>
    <xf numFmtId="0" fontId="14" fillId="0" borderId="0" xfId="0" applyFont="1" applyAlignment="1">
      <alignment vertical="center" wrapText="1"/>
    </xf>
    <xf numFmtId="0" fontId="58" fillId="0" borderId="0" xfId="0" applyFont="1" applyBorder="1" applyAlignment="1">
      <alignment vertical="center"/>
    </xf>
    <xf numFmtId="0" fontId="30" fillId="0" borderId="2" xfId="0" applyFont="1" applyBorder="1" applyAlignment="1">
      <alignment horizontal="center" vertical="center" wrapText="1"/>
    </xf>
    <xf numFmtId="0" fontId="30" fillId="0" borderId="47" xfId="0" applyFont="1" applyBorder="1" applyAlignment="1">
      <alignment horizontal="center" vertical="center"/>
    </xf>
    <xf numFmtId="165" fontId="31" fillId="0" borderId="47" xfId="0" applyNumberFormat="1" applyFont="1" applyBorder="1" applyAlignment="1">
      <alignment horizontal="center" vertical="center"/>
    </xf>
    <xf numFmtId="0" fontId="31" fillId="0" borderId="0" xfId="0" applyFont="1" applyAlignment="1">
      <alignment horizontal="center" vertical="center"/>
    </xf>
    <xf numFmtId="0" fontId="31" fillId="0" borderId="47" xfId="0" applyFont="1" applyBorder="1" applyAlignment="1">
      <alignment horizontal="center" vertical="center"/>
    </xf>
    <xf numFmtId="0" fontId="149"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5" xfId="0" applyFont="1" applyBorder="1" applyAlignment="1">
      <alignment vertical="center" wrapText="1"/>
    </xf>
    <xf numFmtId="0" fontId="32" fillId="0" borderId="5" xfId="0" applyFont="1" applyBorder="1" applyAlignment="1">
      <alignment vertical="center" wrapText="1"/>
    </xf>
    <xf numFmtId="0" fontId="151" fillId="0" borderId="5" xfId="0" applyFont="1" applyBorder="1" applyAlignment="1">
      <alignment vertical="center" wrapText="1"/>
    </xf>
    <xf numFmtId="0" fontId="151" fillId="0" borderId="5" xfId="0" applyFont="1" applyBorder="1" applyAlignment="1">
      <alignment horizontal="left" vertical="center" wrapText="1" indent="1"/>
    </xf>
    <xf numFmtId="0" fontId="71" fillId="0" borderId="0" xfId="0" applyFont="1" applyAlignment="1">
      <alignment horizontal="justify" vertical="center"/>
    </xf>
    <xf numFmtId="0" fontId="32" fillId="0" borderId="75" xfId="0" applyFont="1" applyBorder="1" applyAlignment="1">
      <alignment horizontal="center" vertical="center" wrapText="1"/>
    </xf>
    <xf numFmtId="0" fontId="32" fillId="0" borderId="5" xfId="0" applyFont="1" applyBorder="1" applyAlignment="1">
      <alignment horizontal="center" vertical="center" wrapText="1"/>
    </xf>
    <xf numFmtId="0" fontId="151" fillId="0" borderId="5" xfId="0" applyFont="1" applyBorder="1" applyAlignment="1">
      <alignment horizontal="center" vertical="center" wrapText="1"/>
    </xf>
    <xf numFmtId="0" fontId="152" fillId="0" borderId="0" xfId="0" applyFont="1" applyBorder="1" applyAlignment="1">
      <alignment vertical="center" wrapText="1"/>
    </xf>
    <xf numFmtId="0" fontId="153" fillId="0" borderId="0" xfId="0" applyFont="1" applyBorder="1" applyAlignment="1">
      <alignment vertical="center" wrapText="1"/>
    </xf>
    <xf numFmtId="0" fontId="150" fillId="0" borderId="0" xfId="0" applyFont="1"/>
    <xf numFmtId="0" fontId="14" fillId="0" borderId="12" xfId="0" applyFont="1" applyBorder="1"/>
    <xf numFmtId="0" fontId="149" fillId="0" borderId="12" xfId="0" applyFont="1" applyBorder="1"/>
    <xf numFmtId="0" fontId="149" fillId="0" borderId="32" xfId="0" applyFont="1" applyBorder="1"/>
    <xf numFmtId="0" fontId="154" fillId="0" borderId="0" xfId="0" applyFont="1"/>
    <xf numFmtId="0" fontId="140" fillId="0" borderId="1" xfId="0" applyFont="1" applyBorder="1" applyAlignment="1">
      <alignment vertical="center"/>
    </xf>
    <xf numFmtId="0" fontId="140" fillId="0" borderId="1" xfId="0" applyFont="1" applyBorder="1" applyAlignment="1">
      <alignment horizontal="center" vertical="center"/>
    </xf>
    <xf numFmtId="0" fontId="139" fillId="0" borderId="0" xfId="0" applyFont="1" applyAlignment="1">
      <alignment vertical="center"/>
    </xf>
    <xf numFmtId="0" fontId="139" fillId="0" borderId="0" xfId="0" applyFont="1" applyAlignment="1">
      <alignment horizontal="center" vertical="center"/>
    </xf>
    <xf numFmtId="1" fontId="139" fillId="0" borderId="0" xfId="0" applyNumberFormat="1" applyFont="1" applyAlignment="1">
      <alignment horizontal="center" vertical="center"/>
    </xf>
    <xf numFmtId="0" fontId="139" fillId="0" borderId="1" xfId="0" applyFont="1" applyBorder="1" applyAlignment="1">
      <alignment vertical="center"/>
    </xf>
    <xf numFmtId="1" fontId="139" fillId="0" borderId="1" xfId="0" applyNumberFormat="1" applyFont="1" applyBorder="1" applyAlignment="1">
      <alignment horizontal="center" vertical="center"/>
    </xf>
    <xf numFmtId="0" fontId="139" fillId="0" borderId="1" xfId="0" applyFont="1" applyBorder="1" applyAlignment="1">
      <alignment horizontal="center" vertical="center"/>
    </xf>
    <xf numFmtId="0" fontId="0" fillId="0" borderId="0" xfId="0" applyAlignment="1">
      <alignment vertical="center"/>
    </xf>
    <xf numFmtId="0" fontId="139" fillId="0" borderId="1" xfId="0" applyFont="1" applyBorder="1" applyAlignment="1">
      <alignment vertical="center" textRotation="90"/>
    </xf>
    <xf numFmtId="0" fontId="156" fillId="0" borderId="0" xfId="0" applyFont="1" applyAlignment="1">
      <alignment vertical="center"/>
    </xf>
    <xf numFmtId="0" fontId="155" fillId="0" borderId="0" xfId="0" applyFont="1" applyAlignment="1">
      <alignment vertical="center"/>
    </xf>
    <xf numFmtId="0" fontId="155" fillId="0" borderId="1" xfId="0" applyFont="1" applyBorder="1" applyAlignment="1">
      <alignment vertical="center"/>
    </xf>
    <xf numFmtId="0" fontId="140" fillId="0" borderId="0" xfId="0" applyFont="1" applyAlignment="1">
      <alignment vertical="center"/>
    </xf>
    <xf numFmtId="0" fontId="139" fillId="0" borderId="0" xfId="0" applyFont="1" applyFill="1" applyAlignment="1">
      <alignment vertical="center"/>
    </xf>
    <xf numFmtId="1" fontId="139" fillId="0" borderId="0" xfId="0" applyNumberFormat="1" applyFont="1" applyFill="1" applyAlignment="1">
      <alignment horizontal="center" vertical="center"/>
    </xf>
    <xf numFmtId="0" fontId="139" fillId="0" borderId="0" xfId="0" applyFont="1" applyFill="1" applyAlignment="1">
      <alignment horizontal="center" vertical="center"/>
    </xf>
    <xf numFmtId="0" fontId="139" fillId="0" borderId="1" xfId="0" applyFont="1" applyFill="1" applyBorder="1" applyAlignment="1">
      <alignment vertical="center"/>
    </xf>
    <xf numFmtId="0" fontId="139" fillId="0" borderId="1" xfId="0" applyFont="1" applyFill="1" applyBorder="1" applyAlignment="1">
      <alignment horizontal="center" vertical="center"/>
    </xf>
    <xf numFmtId="0" fontId="0" fillId="0" borderId="0" xfId="0" applyFill="1"/>
    <xf numFmtId="0" fontId="0" fillId="0" borderId="0" xfId="0" applyFill="1" applyAlignment="1">
      <alignment vertical="center"/>
    </xf>
    <xf numFmtId="0" fontId="0" fillId="0" borderId="1" xfId="0" applyFill="1" applyBorder="1" applyAlignment="1">
      <alignment vertical="center"/>
    </xf>
    <xf numFmtId="0" fontId="32" fillId="0" borderId="1" xfId="0" applyFont="1" applyFill="1" applyBorder="1" applyAlignment="1">
      <alignment horizontal="center" vertical="center"/>
    </xf>
    <xf numFmtId="1" fontId="139" fillId="0" borderId="1" xfId="0" applyNumberFormat="1" applyFont="1" applyFill="1" applyBorder="1" applyAlignment="1">
      <alignment horizontal="center" vertical="center"/>
    </xf>
    <xf numFmtId="0" fontId="139" fillId="0" borderId="0" xfId="0" applyFont="1" applyBorder="1" applyAlignment="1">
      <alignment vertical="center" textRotation="90"/>
    </xf>
    <xf numFmtId="0" fontId="140" fillId="0" borderId="71" xfId="0" applyFont="1" applyBorder="1" applyAlignment="1">
      <alignment vertical="center"/>
    </xf>
    <xf numFmtId="1" fontId="140" fillId="0" borderId="71" xfId="0" applyNumberFormat="1" applyFont="1" applyBorder="1" applyAlignment="1">
      <alignment horizontal="center" vertical="center"/>
    </xf>
    <xf numFmtId="0" fontId="151" fillId="0" borderId="32" xfId="0" applyFont="1" applyBorder="1" applyAlignment="1">
      <alignment horizontal="left" vertical="center"/>
    </xf>
    <xf numFmtId="0" fontId="151" fillId="0" borderId="32" xfId="0" applyFont="1" applyBorder="1" applyAlignment="1">
      <alignment horizontal="center" vertical="center"/>
    </xf>
    <xf numFmtId="0" fontId="139" fillId="7" borderId="0" xfId="0" applyFont="1" applyFill="1" applyAlignment="1">
      <alignment vertical="center"/>
    </xf>
    <xf numFmtId="0" fontId="0" fillId="7" borderId="0" xfId="0" applyFill="1" applyAlignment="1">
      <alignment vertical="center"/>
    </xf>
    <xf numFmtId="0" fontId="139" fillId="7" borderId="0" xfId="0" applyFont="1" applyFill="1" applyAlignment="1">
      <alignment horizontal="center" vertical="center"/>
    </xf>
    <xf numFmtId="1" fontId="139" fillId="7" borderId="0" xfId="0" applyNumberFormat="1" applyFont="1" applyFill="1" applyAlignment="1">
      <alignment horizontal="center" vertical="center"/>
    </xf>
    <xf numFmtId="0" fontId="139" fillId="7" borderId="0" xfId="0" applyFont="1" applyFill="1" applyAlignment="1">
      <alignment horizontal="center" vertical="center" wrapText="1"/>
    </xf>
    <xf numFmtId="0" fontId="139" fillId="7" borderId="1" xfId="0" applyFont="1" applyFill="1" applyBorder="1" applyAlignment="1">
      <alignment vertical="center"/>
    </xf>
    <xf numFmtId="0" fontId="139" fillId="7" borderId="1" xfId="0" applyFont="1" applyFill="1" applyBorder="1" applyAlignment="1">
      <alignment horizontal="center" vertical="center"/>
    </xf>
    <xf numFmtId="0" fontId="139" fillId="7" borderId="1" xfId="0" applyFont="1" applyFill="1" applyBorder="1" applyAlignment="1">
      <alignment horizontal="center" vertical="center" wrapText="1"/>
    </xf>
    <xf numFmtId="0" fontId="14" fillId="0" borderId="0" xfId="0" applyFont="1" applyFill="1"/>
    <xf numFmtId="0" fontId="14" fillId="0" borderId="12" xfId="0" applyFont="1" applyFill="1" applyBorder="1"/>
    <xf numFmtId="0" fontId="32" fillId="0" borderId="0" xfId="0" applyFont="1" applyAlignment="1">
      <alignment vertical="center"/>
    </xf>
    <xf numFmtId="0" fontId="139" fillId="0" borderId="0" xfId="0" applyFont="1" applyFill="1" applyBorder="1" applyAlignment="1">
      <alignment vertical="center"/>
    </xf>
    <xf numFmtId="0" fontId="30" fillId="44" borderId="2" xfId="0" applyFont="1" applyFill="1" applyBorder="1" applyAlignment="1">
      <alignment horizontal="center" vertical="center" wrapText="1"/>
    </xf>
    <xf numFmtId="0" fontId="31" fillId="44" borderId="1" xfId="0" applyFont="1" applyFill="1" applyBorder="1" applyAlignment="1">
      <alignment horizontal="center" vertical="center"/>
    </xf>
    <xf numFmtId="3" fontId="31" fillId="44" borderId="1" xfId="0" applyNumberFormat="1" applyFont="1" applyFill="1" applyBorder="1" applyAlignment="1">
      <alignment horizontal="center" vertical="center"/>
    </xf>
    <xf numFmtId="3" fontId="31" fillId="0" borderId="1" xfId="0" applyNumberFormat="1" applyFont="1" applyBorder="1" applyAlignment="1">
      <alignment horizontal="center" vertical="center"/>
    </xf>
    <xf numFmtId="0" fontId="150" fillId="0" borderId="1" xfId="0" applyFont="1" applyBorder="1" applyAlignment="1">
      <alignment horizontal="left" vertical="center"/>
    </xf>
    <xf numFmtId="0" fontId="30" fillId="44" borderId="1" xfId="0" applyFont="1" applyFill="1" applyBorder="1" applyAlignment="1">
      <alignment horizontal="center" vertical="center" wrapText="1"/>
    </xf>
    <xf numFmtId="0" fontId="149" fillId="0" borderId="0" xfId="0" applyFont="1" applyAlignment="1">
      <alignment vertical="center"/>
    </xf>
    <xf numFmtId="0" fontId="151" fillId="0" borderId="76" xfId="0" applyFont="1" applyBorder="1" applyAlignment="1">
      <alignment horizontal="center" vertical="center" wrapText="1"/>
    </xf>
    <xf numFmtId="0" fontId="151" fillId="0" borderId="5" xfId="0" applyFont="1" applyBorder="1" applyAlignment="1">
      <alignment horizontal="left" vertical="center" wrapText="1" indent="5"/>
    </xf>
    <xf numFmtId="0" fontId="151" fillId="0" borderId="77" xfId="0" applyFont="1" applyBorder="1" applyAlignment="1">
      <alignment horizontal="center" vertical="center" wrapText="1"/>
    </xf>
    <xf numFmtId="0" fontId="151" fillId="0" borderId="78" xfId="0" applyFont="1" applyBorder="1" applyAlignment="1">
      <alignment horizontal="center" vertical="center" wrapText="1"/>
    </xf>
    <xf numFmtId="0" fontId="70" fillId="0" borderId="0" xfId="0" applyFont="1" applyAlignment="1">
      <alignment horizontal="center" vertical="center" wrapText="1"/>
    </xf>
    <xf numFmtId="0" fontId="70" fillId="0" borderId="55" xfId="0" applyFont="1" applyBorder="1" applyAlignment="1">
      <alignment vertical="center" wrapText="1"/>
    </xf>
    <xf numFmtId="0" fontId="70" fillId="0" borderId="0" xfId="0" applyFont="1" applyAlignment="1">
      <alignment horizontal="left" vertical="center" wrapText="1"/>
    </xf>
    <xf numFmtId="0" fontId="70"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79"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0" xfId="0" applyFont="1" applyAlignment="1">
      <alignment horizontal="center" wrapText="1"/>
    </xf>
    <xf numFmtId="0" fontId="151" fillId="0" borderId="81" xfId="0" applyFont="1" applyBorder="1" applyAlignment="1">
      <alignment horizontal="center" vertical="center" wrapText="1"/>
    </xf>
    <xf numFmtId="0" fontId="126" fillId="0" borderId="5" xfId="0" applyFont="1" applyBorder="1" applyAlignment="1">
      <alignment horizontal="center" vertical="center" wrapText="1"/>
    </xf>
    <xf numFmtId="0" fontId="126" fillId="0" borderId="76" xfId="0" applyFont="1" applyBorder="1" applyAlignment="1">
      <alignment horizontal="center" vertical="center" wrapText="1"/>
    </xf>
    <xf numFmtId="0" fontId="126" fillId="0" borderId="5" xfId="0" applyFont="1" applyBorder="1" applyAlignment="1">
      <alignment vertical="center" wrapText="1"/>
    </xf>
    <xf numFmtId="0" fontId="70" fillId="0" borderId="0" xfId="0" applyFont="1" applyAlignment="1">
      <alignment vertical="center" wrapText="1"/>
    </xf>
    <xf numFmtId="0" fontId="70" fillId="0" borderId="77" xfId="0" applyFont="1" applyBorder="1" applyAlignment="1">
      <alignment horizontal="center" vertical="center" wrapText="1"/>
    </xf>
    <xf numFmtId="0" fontId="70" fillId="0" borderId="80" xfId="0" applyFont="1" applyBorder="1" applyAlignment="1">
      <alignment horizontal="center" vertical="center" wrapText="1"/>
    </xf>
    <xf numFmtId="0" fontId="159" fillId="0" borderId="55" xfId="0" applyFont="1" applyBorder="1" applyAlignment="1">
      <alignment vertical="center" wrapText="1"/>
    </xf>
    <xf numFmtId="0" fontId="159" fillId="0" borderId="0" xfId="0" applyFont="1" applyAlignment="1">
      <alignment vertical="center" wrapText="1"/>
    </xf>
    <xf numFmtId="0" fontId="126" fillId="0" borderId="1" xfId="0" applyFont="1" applyBorder="1" applyAlignment="1">
      <alignment vertical="center" wrapText="1"/>
    </xf>
    <xf numFmtId="0" fontId="70" fillId="0" borderId="76" xfId="0" applyFont="1" applyBorder="1" applyAlignment="1">
      <alignment horizontal="center" vertical="center" wrapText="1"/>
    </xf>
    <xf numFmtId="1" fontId="151" fillId="0" borderId="32" xfId="0" applyNumberFormat="1" applyFont="1" applyFill="1" applyBorder="1" applyAlignment="1">
      <alignment horizontal="center" vertical="center"/>
    </xf>
    <xf numFmtId="2" fontId="151" fillId="0" borderId="49" xfId="0" applyNumberFormat="1" applyFont="1" applyFill="1" applyBorder="1" applyAlignment="1">
      <alignment horizontal="center" vertical="center"/>
    </xf>
    <xf numFmtId="2" fontId="151" fillId="0" borderId="32" xfId="0" applyNumberFormat="1" applyFont="1" applyFill="1" applyBorder="1" applyAlignment="1">
      <alignment horizontal="center" vertical="center"/>
    </xf>
    <xf numFmtId="1" fontId="32" fillId="0" borderId="0" xfId="0" applyNumberFormat="1" applyFont="1" applyFill="1" applyAlignment="1">
      <alignment horizontal="center" vertical="center"/>
    </xf>
    <xf numFmtId="2" fontId="32" fillId="0" borderId="15" xfId="0" applyNumberFormat="1" applyFont="1" applyFill="1" applyBorder="1" applyAlignment="1">
      <alignment horizontal="center" vertical="center"/>
    </xf>
    <xf numFmtId="1" fontId="32" fillId="0" borderId="0" xfId="0" applyNumberFormat="1" applyFont="1" applyFill="1" applyBorder="1" applyAlignment="1">
      <alignment horizontal="center" vertical="center"/>
    </xf>
    <xf numFmtId="2" fontId="32" fillId="0" borderId="0" xfId="0" applyNumberFormat="1" applyFont="1" applyFill="1" applyBorder="1" applyAlignment="1">
      <alignment horizontal="center" vertical="center"/>
    </xf>
    <xf numFmtId="2" fontId="32" fillId="0" borderId="0" xfId="0" applyNumberFormat="1" applyFont="1" applyFill="1" applyAlignment="1">
      <alignment horizontal="center" vertical="center"/>
    </xf>
    <xf numFmtId="1" fontId="133" fillId="0" borderId="0" xfId="0" applyNumberFormat="1" applyFont="1" applyFill="1" applyAlignment="1">
      <alignment horizontal="center" vertical="center"/>
    </xf>
    <xf numFmtId="1" fontId="32" fillId="0" borderId="0" xfId="0" applyNumberFormat="1" applyFont="1" applyFill="1" applyAlignment="1">
      <alignment horizontal="center"/>
    </xf>
    <xf numFmtId="2" fontId="32" fillId="0" borderId="15" xfId="0" applyNumberFormat="1" applyFont="1" applyFill="1" applyBorder="1" applyAlignment="1">
      <alignment horizontal="center"/>
    </xf>
    <xf numFmtId="1" fontId="32" fillId="0" borderId="0" xfId="0" applyNumberFormat="1" applyFont="1" applyFill="1" applyBorder="1" applyAlignment="1">
      <alignment horizontal="center"/>
    </xf>
    <xf numFmtId="2" fontId="32" fillId="0" borderId="0" xfId="0" applyNumberFormat="1" applyFont="1" applyFill="1" applyAlignment="1">
      <alignment horizontal="center"/>
    </xf>
    <xf numFmtId="1" fontId="133" fillId="0" borderId="0" xfId="0" applyNumberFormat="1" applyFont="1" applyFill="1" applyAlignment="1">
      <alignment horizontal="center"/>
    </xf>
    <xf numFmtId="2" fontId="133" fillId="0" borderId="15" xfId="0" applyNumberFormat="1" applyFont="1" applyFill="1" applyBorder="1" applyAlignment="1">
      <alignment horizontal="center"/>
    </xf>
    <xf numFmtId="1" fontId="133" fillId="0" borderId="0" xfId="0" applyNumberFormat="1" applyFont="1" applyFill="1" applyBorder="1" applyAlignment="1">
      <alignment horizontal="center"/>
    </xf>
    <xf numFmtId="2" fontId="133" fillId="0" borderId="0" xfId="0" applyNumberFormat="1" applyFont="1" applyFill="1" applyBorder="1" applyAlignment="1">
      <alignment horizontal="center"/>
    </xf>
    <xf numFmtId="2" fontId="133" fillId="0" borderId="0" xfId="0" applyNumberFormat="1" applyFont="1" applyFill="1" applyAlignment="1">
      <alignment horizontal="center"/>
    </xf>
    <xf numFmtId="1" fontId="33" fillId="0" borderId="0" xfId="0" applyNumberFormat="1" applyFont="1" applyFill="1" applyAlignment="1">
      <alignment horizontal="center" vertical="center"/>
    </xf>
    <xf numFmtId="2" fontId="32" fillId="0" borderId="0" xfId="0" applyNumberFormat="1" applyFont="1" applyFill="1" applyBorder="1" applyAlignment="1">
      <alignment horizontal="center"/>
    </xf>
    <xf numFmtId="1" fontId="0" fillId="0" borderId="0" xfId="0" applyNumberFormat="1" applyFill="1"/>
    <xf numFmtId="2" fontId="0" fillId="0" borderId="15" xfId="0" applyNumberFormat="1" applyFill="1" applyBorder="1" applyAlignment="1">
      <alignment horizontal="center"/>
    </xf>
    <xf numFmtId="1" fontId="0" fillId="0" borderId="0" xfId="0" applyNumberFormat="1" applyFill="1" applyBorder="1" applyAlignment="1">
      <alignment horizontal="center"/>
    </xf>
    <xf numFmtId="2" fontId="0" fillId="0" borderId="0" xfId="0" applyNumberFormat="1" applyFill="1" applyBorder="1" applyAlignment="1">
      <alignment horizontal="center"/>
    </xf>
    <xf numFmtId="1" fontId="151" fillId="0" borderId="32" xfId="0" applyNumberFormat="1" applyFont="1" applyFill="1" applyBorder="1" applyAlignment="1">
      <alignment horizontal="center" vertical="top"/>
    </xf>
    <xf numFmtId="2" fontId="151" fillId="0" borderId="49" xfId="0" applyNumberFormat="1" applyFont="1" applyFill="1" applyBorder="1" applyAlignment="1">
      <alignment horizontal="center" vertical="top"/>
    </xf>
    <xf numFmtId="2" fontId="151" fillId="0" borderId="32" xfId="0" applyNumberFormat="1" applyFont="1" applyFill="1" applyBorder="1" applyAlignment="1">
      <alignment horizontal="center" vertical="top"/>
    </xf>
    <xf numFmtId="1" fontId="32" fillId="0" borderId="12" xfId="0" applyNumberFormat="1" applyFont="1" applyFill="1" applyBorder="1" applyAlignment="1">
      <alignment horizontal="center"/>
    </xf>
    <xf numFmtId="2" fontId="32" fillId="0" borderId="16" xfId="0" applyNumberFormat="1" applyFont="1" applyFill="1" applyBorder="1" applyAlignment="1">
      <alignment horizontal="center"/>
    </xf>
    <xf numFmtId="2" fontId="32" fillId="0" borderId="12" xfId="0" applyNumberFormat="1" applyFont="1" applyFill="1" applyBorder="1" applyAlignment="1">
      <alignment horizontal="center"/>
    </xf>
    <xf numFmtId="1" fontId="151" fillId="0" borderId="32" xfId="0" applyNumberFormat="1" applyFont="1" applyFill="1" applyBorder="1" applyAlignment="1">
      <alignment horizontal="center"/>
    </xf>
    <xf numFmtId="2" fontId="32" fillId="0" borderId="49" xfId="0" applyNumberFormat="1" applyFont="1" applyFill="1" applyBorder="1" applyAlignment="1">
      <alignment horizontal="center"/>
    </xf>
    <xf numFmtId="1" fontId="134" fillId="0" borderId="32" xfId="0" applyNumberFormat="1" applyFont="1" applyFill="1" applyBorder="1" applyAlignment="1">
      <alignment horizontal="center"/>
    </xf>
    <xf numFmtId="1" fontId="151" fillId="0" borderId="12" xfId="0" applyNumberFormat="1" applyFont="1" applyFill="1" applyBorder="1" applyAlignment="1">
      <alignment horizontal="center"/>
    </xf>
    <xf numFmtId="2" fontId="151" fillId="0" borderId="32" xfId="0" applyNumberFormat="1" applyFont="1" applyFill="1" applyBorder="1" applyAlignment="1">
      <alignment horizontal="center"/>
    </xf>
    <xf numFmtId="2" fontId="151" fillId="0" borderId="16" xfId="0" applyNumberFormat="1" applyFont="1" applyFill="1" applyBorder="1" applyAlignment="1">
      <alignment horizontal="center"/>
    </xf>
    <xf numFmtId="2" fontId="151" fillId="0" borderId="12" xfId="0" applyNumberFormat="1" applyFont="1" applyFill="1" applyBorder="1" applyAlignment="1">
      <alignment horizontal="center"/>
    </xf>
    <xf numFmtId="1" fontId="151" fillId="0" borderId="12" xfId="0" applyNumberFormat="1" applyFont="1" applyFill="1" applyBorder="1" applyAlignment="1">
      <alignment horizontal="center" vertical="top"/>
    </xf>
    <xf numFmtId="2" fontId="151" fillId="0" borderId="12" xfId="0" applyNumberFormat="1" applyFont="1" applyFill="1" applyBorder="1" applyAlignment="1">
      <alignment horizontal="center" vertical="top"/>
    </xf>
    <xf numFmtId="1" fontId="151" fillId="0" borderId="0" xfId="0" applyNumberFormat="1" applyFont="1" applyFill="1" applyAlignment="1">
      <alignment horizontal="center"/>
    </xf>
    <xf numFmtId="165" fontId="32" fillId="0" borderId="15" xfId="0" applyNumberFormat="1" applyFont="1" applyFill="1" applyBorder="1" applyAlignment="1">
      <alignment horizontal="center"/>
    </xf>
    <xf numFmtId="165" fontId="32" fillId="0" borderId="0" xfId="0" applyNumberFormat="1" applyFont="1" applyFill="1" applyBorder="1" applyAlignment="1">
      <alignment horizontal="center"/>
    </xf>
    <xf numFmtId="3" fontId="32" fillId="0" borderId="17" xfId="0" applyNumberFormat="1" applyFont="1" applyFill="1" applyBorder="1" applyAlignment="1">
      <alignment horizontal="center"/>
    </xf>
    <xf numFmtId="1" fontId="133" fillId="0" borderId="12" xfId="0" applyNumberFormat="1" applyFont="1" applyFill="1" applyBorder="1" applyAlignment="1">
      <alignment horizontal="center"/>
    </xf>
    <xf numFmtId="2" fontId="133" fillId="0" borderId="16" xfId="0" applyNumberFormat="1" applyFont="1" applyFill="1" applyBorder="1" applyAlignment="1">
      <alignment horizontal="center"/>
    </xf>
    <xf numFmtId="2" fontId="133" fillId="0" borderId="12" xfId="0" applyNumberFormat="1" applyFont="1" applyFill="1" applyBorder="1" applyAlignment="1">
      <alignment horizontal="center"/>
    </xf>
    <xf numFmtId="0" fontId="133" fillId="0" borderId="12" xfId="0" applyFont="1" applyFill="1" applyBorder="1" applyAlignment="1">
      <alignment horizontal="center"/>
    </xf>
    <xf numFmtId="3" fontId="151" fillId="0" borderId="50" xfId="0" applyNumberFormat="1" applyFont="1" applyFill="1" applyBorder="1" applyAlignment="1">
      <alignment horizontal="center" vertical="center"/>
    </xf>
    <xf numFmtId="4" fontId="151" fillId="0" borderId="49" xfId="0" applyNumberFormat="1" applyFont="1" applyFill="1" applyBorder="1" applyAlignment="1">
      <alignment horizontal="center" vertical="center"/>
    </xf>
    <xf numFmtId="4" fontId="151" fillId="0" borderId="32" xfId="0" applyNumberFormat="1" applyFont="1" applyFill="1" applyBorder="1" applyAlignment="1">
      <alignment horizontal="center" vertical="center"/>
    </xf>
    <xf numFmtId="3" fontId="151" fillId="0" borderId="32" xfId="0" applyNumberFormat="1" applyFont="1" applyFill="1" applyBorder="1" applyAlignment="1">
      <alignment horizontal="center" vertical="center"/>
    </xf>
    <xf numFmtId="3" fontId="151" fillId="0" borderId="50" xfId="0" applyNumberFormat="1" applyFont="1" applyFill="1" applyBorder="1" applyAlignment="1">
      <alignment horizontal="center"/>
    </xf>
    <xf numFmtId="4" fontId="151" fillId="0" borderId="49" xfId="0" applyNumberFormat="1" applyFont="1" applyFill="1" applyBorder="1" applyAlignment="1">
      <alignment horizontal="center"/>
    </xf>
    <xf numFmtId="4" fontId="151" fillId="0" borderId="12" xfId="0" applyNumberFormat="1" applyFont="1" applyFill="1" applyBorder="1" applyAlignment="1">
      <alignment horizontal="center"/>
    </xf>
    <xf numFmtId="4" fontId="151" fillId="0" borderId="16" xfId="0" applyNumberFormat="1" applyFont="1" applyFill="1" applyBorder="1" applyAlignment="1">
      <alignment horizontal="center"/>
    </xf>
    <xf numFmtId="3" fontId="151" fillId="0" borderId="12" xfId="0" applyNumberFormat="1" applyFont="1" applyFill="1" applyBorder="1" applyAlignment="1">
      <alignment horizontal="center"/>
    </xf>
    <xf numFmtId="4" fontId="151" fillId="0" borderId="32" xfId="0" applyNumberFormat="1" applyFont="1" applyFill="1" applyBorder="1" applyAlignment="1">
      <alignment horizontal="center"/>
    </xf>
    <xf numFmtId="2" fontId="133" fillId="0" borderId="51" xfId="0" applyNumberFormat="1" applyFont="1" applyFill="1" applyBorder="1" applyAlignment="1">
      <alignment horizontal="center"/>
    </xf>
    <xf numFmtId="3" fontId="133" fillId="0" borderId="17" xfId="0" applyNumberFormat="1" applyFont="1" applyFill="1" applyBorder="1" applyAlignment="1">
      <alignment horizontal="center"/>
    </xf>
    <xf numFmtId="3" fontId="32" fillId="0" borderId="50" xfId="0" applyNumberFormat="1" applyFont="1" applyFill="1" applyBorder="1" applyAlignment="1">
      <alignment horizontal="center"/>
    </xf>
    <xf numFmtId="1" fontId="31" fillId="0" borderId="0" xfId="0" applyNumberFormat="1" applyFont="1" applyFill="1" applyAlignment="1">
      <alignment horizontal="center" vertical="center"/>
    </xf>
    <xf numFmtId="1" fontId="31" fillId="0" borderId="3" xfId="0" applyNumberFormat="1" applyFont="1" applyFill="1" applyBorder="1" applyAlignment="1">
      <alignment horizontal="center" vertical="center" wrapText="1"/>
    </xf>
    <xf numFmtId="1" fontId="31" fillId="0" borderId="0" xfId="0" applyNumberFormat="1" applyFont="1" applyFill="1" applyAlignment="1">
      <alignment horizontal="center" vertical="center" wrapText="1"/>
    </xf>
    <xf numFmtId="1" fontId="33" fillId="0" borderId="0" xfId="0" applyNumberFormat="1" applyFont="1" applyFill="1" applyBorder="1" applyAlignment="1">
      <alignment horizontal="center"/>
    </xf>
    <xf numFmtId="0" fontId="33" fillId="0" borderId="0" xfId="0" applyFont="1" applyFill="1" applyBorder="1" applyAlignment="1">
      <alignment horizontal="center"/>
    </xf>
    <xf numFmtId="0" fontId="31" fillId="0" borderId="12" xfId="0" applyFont="1" applyBorder="1" applyAlignment="1">
      <alignment vertical="center" wrapText="1"/>
    </xf>
    <xf numFmtId="0" fontId="31" fillId="0" borderId="12"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1" fillId="0" borderId="12" xfId="0" applyFont="1" applyBorder="1" applyAlignment="1">
      <alignment horizontal="center" vertical="center" wrapText="1"/>
    </xf>
    <xf numFmtId="0" fontId="35" fillId="0" borderId="84" xfId="0" applyFont="1" applyBorder="1"/>
    <xf numFmtId="1" fontId="35" fillId="0" borderId="1" xfId="0" applyNumberFormat="1" applyFont="1" applyBorder="1" applyAlignment="1">
      <alignment horizontal="center"/>
    </xf>
    <xf numFmtId="1" fontId="31" fillId="0" borderId="1" xfId="0" applyNumberFormat="1" applyFont="1" applyBorder="1" applyAlignment="1">
      <alignment horizontal="center" vertical="center"/>
    </xf>
    <xf numFmtId="1" fontId="31" fillId="0" borderId="1" xfId="0" applyNumberFormat="1" applyFont="1" applyBorder="1" applyAlignment="1">
      <alignment horizontal="center" vertical="center" wrapText="1"/>
    </xf>
    <xf numFmtId="0" fontId="151" fillId="0" borderId="83" xfId="0" applyFont="1" applyBorder="1" applyAlignment="1">
      <alignment vertical="center" wrapText="1"/>
    </xf>
    <xf numFmtId="0" fontId="151" fillId="0" borderId="83" xfId="0" applyFont="1" applyBorder="1" applyAlignment="1">
      <alignment horizontal="center" vertical="center" wrapText="1"/>
    </xf>
    <xf numFmtId="0" fontId="35" fillId="0" borderId="0" xfId="0" applyFont="1" applyAlignment="1">
      <alignment vertical="center" wrapText="1"/>
    </xf>
    <xf numFmtId="0" fontId="35" fillId="0" borderId="0" xfId="0" applyFont="1" applyBorder="1" applyAlignment="1">
      <alignment horizontal="center" vertical="center"/>
    </xf>
    <xf numFmtId="165" fontId="30" fillId="0" borderId="2" xfId="0" applyNumberFormat="1" applyFont="1" applyBorder="1" applyAlignment="1">
      <alignment horizontal="center" vertical="center"/>
    </xf>
    <xf numFmtId="2" fontId="33" fillId="0" borderId="70" xfId="2" applyNumberFormat="1" applyFont="1" applyBorder="1"/>
    <xf numFmtId="2" fontId="33" fillId="0" borderId="0" xfId="2" applyNumberFormat="1" applyFont="1" applyBorder="1"/>
    <xf numFmtId="2" fontId="33" fillId="0" borderId="12" xfId="2" applyNumberFormat="1" applyFont="1" applyBorder="1"/>
    <xf numFmtId="0" fontId="67" fillId="0" borderId="0" xfId="167" applyFont="1" applyBorder="1" applyAlignment="1">
      <alignment horizontal="left"/>
    </xf>
    <xf numFmtId="0" fontId="33" fillId="0" borderId="0" xfId="313" applyFont="1"/>
    <xf numFmtId="0" fontId="33" fillId="0" borderId="12" xfId="313" applyFont="1" applyBorder="1"/>
    <xf numFmtId="0" fontId="57" fillId="0" borderId="12" xfId="313" applyFont="1" applyBorder="1"/>
    <xf numFmtId="0" fontId="35" fillId="0" borderId="12" xfId="313" applyFont="1" applyBorder="1"/>
    <xf numFmtId="1" fontId="35" fillId="0" borderId="12" xfId="313" applyNumberFormat="1" applyFont="1" applyBorder="1"/>
    <xf numFmtId="1" fontId="35" fillId="0" borderId="12" xfId="313" applyNumberFormat="1" applyFont="1" applyFill="1" applyBorder="1"/>
    <xf numFmtId="165" fontId="33" fillId="0" borderId="0" xfId="313" applyNumberFormat="1" applyFont="1" applyBorder="1"/>
    <xf numFmtId="165" fontId="57" fillId="0" borderId="0" xfId="313" applyNumberFormat="1" applyFont="1" applyBorder="1"/>
    <xf numFmtId="0" fontId="35" fillId="0" borderId="0" xfId="313" applyFont="1"/>
    <xf numFmtId="0" fontId="67" fillId="0" borderId="0" xfId="313" applyFont="1"/>
    <xf numFmtId="165" fontId="33" fillId="0" borderId="0" xfId="313" applyNumberFormat="1" applyFont="1"/>
    <xf numFmtId="165" fontId="33" fillId="0" borderId="0" xfId="313" applyNumberFormat="1" applyFont="1" applyFill="1"/>
    <xf numFmtId="0" fontId="57" fillId="0" borderId="0" xfId="313" applyFont="1"/>
    <xf numFmtId="0" fontId="33" fillId="0" borderId="0" xfId="313" applyFont="1" applyFill="1"/>
    <xf numFmtId="0" fontId="35" fillId="0" borderId="0" xfId="313" applyFont="1" applyFill="1"/>
    <xf numFmtId="0" fontId="67" fillId="0" borderId="0" xfId="313" applyFont="1" applyFill="1"/>
    <xf numFmtId="165" fontId="35" fillId="0" borderId="0" xfId="313" applyNumberFormat="1" applyFont="1" applyFill="1"/>
    <xf numFmtId="165" fontId="57" fillId="0" borderId="0" xfId="313" applyNumberFormat="1" applyFont="1"/>
    <xf numFmtId="165" fontId="40" fillId="0" borderId="0" xfId="313" applyNumberFormat="1" applyFont="1"/>
    <xf numFmtId="165" fontId="57" fillId="0" borderId="12" xfId="313" applyNumberFormat="1" applyFont="1" applyBorder="1"/>
    <xf numFmtId="165" fontId="33" fillId="0" borderId="12" xfId="313" applyNumberFormat="1" applyFont="1" applyBorder="1"/>
    <xf numFmtId="165" fontId="40" fillId="0" borderId="12" xfId="313" applyNumberFormat="1" applyFont="1" applyBorder="1"/>
    <xf numFmtId="0" fontId="33" fillId="0" borderId="0" xfId="313" applyFont="1" applyBorder="1"/>
    <xf numFmtId="0" fontId="57" fillId="0" borderId="0" xfId="313" applyFont="1" applyBorder="1"/>
    <xf numFmtId="0" fontId="37" fillId="0" borderId="0" xfId="313" applyFont="1" applyBorder="1" applyAlignment="1">
      <alignment horizontal="right"/>
    </xf>
    <xf numFmtId="165" fontId="37" fillId="0" borderId="0" xfId="313" applyNumberFormat="1" applyFont="1" applyBorder="1"/>
    <xf numFmtId="0" fontId="30" fillId="0" borderId="2" xfId="0" applyFont="1" applyBorder="1" applyAlignment="1">
      <alignment horizontal="left" vertical="center"/>
    </xf>
    <xf numFmtId="165" fontId="31" fillId="0" borderId="0" xfId="0" applyNumberFormat="1" applyFont="1" applyAlignment="1">
      <alignment horizontal="center" vertical="center" wrapText="1"/>
    </xf>
    <xf numFmtId="165" fontId="31" fillId="0" borderId="47" xfId="0" applyNumberFormat="1" applyFont="1" applyBorder="1" applyAlignment="1">
      <alignment horizontal="center" vertical="center" wrapText="1"/>
    </xf>
    <xf numFmtId="0" fontId="1" fillId="0" borderId="0" xfId="0" applyFont="1" applyAlignment="1">
      <alignment vertical="center" wrapText="1"/>
    </xf>
    <xf numFmtId="0" fontId="149" fillId="0" borderId="85" xfId="0" applyFont="1" applyFill="1" applyBorder="1"/>
    <xf numFmtId="0" fontId="14" fillId="0" borderId="0" xfId="0" applyFont="1" applyFill="1" applyAlignment="1">
      <alignment horizontal="left"/>
    </xf>
    <xf numFmtId="1" fontId="14" fillId="0" borderId="0" xfId="0" applyNumberFormat="1" applyFont="1" applyFill="1"/>
    <xf numFmtId="0" fontId="149" fillId="0" borderId="86" xfId="0" applyFont="1" applyFill="1" applyBorder="1" applyAlignment="1">
      <alignment horizontal="left"/>
    </xf>
    <xf numFmtId="1" fontId="149" fillId="0" borderId="86" xfId="0" applyNumberFormat="1" applyFont="1" applyFill="1" applyBorder="1"/>
    <xf numFmtId="0" fontId="149" fillId="0" borderId="0" xfId="0" applyFont="1" applyFill="1" applyBorder="1" applyAlignment="1">
      <alignment horizontal="left"/>
    </xf>
    <xf numFmtId="1" fontId="149" fillId="0" borderId="0" xfId="0" applyNumberFormat="1" applyFont="1" applyFill="1" applyBorder="1"/>
    <xf numFmtId="0" fontId="124" fillId="0" borderId="0" xfId="0" applyFont="1"/>
    <xf numFmtId="0" fontId="37" fillId="0" borderId="70" xfId="0" applyFont="1" applyBorder="1" applyAlignment="1">
      <alignment horizontal="left" wrapText="1"/>
    </xf>
    <xf numFmtId="0" fontId="33" fillId="0" borderId="0" xfId="0" applyFont="1" applyAlignment="1"/>
    <xf numFmtId="0" fontId="160" fillId="0" borderId="5" xfId="0" applyFont="1" applyBorder="1" applyAlignment="1">
      <alignment vertical="center" wrapText="1"/>
    </xf>
    <xf numFmtId="0" fontId="35" fillId="0" borderId="5" xfId="0" applyFont="1" applyBorder="1" applyAlignment="1">
      <alignment horizontal="center" vertical="center" wrapText="1"/>
    </xf>
    <xf numFmtId="0" fontId="35" fillId="0" borderId="5" xfId="0" applyFont="1" applyBorder="1" applyAlignment="1">
      <alignment vertical="center" wrapText="1"/>
    </xf>
    <xf numFmtId="0" fontId="166" fillId="0" borderId="5" xfId="0" applyFont="1" applyBorder="1" applyAlignment="1">
      <alignment horizontal="center" vertical="center" wrapText="1"/>
    </xf>
    <xf numFmtId="0" fontId="165" fillId="0" borderId="5" xfId="0" applyFont="1" applyBorder="1" applyAlignment="1">
      <alignment horizontal="center" vertical="center" wrapText="1"/>
    </xf>
    <xf numFmtId="0" fontId="167" fillId="0" borderId="0" xfId="0" applyFont="1" applyAlignment="1">
      <alignment vertical="center" wrapText="1"/>
    </xf>
    <xf numFmtId="0" fontId="70" fillId="0" borderId="0" xfId="0" applyFont="1" applyAlignment="1">
      <alignment horizontal="left" vertical="center" wrapText="1" indent="1"/>
    </xf>
    <xf numFmtId="0" fontId="71" fillId="0" borderId="0" xfId="0" applyFont="1" applyAlignment="1">
      <alignment horizontal="left" vertical="center" wrapText="1" indent="2"/>
    </xf>
    <xf numFmtId="0" fontId="71" fillId="0" borderId="0" xfId="0" applyFont="1" applyAlignment="1">
      <alignment horizontal="center" vertical="center" wrapText="1"/>
    </xf>
    <xf numFmtId="0" fontId="70" fillId="0" borderId="5" xfId="0" applyFont="1" applyBorder="1" applyAlignment="1">
      <alignment horizontal="left" vertical="center" wrapText="1" indent="1"/>
    </xf>
    <xf numFmtId="0" fontId="167" fillId="0" borderId="0" xfId="0" applyFont="1" applyAlignment="1">
      <alignment horizontal="center" vertical="center" wrapText="1"/>
    </xf>
    <xf numFmtId="0" fontId="55" fillId="0" borderId="0" xfId="0" applyFont="1" applyBorder="1" applyAlignment="1">
      <alignment horizontal="left" vertical="center"/>
    </xf>
    <xf numFmtId="0" fontId="55" fillId="0" borderId="0" xfId="0" applyFont="1" applyFill="1" applyBorder="1" applyAlignment="1">
      <alignment horizontal="left" vertical="center"/>
    </xf>
    <xf numFmtId="0" fontId="0" fillId="0" borderId="0" xfId="0" applyAlignment="1">
      <alignment horizontal="center"/>
    </xf>
    <xf numFmtId="0" fontId="158" fillId="0" borderId="0" xfId="0" applyFont="1" applyAlignment="1">
      <alignment horizontal="center" vertical="center" wrapText="1"/>
    </xf>
    <xf numFmtId="0" fontId="152" fillId="0" borderId="80" xfId="0" applyFont="1" applyBorder="1" applyAlignment="1">
      <alignment horizontal="center" vertical="center" wrapText="1"/>
    </xf>
    <xf numFmtId="0" fontId="152" fillId="0" borderId="0" xfId="0" applyFont="1" applyAlignment="1">
      <alignment horizontal="center" vertical="center" wrapText="1"/>
    </xf>
    <xf numFmtId="0" fontId="70" fillId="0" borderId="81" xfId="0" applyFont="1" applyBorder="1" applyAlignment="1">
      <alignment horizontal="center" vertical="center" wrapText="1"/>
    </xf>
    <xf numFmtId="0" fontId="162" fillId="0" borderId="76" xfId="0" applyFont="1" applyBorder="1" applyAlignment="1">
      <alignment horizontal="center" vertical="center" wrapText="1"/>
    </xf>
    <xf numFmtId="0" fontId="162" fillId="0" borderId="82" xfId="0" applyFont="1" applyBorder="1" applyAlignment="1">
      <alignment horizontal="center" vertical="center" wrapText="1"/>
    </xf>
    <xf numFmtId="0" fontId="162" fillId="0" borderId="83" xfId="0" applyFont="1" applyBorder="1" applyAlignment="1">
      <alignment horizontal="center" vertical="center" wrapText="1"/>
    </xf>
    <xf numFmtId="0" fontId="149" fillId="0" borderId="5" xfId="0" applyFont="1" applyBorder="1" applyAlignment="1">
      <alignment vertical="center" wrapText="1"/>
    </xf>
    <xf numFmtId="0" fontId="33" fillId="13" borderId="13" xfId="0" applyFont="1" applyFill="1" applyBorder="1" applyAlignment="1">
      <alignment horizontal="center" vertical="center"/>
    </xf>
    <xf numFmtId="0" fontId="128" fillId="0" borderId="0" xfId="1" applyFont="1" applyFill="1" applyAlignment="1">
      <alignment vertical="center"/>
    </xf>
    <xf numFmtId="0" fontId="33" fillId="13" borderId="14"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0" xfId="1" applyFont="1" applyFill="1" applyAlignment="1"/>
    <xf numFmtId="0" fontId="33" fillId="0" borderId="0" xfId="0" applyFont="1" applyFill="1" applyAlignment="1"/>
    <xf numFmtId="0" fontId="31" fillId="0" borderId="0" xfId="0" applyFont="1" applyAlignment="1">
      <alignment horizontal="left" vertical="top" wrapText="1"/>
    </xf>
    <xf numFmtId="0" fontId="33" fillId="0" borderId="0" xfId="0" applyFont="1" applyFill="1" applyAlignment="1">
      <alignment vertical="center" wrapText="1"/>
    </xf>
    <xf numFmtId="0" fontId="32" fillId="0" borderId="0" xfId="0" applyFont="1" applyFill="1" applyBorder="1" applyAlignment="1">
      <alignment vertical="top"/>
    </xf>
    <xf numFmtId="0" fontId="32" fillId="0" borderId="0" xfId="0" applyFont="1" applyFill="1" applyBorder="1" applyAlignment="1">
      <alignment horizontal="left"/>
    </xf>
    <xf numFmtId="0" fontId="32" fillId="45" borderId="0" xfId="0" applyFont="1" applyFill="1" applyBorder="1" applyAlignment="1">
      <alignment vertical="top"/>
    </xf>
    <xf numFmtId="0" fontId="32" fillId="0" borderId="0" xfId="0" applyFont="1" applyFill="1" applyBorder="1" applyAlignment="1">
      <alignment horizontal="left" vertical="top"/>
    </xf>
    <xf numFmtId="0" fontId="40" fillId="0" borderId="47" xfId="0" applyFont="1" applyFill="1" applyBorder="1"/>
    <xf numFmtId="0" fontId="33" fillId="0" borderId="5" xfId="0" applyFont="1" applyBorder="1" applyAlignment="1">
      <alignment vertical="center" wrapText="1"/>
    </xf>
    <xf numFmtId="0" fontId="33" fillId="0" borderId="0" xfId="0" applyFont="1" applyAlignment="1">
      <alignment horizontal="left" vertical="center" wrapText="1"/>
    </xf>
    <xf numFmtId="0" fontId="69" fillId="0" borderId="12" xfId="0" applyFont="1" applyBorder="1" applyAlignment="1">
      <alignment horizontal="left" wrapText="1"/>
    </xf>
    <xf numFmtId="0" fontId="50" fillId="11" borderId="22" xfId="29" applyFont="1" applyFill="1" applyBorder="1" applyAlignment="1">
      <alignment horizontal="center" vertical="center" wrapText="1"/>
    </xf>
    <xf numFmtId="0" fontId="50" fillId="11" borderId="23" xfId="29" applyFont="1" applyFill="1" applyBorder="1" applyAlignment="1">
      <alignment horizontal="center" vertical="center" wrapText="1"/>
    </xf>
    <xf numFmtId="165" fontId="121" fillId="0" borderId="70" xfId="0" applyNumberFormat="1" applyFont="1" applyBorder="1" applyAlignment="1">
      <alignment horizontal="right" vertical="center"/>
    </xf>
    <xf numFmtId="0" fontId="58" fillId="0" borderId="1" xfId="0" applyFont="1" applyBorder="1" applyAlignment="1">
      <alignment vertical="center"/>
    </xf>
    <xf numFmtId="165" fontId="121" fillId="0" borderId="0" xfId="0" applyNumberFormat="1" applyFont="1" applyBorder="1" applyAlignment="1">
      <alignment horizontal="right" vertical="center"/>
    </xf>
    <xf numFmtId="0" fontId="36" fillId="0" borderId="3" xfId="0" applyFont="1" applyBorder="1" applyAlignment="1">
      <alignment horizontal="center" vertical="center" wrapText="1"/>
    </xf>
    <xf numFmtId="0" fontId="58" fillId="0" borderId="1" xfId="0" applyFont="1" applyFill="1" applyBorder="1" applyAlignment="1">
      <alignment vertical="center"/>
    </xf>
    <xf numFmtId="0" fontId="30" fillId="0" borderId="2" xfId="0" applyFont="1" applyBorder="1" applyAlignment="1">
      <alignment horizontal="center" vertical="center"/>
    </xf>
    <xf numFmtId="0" fontId="58" fillId="0" borderId="0" xfId="0" applyFont="1" applyAlignment="1">
      <alignment horizontal="left" vertical="center" wrapText="1"/>
    </xf>
    <xf numFmtId="0" fontId="58" fillId="0" borderId="47" xfId="0" applyFont="1" applyBorder="1" applyAlignment="1">
      <alignment horizontal="left" vertical="center" wrapText="1"/>
    </xf>
    <xf numFmtId="0" fontId="31" fillId="0" borderId="54" xfId="0" applyFont="1" applyBorder="1" applyAlignment="1">
      <alignment vertical="center" wrapText="1"/>
    </xf>
    <xf numFmtId="0" fontId="37" fillId="0" borderId="11" xfId="0" applyFont="1" applyBorder="1" applyAlignment="1">
      <alignment horizontal="right" vertical="center"/>
    </xf>
    <xf numFmtId="0" fontId="37" fillId="0" borderId="0" xfId="0" applyFont="1" applyAlignment="1">
      <alignment horizontal="right" indent="1"/>
    </xf>
    <xf numFmtId="0" fontId="58" fillId="0" borderId="0" xfId="0" applyFont="1" applyBorder="1" applyAlignment="1">
      <alignment horizontal="left" vertical="center" wrapText="1"/>
    </xf>
    <xf numFmtId="0" fontId="58" fillId="0" borderId="0" xfId="0" applyFont="1" applyBorder="1" applyAlignment="1">
      <alignment horizontal="center" vertical="center" wrapText="1"/>
    </xf>
    <xf numFmtId="0" fontId="36" fillId="0" borderId="3" xfId="0" applyFont="1" applyBorder="1" applyAlignment="1">
      <alignment horizontal="right" vertical="center" wrapText="1" indent="2"/>
    </xf>
    <xf numFmtId="0" fontId="58" fillId="0" borderId="1" xfId="0" applyFont="1" applyBorder="1" applyAlignment="1">
      <alignment vertical="center" wrapText="1"/>
    </xf>
    <xf numFmtId="0" fontId="30" fillId="0" borderId="0" xfId="0" applyFont="1" applyBorder="1" applyAlignment="1">
      <alignment vertical="center" wrapText="1"/>
    </xf>
    <xf numFmtId="0" fontId="33" fillId="0" borderId="3" xfId="0" applyFont="1" applyBorder="1" applyAlignment="1">
      <alignment vertical="center"/>
    </xf>
    <xf numFmtId="0" fontId="33" fillId="0" borderId="5" xfId="0" applyFont="1" applyBorder="1" applyAlignment="1">
      <alignment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3" borderId="8"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6" fillId="2" borderId="3" xfId="0" applyFont="1" applyFill="1" applyBorder="1" applyAlignment="1">
      <alignment horizontal="left" vertical="top" wrapText="1"/>
    </xf>
    <xf numFmtId="0" fontId="36" fillId="2" borderId="0" xfId="0" applyFont="1" applyFill="1" applyBorder="1" applyAlignment="1">
      <alignment horizontal="left" vertical="top" wrapText="1"/>
    </xf>
    <xf numFmtId="0" fontId="55" fillId="0" borderId="0" xfId="0" applyFont="1" applyAlignment="1"/>
    <xf numFmtId="0" fontId="33" fillId="0" borderId="0" xfId="0" applyFont="1" applyAlignment="1"/>
    <xf numFmtId="0" fontId="58" fillId="0" borderId="1" xfId="0" applyFont="1" applyBorder="1" applyAlignment="1">
      <alignment horizontal="left" vertical="center"/>
    </xf>
    <xf numFmtId="0" fontId="31" fillId="0" borderId="2" xfId="0" applyFont="1" applyBorder="1" applyAlignment="1">
      <alignment horizontal="left" vertical="center"/>
    </xf>
    <xf numFmtId="0" fontId="58" fillId="0" borderId="1" xfId="0" applyFont="1" applyBorder="1" applyAlignment="1">
      <alignment horizontal="left" vertical="center" wrapText="1"/>
    </xf>
    <xf numFmtId="0" fontId="33" fillId="0" borderId="2" xfId="0" applyFont="1" applyBorder="1" applyAlignment="1">
      <alignment horizontal="left" vertical="center"/>
    </xf>
    <xf numFmtId="0" fontId="33" fillId="0" borderId="3" xfId="0" applyFont="1" applyBorder="1" applyAlignment="1">
      <alignment horizontal="center" vertical="center"/>
    </xf>
    <xf numFmtId="0" fontId="33" fillId="0" borderId="10" xfId="0" applyFont="1" applyBorder="1" applyAlignment="1">
      <alignment horizontal="center" vertical="center"/>
    </xf>
    <xf numFmtId="0" fontId="30" fillId="0" borderId="27" xfId="0" applyFont="1" applyBorder="1" applyAlignment="1">
      <alignment horizontal="center" vertical="center" wrapText="1"/>
    </xf>
    <xf numFmtId="0" fontId="33" fillId="0" borderId="10" xfId="0" applyFont="1" applyBorder="1" applyAlignment="1">
      <alignment horizontal="center" vertical="center" wrapText="1"/>
    </xf>
    <xf numFmtId="0" fontId="150" fillId="0" borderId="0" xfId="0" applyFont="1" applyAlignment="1">
      <alignment horizontal="center" vertical="center" wrapText="1"/>
    </xf>
    <xf numFmtId="0" fontId="71" fillId="0" borderId="55" xfId="0" applyFont="1" applyBorder="1" applyAlignment="1">
      <alignment horizontal="left" vertical="center" wrapText="1"/>
    </xf>
    <xf numFmtId="0" fontId="71" fillId="0" borderId="0" xfId="0" applyFont="1" applyBorder="1" applyAlignment="1">
      <alignment horizontal="left" vertical="center" wrapText="1"/>
    </xf>
    <xf numFmtId="0" fontId="152" fillId="0" borderId="0" xfId="0" applyFont="1" applyBorder="1" applyAlignment="1">
      <alignment vertical="center" wrapText="1"/>
    </xf>
    <xf numFmtId="0" fontId="55" fillId="0" borderId="47" xfId="167" applyFont="1" applyBorder="1" applyAlignment="1">
      <alignment horizontal="left"/>
    </xf>
    <xf numFmtId="0" fontId="155" fillId="0" borderId="3" xfId="0" applyFont="1" applyBorder="1" applyAlignment="1">
      <alignment horizontal="center" vertical="center" textRotation="90"/>
    </xf>
    <xf numFmtId="0" fontId="155" fillId="0" borderId="0" xfId="0" applyFont="1" applyAlignment="1">
      <alignment horizontal="center" vertical="center" textRotation="90"/>
    </xf>
    <xf numFmtId="0" fontId="155" fillId="0" borderId="1" xfId="0" applyFont="1" applyBorder="1" applyAlignment="1">
      <alignment horizontal="center" vertical="center" textRotation="90"/>
    </xf>
    <xf numFmtId="0" fontId="139" fillId="0" borderId="3" xfId="0" applyFont="1" applyBorder="1" applyAlignment="1">
      <alignment horizontal="center" vertical="center" textRotation="90"/>
    </xf>
    <xf numFmtId="0" fontId="139" fillId="0" borderId="0" xfId="0" applyFont="1" applyAlignment="1">
      <alignment horizontal="center" vertical="center" textRotation="90"/>
    </xf>
    <xf numFmtId="0" fontId="139" fillId="0" borderId="1" xfId="0" applyFont="1" applyBorder="1" applyAlignment="1">
      <alignment horizontal="center" vertical="center" textRotation="90"/>
    </xf>
    <xf numFmtId="0" fontId="139" fillId="0" borderId="0" xfId="0" applyFont="1" applyBorder="1" applyAlignment="1">
      <alignment horizontal="center" vertical="center" textRotation="90"/>
    </xf>
    <xf numFmtId="0" fontId="139" fillId="7" borderId="3" xfId="0" applyFont="1" applyFill="1" applyBorder="1" applyAlignment="1">
      <alignment horizontal="center" vertical="center" textRotation="90"/>
    </xf>
    <xf numFmtId="0" fontId="139" fillId="7" borderId="0" xfId="0" applyFont="1" applyFill="1" applyAlignment="1">
      <alignment horizontal="center" vertical="center" textRotation="90"/>
    </xf>
    <xf numFmtId="0" fontId="139" fillId="7" borderId="1" xfId="0" applyFont="1" applyFill="1" applyBorder="1" applyAlignment="1">
      <alignment horizontal="center" vertical="center" textRotation="90"/>
    </xf>
    <xf numFmtId="0" fontId="150" fillId="0" borderId="1" xfId="0" applyFont="1" applyBorder="1" applyAlignment="1">
      <alignment horizontal="left" vertical="center"/>
    </xf>
    <xf numFmtId="0" fontId="33" fillId="0" borderId="0" xfId="0" applyFont="1" applyAlignment="1">
      <alignment horizontal="right"/>
    </xf>
    <xf numFmtId="0" fontId="36" fillId="0" borderId="3" xfId="0" applyFont="1" applyBorder="1" applyAlignment="1">
      <alignment horizontal="right" vertical="center"/>
    </xf>
    <xf numFmtId="0" fontId="150" fillId="0" borderId="0" xfId="0" applyFont="1" applyAlignment="1">
      <alignment horizontal="left" vertical="center"/>
    </xf>
    <xf numFmtId="0" fontId="31" fillId="0" borderId="70" xfId="0" applyFont="1" applyBorder="1" applyAlignment="1">
      <alignment horizontal="left" vertical="center" wrapText="1"/>
    </xf>
    <xf numFmtId="0" fontId="31" fillId="0" borderId="12" xfId="0" applyFont="1" applyBorder="1" applyAlignment="1">
      <alignment horizontal="left" vertical="center" wrapText="1"/>
    </xf>
    <xf numFmtId="0" fontId="31" fillId="0" borderId="47" xfId="0" applyFont="1" applyBorder="1" applyAlignment="1">
      <alignment horizontal="left" vertical="center" wrapText="1"/>
    </xf>
    <xf numFmtId="0" fontId="58" fillId="0" borderId="0" xfId="0" applyFont="1" applyBorder="1" applyAlignment="1">
      <alignment vertical="center"/>
    </xf>
    <xf numFmtId="0" fontId="121" fillId="0" borderId="3" xfId="0" applyFont="1" applyFill="1" applyBorder="1" applyAlignment="1">
      <alignment horizontal="right" vertical="top" wrapText="1"/>
    </xf>
    <xf numFmtId="0" fontId="121" fillId="0" borderId="0" xfId="0" applyFont="1" applyFill="1" applyAlignment="1">
      <alignment horizontal="right" vertical="top" wrapText="1"/>
    </xf>
    <xf numFmtId="0" fontId="14" fillId="0" borderId="0" xfId="0" applyFont="1" applyAlignment="1">
      <alignment vertical="center" wrapText="1"/>
    </xf>
    <xf numFmtId="0" fontId="121" fillId="0" borderId="0" xfId="0" applyFont="1" applyFill="1" applyAlignment="1">
      <alignment horizontal="left" vertical="center" wrapText="1"/>
    </xf>
    <xf numFmtId="0" fontId="148" fillId="0" borderId="3" xfId="0" applyFont="1" applyFill="1" applyBorder="1" applyAlignment="1">
      <alignment vertical="center"/>
    </xf>
    <xf numFmtId="0" fontId="31" fillId="0" borderId="3" xfId="0" applyFont="1" applyFill="1" applyBorder="1" applyAlignment="1">
      <alignment horizontal="center" vertical="center"/>
    </xf>
    <xf numFmtId="0" fontId="31" fillId="0" borderId="0" xfId="0" applyFont="1" applyFill="1" applyAlignment="1">
      <alignment vertical="center"/>
    </xf>
    <xf numFmtId="0" fontId="31" fillId="0" borderId="0" xfId="0" applyFont="1" applyFill="1" applyAlignment="1">
      <alignment horizontal="center" vertical="center"/>
    </xf>
    <xf numFmtId="0" fontId="121" fillId="0" borderId="1" xfId="0" applyFont="1" applyFill="1" applyBorder="1" applyAlignment="1">
      <alignment vertical="center"/>
    </xf>
    <xf numFmtId="0" fontId="121" fillId="0" borderId="1" xfId="0" applyFont="1" applyFill="1" applyBorder="1" applyAlignment="1">
      <alignment horizontal="center" vertical="center"/>
    </xf>
    <xf numFmtId="0" fontId="121" fillId="0" borderId="3" xfId="0" applyFont="1" applyFill="1" applyBorder="1" applyAlignment="1">
      <alignment horizontal="left" vertical="center" wrapText="1"/>
    </xf>
    <xf numFmtId="0" fontId="121" fillId="0" borderId="0" xfId="0" applyFont="1" applyFill="1" applyBorder="1" applyAlignment="1">
      <alignment horizontal="left" vertical="center" wrapText="1"/>
    </xf>
    <xf numFmtId="0" fontId="142" fillId="43" borderId="0" xfId="0" applyFont="1" applyFill="1" applyAlignment="1">
      <alignment horizontal="center" vertical="center"/>
    </xf>
    <xf numFmtId="0" fontId="148" fillId="0" borderId="0" xfId="0" applyFont="1" applyFill="1" applyAlignment="1">
      <alignment vertical="center"/>
    </xf>
    <xf numFmtId="0" fontId="135" fillId="0" borderId="47" xfId="0" applyFont="1" applyBorder="1" applyAlignment="1">
      <alignment vertical="center"/>
    </xf>
    <xf numFmtId="0" fontId="131" fillId="0" borderId="7" xfId="0" applyFont="1" applyBorder="1" applyAlignment="1">
      <alignment horizontal="center" vertical="center"/>
    </xf>
    <xf numFmtId="0" fontId="131" fillId="0" borderId="3" xfId="0" applyFont="1" applyBorder="1" applyAlignment="1">
      <alignment horizontal="center" vertical="center"/>
    </xf>
    <xf numFmtId="0" fontId="30" fillId="0" borderId="7" xfId="0" applyFont="1" applyBorder="1" applyAlignment="1">
      <alignment horizontal="center" vertical="center" wrapText="1"/>
    </xf>
    <xf numFmtId="0" fontId="30" fillId="0" borderId="73" xfId="0" applyFont="1" applyBorder="1" applyAlignment="1">
      <alignment horizontal="center" vertical="center"/>
    </xf>
    <xf numFmtId="0" fontId="30" fillId="0" borderId="47" xfId="0" applyFont="1" applyBorder="1" applyAlignment="1">
      <alignment horizontal="center" vertical="center"/>
    </xf>
    <xf numFmtId="0" fontId="36" fillId="0" borderId="3" xfId="0" applyFont="1" applyBorder="1" applyAlignment="1">
      <alignment horizontal="left" vertical="top" wrapText="1"/>
    </xf>
    <xf numFmtId="0" fontId="30" fillId="0" borderId="19" xfId="0" applyFont="1" applyBorder="1" applyAlignment="1">
      <alignment horizontal="center" vertical="center" wrapText="1"/>
    </xf>
    <xf numFmtId="0" fontId="30" fillId="0" borderId="74" xfId="0" applyFont="1" applyBorder="1" applyAlignment="1">
      <alignment horizontal="center" vertical="center"/>
    </xf>
    <xf numFmtId="0" fontId="30" fillId="0" borderId="19" xfId="0" applyFont="1" applyBorder="1" applyAlignment="1">
      <alignment vertical="center"/>
    </xf>
    <xf numFmtId="0" fontId="30" fillId="0" borderId="74" xfId="0" applyFont="1" applyBorder="1" applyAlignment="1">
      <alignment vertical="center"/>
    </xf>
    <xf numFmtId="0" fontId="37" fillId="0" borderId="0" xfId="0" applyFont="1" applyAlignment="1">
      <alignment horizontal="left" wrapText="1"/>
    </xf>
    <xf numFmtId="0" fontId="37" fillId="0" borderId="12" xfId="0" applyFont="1" applyBorder="1" applyAlignment="1">
      <alignment horizontal="left" wrapText="1"/>
    </xf>
    <xf numFmtId="0" fontId="71" fillId="0" borderId="0" xfId="0" applyFont="1" applyAlignment="1">
      <alignment horizontal="left" vertical="center" wrapText="1"/>
    </xf>
    <xf numFmtId="0" fontId="71" fillId="0" borderId="0" xfId="0" applyFont="1" applyAlignment="1">
      <alignment horizontal="left" wrapText="1"/>
    </xf>
    <xf numFmtId="0" fontId="37" fillId="0" borderId="0" xfId="0" applyFont="1" applyBorder="1" applyAlignment="1">
      <alignment horizontal="center" vertical="center" wrapText="1"/>
    </xf>
    <xf numFmtId="0" fontId="71" fillId="0" borderId="55" xfId="0" applyFont="1" applyBorder="1" applyAlignment="1">
      <alignment horizontal="left" vertical="top" wrapText="1"/>
    </xf>
    <xf numFmtId="0" fontId="71" fillId="0" borderId="0" xfId="0" applyFont="1" applyBorder="1" applyAlignment="1">
      <alignment horizontal="left" vertical="top" wrapText="1"/>
    </xf>
    <xf numFmtId="0" fontId="58" fillId="0" borderId="0" xfId="0" applyFont="1" applyAlignment="1">
      <alignment horizontal="center" wrapText="1"/>
    </xf>
    <xf numFmtId="0" fontId="55" fillId="0" borderId="0" xfId="0" applyFont="1" applyBorder="1" applyAlignment="1">
      <alignment horizontal="left" vertical="center"/>
    </xf>
    <xf numFmtId="0" fontId="40" fillId="0" borderId="0" xfId="0" applyFont="1" applyFill="1" applyBorder="1" applyAlignment="1">
      <alignment horizontal="left"/>
    </xf>
    <xf numFmtId="0" fontId="35" fillId="0" borderId="12" xfId="307" applyFont="1" applyFill="1" applyBorder="1" applyAlignment="1">
      <alignment horizontal="center"/>
    </xf>
    <xf numFmtId="0" fontId="35" fillId="0" borderId="16" xfId="307" applyFont="1" applyFill="1" applyBorder="1" applyAlignment="1">
      <alignment horizontal="center"/>
    </xf>
    <xf numFmtId="0" fontId="35" fillId="0" borderId="50" xfId="307" applyFont="1" applyFill="1" applyBorder="1" applyAlignment="1">
      <alignment horizontal="center"/>
    </xf>
    <xf numFmtId="0" fontId="55" fillId="0" borderId="0" xfId="0" applyFont="1" applyAlignment="1">
      <alignment horizontal="left"/>
    </xf>
    <xf numFmtId="0" fontId="35" fillId="0" borderId="47" xfId="0" applyFont="1" applyBorder="1" applyAlignment="1">
      <alignment horizontal="center" vertical="center"/>
    </xf>
    <xf numFmtId="0" fontId="37" fillId="0" borderId="0" xfId="0" applyFont="1" applyBorder="1" applyAlignment="1">
      <alignment vertical="center"/>
    </xf>
    <xf numFmtId="0" fontId="58" fillId="0" borderId="0" xfId="0" applyFont="1" applyBorder="1" applyAlignment="1">
      <alignment horizontal="justify" vertical="center"/>
    </xf>
    <xf numFmtId="0" fontId="58" fillId="0" borderId="47" xfId="0" applyFont="1" applyBorder="1" applyAlignment="1">
      <alignment vertical="center"/>
    </xf>
    <xf numFmtId="0" fontId="30" fillId="0" borderId="2" xfId="0" applyFont="1" applyBorder="1" applyAlignment="1">
      <alignment horizontal="center" vertical="center" wrapText="1"/>
    </xf>
    <xf numFmtId="0" fontId="35" fillId="14" borderId="2" xfId="0" applyFont="1" applyFill="1" applyBorder="1" applyAlignment="1">
      <alignment horizontal="center" vertical="center"/>
    </xf>
    <xf numFmtId="0" fontId="30" fillId="14" borderId="2" xfId="0" applyFont="1" applyFill="1" applyBorder="1" applyAlignment="1">
      <alignment horizontal="center" vertical="center"/>
    </xf>
    <xf numFmtId="0" fontId="31" fillId="0" borderId="0" xfId="0" applyFont="1" applyAlignment="1">
      <alignment horizontal="center" vertical="center"/>
    </xf>
    <xf numFmtId="165" fontId="31" fillId="0" borderId="0" xfId="0" applyNumberFormat="1" applyFont="1" applyAlignment="1">
      <alignment horizontal="center" vertical="center"/>
    </xf>
    <xf numFmtId="0" fontId="31" fillId="0" borderId="47" xfId="0" applyFont="1" applyBorder="1" applyAlignment="1">
      <alignment horizontal="center" vertical="center"/>
    </xf>
    <xf numFmtId="165" fontId="31" fillId="0" borderId="47" xfId="0" applyNumberFormat="1" applyFont="1" applyBorder="1" applyAlignment="1">
      <alignment horizontal="center" vertical="center"/>
    </xf>
    <xf numFmtId="0" fontId="126" fillId="0" borderId="5" xfId="0" applyFont="1" applyBorder="1" applyAlignment="1">
      <alignment horizontal="right" vertical="center" wrapText="1"/>
    </xf>
    <xf numFmtId="0" fontId="126" fillId="0" borderId="76" xfId="0" applyFont="1" applyBorder="1" applyAlignment="1">
      <alignment horizontal="right" vertical="center" wrapText="1"/>
    </xf>
    <xf numFmtId="0" fontId="152" fillId="0" borderId="80" xfId="0" applyFont="1" applyBorder="1" applyAlignment="1">
      <alignment horizontal="center" vertical="center" wrapText="1"/>
    </xf>
    <xf numFmtId="0" fontId="72" fillId="0" borderId="0" xfId="288" applyFont="1" applyAlignment="1">
      <alignment horizontal="center" vertical="center" wrapText="1"/>
    </xf>
  </cellXfs>
  <cellStyles count="314">
    <cellStyle name="_x000a_386grabber=S" xfId="8"/>
    <cellStyle name="=D:\WINNT\SYSTEM32\COMMAND.COM" xfId="9"/>
    <cellStyle name="20 % – Zvýraznění1" xfId="189"/>
    <cellStyle name="20 % – Zvýraznění2" xfId="190"/>
    <cellStyle name="20 % – Zvýraznění3" xfId="191"/>
    <cellStyle name="20 % – Zvýraznění4" xfId="192"/>
    <cellStyle name="20 % – Zvýraznění5" xfId="193"/>
    <cellStyle name="20 % – Zvýraznění6" xfId="194"/>
    <cellStyle name="20% - Accent1 2" xfId="195"/>
    <cellStyle name="20% - Accent2 2" xfId="196"/>
    <cellStyle name="20% - Accent3 2" xfId="197"/>
    <cellStyle name="20% - Accent4 2" xfId="198"/>
    <cellStyle name="20% - Accent5 2" xfId="199"/>
    <cellStyle name="20% - Accent6 2" xfId="200"/>
    <cellStyle name="40 % – Zvýraznění1" xfId="201"/>
    <cellStyle name="40 % – Zvýraznění2" xfId="202"/>
    <cellStyle name="40 % – Zvýraznění3" xfId="203"/>
    <cellStyle name="40 % – Zvýraznění4" xfId="204"/>
    <cellStyle name="40 % – Zvýraznění5" xfId="205"/>
    <cellStyle name="40 % – Zvýraznění6" xfId="206"/>
    <cellStyle name="40% - Accent1 2" xfId="207"/>
    <cellStyle name="40% - Accent2 2" xfId="208"/>
    <cellStyle name="40% - Accent3 2" xfId="209"/>
    <cellStyle name="40% - Accent4 2" xfId="210"/>
    <cellStyle name="40% - Accent5 2" xfId="211"/>
    <cellStyle name="40% - Accent6 2" xfId="212"/>
    <cellStyle name="60 % – Zvýraznění1" xfId="213"/>
    <cellStyle name="60 % – Zvýraznění2" xfId="214"/>
    <cellStyle name="60 % – Zvýraznění3" xfId="215"/>
    <cellStyle name="60 % – Zvýraznění4" xfId="216"/>
    <cellStyle name="60 % – Zvýraznění5" xfId="217"/>
    <cellStyle name="60 % – Zvýraznění6" xfId="218"/>
    <cellStyle name="60% - Accent1 2" xfId="219"/>
    <cellStyle name="60% - Accent2 2" xfId="220"/>
    <cellStyle name="60% - Accent3 2" xfId="221"/>
    <cellStyle name="60% - Accent4 2" xfId="222"/>
    <cellStyle name="60% - Accent5 2" xfId="223"/>
    <cellStyle name="60% - Accent6 2" xfId="224"/>
    <cellStyle name="Accent1 2" xfId="225"/>
    <cellStyle name="Accent2 2" xfId="226"/>
    <cellStyle name="Accent3 2" xfId="227"/>
    <cellStyle name="Accent4 2" xfId="228"/>
    <cellStyle name="Accent5" xfId="18"/>
    <cellStyle name="Accent5 2" xfId="229"/>
    <cellStyle name="Accent6" xfId="17"/>
    <cellStyle name="Accent6 2" xfId="230"/>
    <cellStyle name="Bad 2" xfId="231"/>
    <cellStyle name="Calculation 2" xfId="232"/>
    <cellStyle name="Celkem" xfId="233"/>
    <cellStyle name="Čiarka" xfId="312" builtinId="3"/>
    <cellStyle name="Čiarka 2" xfId="23"/>
    <cellStyle name="Čiarka 2 2" xfId="41"/>
    <cellStyle name="Čiarka 2 2 2" xfId="175"/>
    <cellStyle name="Čiarka 2 2 3" xfId="154"/>
    <cellStyle name="Čiarka 2 3" xfId="60"/>
    <cellStyle name="Čiarka 2 3 2" xfId="107"/>
    <cellStyle name="Čiarka 2 4" xfId="83"/>
    <cellStyle name="Čiarka 2 5" xfId="135"/>
    <cellStyle name="Čiarka 3" xfId="34"/>
    <cellStyle name="Čiarka 3 2" xfId="147"/>
    <cellStyle name="Čiarka 3 3" xfId="146"/>
    <cellStyle name="Čiarka 4" xfId="35"/>
    <cellStyle name="Čiarka 4 2" xfId="67"/>
    <cellStyle name="Čiarka 4 2 2" xfId="114"/>
    <cellStyle name="Čiarka 4 3" xfId="93"/>
    <cellStyle name="Čiarka 4 4" xfId="151"/>
    <cellStyle name="Čiarka 5" xfId="45"/>
    <cellStyle name="Čiarka 5 2" xfId="69"/>
    <cellStyle name="Čiarka 5 2 2" xfId="116"/>
    <cellStyle name="Čiarka 5 3" xfId="96"/>
    <cellStyle name="Čiarka 5 4" xfId="177"/>
    <cellStyle name="Čiarka 6" xfId="51"/>
    <cellStyle name="Čiarka 6 2" xfId="98"/>
    <cellStyle name="Čiarka 6 3" xfId="187"/>
    <cellStyle name="Čiarka 7" xfId="72"/>
    <cellStyle name="Čiarka 8" xfId="129"/>
    <cellStyle name="Čiarka 9" xfId="305"/>
    <cellStyle name="Excel Built-in Normal" xfId="22"/>
    <cellStyle name="Explanatory Text 2" xfId="234"/>
    <cellStyle name="Good 2" xfId="235"/>
    <cellStyle name="Heading 1 2" xfId="236"/>
    <cellStyle name="Heading 2 2" xfId="237"/>
    <cellStyle name="Heading 3 2" xfId="238"/>
    <cellStyle name="Heading 4 2" xfId="239"/>
    <cellStyle name="Hypertextové prepojenie" xfId="1" builtinId="8"/>
    <cellStyle name="Hypertextové prepojenie 2" xfId="159"/>
    <cellStyle name="Hypertextové prepojenie 3" xfId="164"/>
    <cellStyle name="Check Cell 2" xfId="240"/>
    <cellStyle name="Chybně" xfId="241"/>
    <cellStyle name="Input 2" xfId="242"/>
    <cellStyle name="Kontrolná bunka 2" xfId="158"/>
    <cellStyle name="Kontrolní buňka" xfId="243"/>
    <cellStyle name="Linked Cell 2" xfId="244"/>
    <cellStyle name="Nadpis 1 2" xfId="156"/>
    <cellStyle name="Nadpis 1 3" xfId="245"/>
    <cellStyle name="Nadpis 2 2" xfId="246"/>
    <cellStyle name="Nadpis 3 2" xfId="247"/>
    <cellStyle name="Nadpis 4 2" xfId="248"/>
    <cellStyle name="Název" xfId="249"/>
    <cellStyle name="Neutral 2" xfId="250"/>
    <cellStyle name="Neutrální" xfId="251"/>
    <cellStyle name="Normal 2" xfId="125"/>
    <cellStyle name="Normal 2 2" xfId="253"/>
    <cellStyle name="Normal 2 2 2" xfId="254"/>
    <cellStyle name="Normal 2 3" xfId="255"/>
    <cellStyle name="Normal 2 4" xfId="252"/>
    <cellStyle name="Normal 3" xfId="48"/>
    <cellStyle name="Normal 3 2" xfId="257"/>
    <cellStyle name="Normal 3 3" xfId="256"/>
    <cellStyle name="Normal 4" xfId="258"/>
    <cellStyle name="Normal 45" xfId="33"/>
    <cellStyle name="Normal 45 2" xfId="40"/>
    <cellStyle name="Normal 45 2 2" xfId="68"/>
    <cellStyle name="Normal 45 2 2 2" xfId="115"/>
    <cellStyle name="Normal 45 2 3" xfId="95"/>
    <cellStyle name="Normal 45 2 4" xfId="185"/>
    <cellStyle name="Normal 45 3" xfId="66"/>
    <cellStyle name="Normal 45 3 2" xfId="113"/>
    <cellStyle name="Normal 45 4" xfId="92"/>
    <cellStyle name="Normal 45 5" xfId="172"/>
    <cellStyle name="Normal 5" xfId="259"/>
    <cellStyle name="Normal 6" xfId="260"/>
    <cellStyle name="Normal 7" xfId="261"/>
    <cellStyle name="Normal 8" xfId="262"/>
    <cellStyle name="Normal_TAB2 2" xfId="6"/>
    <cellStyle name="Normálna" xfId="0" builtinId="0"/>
    <cellStyle name="Normálna 10" xfId="304"/>
    <cellStyle name="Normálna 11" xfId="3"/>
    <cellStyle name="Normálna 12" xfId="307"/>
    <cellStyle name="Normálna 13" xfId="308"/>
    <cellStyle name="Normálna 2" xfId="123"/>
    <cellStyle name="Normálna 2 2" xfId="14"/>
    <cellStyle name="Normálna 2 2 2" xfId="289"/>
    <cellStyle name="Normálna 2 3" xfId="160"/>
    <cellStyle name="Normálna 2 4" xfId="179"/>
    <cellStyle name="Normálna 3" xfId="30"/>
    <cellStyle name="Normálna 3 2" xfId="184"/>
    <cellStyle name="Normálna 3 3" xfId="136"/>
    <cellStyle name="Normálna 4" xfId="133"/>
    <cellStyle name="Normálna 4 2" xfId="162"/>
    <cellStyle name="Normálna 4 3" xfId="161"/>
    <cellStyle name="Normálna 5" xfId="124"/>
    <cellStyle name="Normálna 6" xfId="127"/>
    <cellStyle name="Normálna 7" xfId="296"/>
    <cellStyle name="Normálna 8" xfId="299"/>
    <cellStyle name="Normálna 9" xfId="303"/>
    <cellStyle name="normálne 10" xfId="29"/>
    <cellStyle name="normálne 10 2" xfId="183"/>
    <cellStyle name="Normálne 10 3" xfId="171"/>
    <cellStyle name="Normálne 104" xfId="295"/>
    <cellStyle name="Normálne 11" xfId="47"/>
    <cellStyle name="Normálne 11 2" xfId="70"/>
    <cellStyle name="Normálne 11 2 2" xfId="117"/>
    <cellStyle name="Normálne 11 2 5" xfId="4"/>
    <cellStyle name="Normálne 11 2 5 2" xfId="24"/>
    <cellStyle name="Normálne 11 2 5 2 2" xfId="61"/>
    <cellStyle name="Normálne 11 2 5 2 2 2" xfId="108"/>
    <cellStyle name="Normálne 11 2 5 2 3" xfId="84"/>
    <cellStyle name="Normálne 11 2 5 3" xfId="52"/>
    <cellStyle name="Normálne 11 2 5 3 2" xfId="99"/>
    <cellStyle name="Normálne 11 2 5 4" xfId="73"/>
    <cellStyle name="Normálne 11 3" xfId="97"/>
    <cellStyle name="Normálne 11 4" xfId="180"/>
    <cellStyle name="Normálne 11 5" xfId="313"/>
    <cellStyle name="Normálne 12" xfId="71"/>
    <cellStyle name="Normálne 12 2" xfId="186"/>
    <cellStyle name="Normálne 13" xfId="188"/>
    <cellStyle name="Normálne 14" xfId="15"/>
    <cellStyle name="Normálne 14 2" xfId="28"/>
    <cellStyle name="Normálne 14 2 2" xfId="65"/>
    <cellStyle name="Normálne 14 2 2 2" xfId="112"/>
    <cellStyle name="Normálne 14 2 2 3" xfId="138"/>
    <cellStyle name="Normálne 14 2 3" xfId="88"/>
    <cellStyle name="Normálne 14 2 4" xfId="131"/>
    <cellStyle name="Normálne 14 3" xfId="56"/>
    <cellStyle name="Normálne 14 3 2" xfId="103"/>
    <cellStyle name="Normálne 14 3 3" xfId="137"/>
    <cellStyle name="Normálne 14 4" xfId="78"/>
    <cellStyle name="Normálne 14 4 2" xfId="309"/>
    <cellStyle name="Normálne 14 5" xfId="130"/>
    <cellStyle name="Normálne 14 6" xfId="293"/>
    <cellStyle name="Normálne 14 6 2" xfId="306"/>
    <cellStyle name="Normálne 15" xfId="291"/>
    <cellStyle name="Normálne 16" xfId="46"/>
    <cellStyle name="Normálne 17" xfId="292"/>
    <cellStyle name="Normálne 2" xfId="5"/>
    <cellStyle name="Normálne 2 2" xfId="25"/>
    <cellStyle name="Normálne 2 2 2" xfId="62"/>
    <cellStyle name="Normálne 2 2 2 2" xfId="109"/>
    <cellStyle name="Normálne 2 2 3" xfId="85"/>
    <cellStyle name="Normálne 2 2 4" xfId="139"/>
    <cellStyle name="Normálne 2 3" xfId="32"/>
    <cellStyle name="Normálne 2 3 2" xfId="91"/>
    <cellStyle name="Normálne 2 3 3" xfId="152"/>
    <cellStyle name="Normálne 2 4" xfId="53"/>
    <cellStyle name="Normálne 2 4 2" xfId="100"/>
    <cellStyle name="Normálne 2 4 3" xfId="167"/>
    <cellStyle name="Normálne 2 5" xfId="49"/>
    <cellStyle name="Normálne 2 6" xfId="74"/>
    <cellStyle name="Normálne 2 7" xfId="126"/>
    <cellStyle name="Normálne 2 8" xfId="298"/>
    <cellStyle name="Normálne 3" xfId="12"/>
    <cellStyle name="Normálne 3 2" xfId="26"/>
    <cellStyle name="Normálne 3 2 2" xfId="63"/>
    <cellStyle name="Normálne 3 2 2 2" xfId="110"/>
    <cellStyle name="Normálne 3 2 3" xfId="86"/>
    <cellStyle name="Normálne 3 2 4" xfId="144"/>
    <cellStyle name="Normálne 3 3" xfId="39"/>
    <cellStyle name="Normálne 3 3 2" xfId="174"/>
    <cellStyle name="Normálne 3 3 3" xfId="153"/>
    <cellStyle name="Normálne 3 4" xfId="54"/>
    <cellStyle name="Normálne 3 4 2" xfId="101"/>
    <cellStyle name="Normálne 3 4 3" xfId="169"/>
    <cellStyle name="Normálne 3 5" xfId="76"/>
    <cellStyle name="Normálne 3 6" xfId="132"/>
    <cellStyle name="Normálne 4" xfId="16"/>
    <cellStyle name="Normálne 4 2" xfId="38"/>
    <cellStyle name="Normálne 4 3" xfId="57"/>
    <cellStyle name="Normálne 4 3 2" xfId="104"/>
    <cellStyle name="normálne 4 3 3" xfId="178"/>
    <cellStyle name="Normálne 4 4" xfId="79"/>
    <cellStyle name="Normálne 5" xfId="19"/>
    <cellStyle name="Normálne 5 2" xfId="58"/>
    <cellStyle name="normálne 5 2 2" xfId="50"/>
    <cellStyle name="Normálne 5 2 3" xfId="105"/>
    <cellStyle name="Normálne 5 2 4" xfId="121"/>
    <cellStyle name="Normálne 5 2 5" xfId="119"/>
    <cellStyle name="Normálne 5 2 6" xfId="118"/>
    <cellStyle name="Normálne 5 2 7" xfId="94"/>
    <cellStyle name="Normálne 5 3" xfId="80"/>
    <cellStyle name="Normálne 5 4" xfId="75"/>
    <cellStyle name="Normálne 5 5" xfId="89"/>
    <cellStyle name="Normálne 5 6" xfId="120"/>
    <cellStyle name="Normálne 5 7" xfId="122"/>
    <cellStyle name="Normálne 5 8" xfId="141"/>
    <cellStyle name="Normálne 50 2" xfId="21"/>
    <cellStyle name="Normálne 50 2 2" xfId="82"/>
    <cellStyle name="Normálne 50 2 3" xfId="148"/>
    <cellStyle name="Normálne 57" xfId="13"/>
    <cellStyle name="Normálne 57 2" xfId="27"/>
    <cellStyle name="Normálne 57 2 2" xfId="64"/>
    <cellStyle name="Normálne 57 2 2 2" xfId="111"/>
    <cellStyle name="Normálne 57 2 3" xfId="87"/>
    <cellStyle name="Normálne 57 3" xfId="55"/>
    <cellStyle name="Normálne 57 3 2" xfId="102"/>
    <cellStyle name="Normálne 57 4" xfId="77"/>
    <cellStyle name="Normálne 6" xfId="36"/>
    <cellStyle name="Normálne 6 2" xfId="182"/>
    <cellStyle name="Normálne 6 3" xfId="149"/>
    <cellStyle name="normálne 7" xfId="10"/>
    <cellStyle name="Normálne 7 2" xfId="150"/>
    <cellStyle name="Normálne 8" xfId="37"/>
    <cellStyle name="Normálne 8 2" xfId="168"/>
    <cellStyle name="Normálne 8 3" xfId="288"/>
    <cellStyle name="Normálne 9" xfId="44"/>
    <cellStyle name="Normálne 9 2" xfId="176"/>
    <cellStyle name="Normálne 9 3" xfId="170"/>
    <cellStyle name="normálne 9_Tabulky IFP_casove rady-request_20111102_" xfId="7"/>
    <cellStyle name="Normálne 93" xfId="310"/>
    <cellStyle name="normálne_Hárok1" xfId="301"/>
    <cellStyle name="normální_HDP v b.c." xfId="263"/>
    <cellStyle name="Note 2" xfId="264"/>
    <cellStyle name="Output 2" xfId="265"/>
    <cellStyle name="Percent 2" xfId="266"/>
    <cellStyle name="Percent 3" xfId="267"/>
    <cellStyle name="Percent 4" xfId="268"/>
    <cellStyle name="Percentá" xfId="2" builtinId="5"/>
    <cellStyle name="Percentá 10" xfId="302"/>
    <cellStyle name="Percentá 2" xfId="20"/>
    <cellStyle name="percentá 2 10" xfId="128"/>
    <cellStyle name="Percentá 2 2" xfId="31"/>
    <cellStyle name="Percentá 2 2 2" xfId="90"/>
    <cellStyle name="Percentá 2 2 3" xfId="140"/>
    <cellStyle name="Percentá 2 3" xfId="42"/>
    <cellStyle name="Percentá 2 3 2" xfId="143"/>
    <cellStyle name="Percentá 2 4" xfId="59"/>
    <cellStyle name="Percentá 2 4 2" xfId="106"/>
    <cellStyle name="Percentá 2 4 3" xfId="155"/>
    <cellStyle name="Percentá 2 5" xfId="81"/>
    <cellStyle name="Percentá 2 5 2" xfId="165"/>
    <cellStyle name="Percentá 2 6" xfId="166"/>
    <cellStyle name="Percentá 2 7" xfId="134"/>
    <cellStyle name="Percentá 2 8" xfId="290"/>
    <cellStyle name="percentá 3" xfId="11"/>
    <cellStyle name="Percentá 3 2" xfId="145"/>
    <cellStyle name="Percentá 3 3" xfId="142"/>
    <cellStyle name="Percentá 4" xfId="43"/>
    <cellStyle name="Percentá 4 2" xfId="173"/>
    <cellStyle name="Percentá 5" xfId="181"/>
    <cellStyle name="Percentá 6" xfId="294"/>
    <cellStyle name="Percentá 6 2" xfId="311"/>
    <cellStyle name="Percentá 7" xfId="297"/>
    <cellStyle name="Percentá 8" xfId="300"/>
    <cellStyle name="Použité hypertextové prepojenie 2" xfId="163"/>
    <cellStyle name="Poznámka 2" xfId="270"/>
    <cellStyle name="Poznámka 3" xfId="269"/>
    <cellStyle name="Propojená buňka" xfId="271"/>
    <cellStyle name="Správně" xfId="272"/>
    <cellStyle name="Style 1" xfId="273"/>
    <cellStyle name="Text upozornění" xfId="274"/>
    <cellStyle name="Title 2" xfId="275"/>
    <cellStyle name="Total 2" xfId="276"/>
    <cellStyle name="Vstup 2" xfId="277"/>
    <cellStyle name="Výpočet 2" xfId="278"/>
    <cellStyle name="Výstup 2" xfId="279"/>
    <cellStyle name="Vysvětlující text" xfId="280"/>
    <cellStyle name="Warning Text 2" xfId="281"/>
    <cellStyle name="Zlá 2" xfId="157"/>
    <cellStyle name="Zvýraznění 1" xfId="282"/>
    <cellStyle name="Zvýraznění 2" xfId="283"/>
    <cellStyle name="Zvýraznění 3" xfId="284"/>
    <cellStyle name="Zvýraznění 4" xfId="285"/>
    <cellStyle name="Zvýraznění 5" xfId="286"/>
    <cellStyle name="Zvýraznění 6" xfId="287"/>
  </cellStyles>
  <dxfs count="0"/>
  <tableStyles count="0" defaultTableStyle="TableStyleMedium2" defaultPivotStyle="PivotStyleMedium9"/>
  <colors>
    <mruColors>
      <color rgb="FF369ADC"/>
      <color rgb="FFB0F3E1"/>
      <color rgb="FF868686"/>
      <color rgb="FFC5E0B4"/>
      <color rgb="FFEADE6C"/>
      <color rgb="FFFFFFCC"/>
      <color rgb="FFFBEE8D"/>
      <color rgb="FFAFD6B0"/>
      <color rgb="FFFFFF66"/>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70.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6.xml"/><Relationship Id="rId68" Type="http://schemas.openxmlformats.org/officeDocument/2006/relationships/externalLink" Target="externalLinks/externalLink21.xml"/><Relationship Id="rId84" Type="http://schemas.openxmlformats.org/officeDocument/2006/relationships/externalLink" Target="externalLinks/externalLink37.xml"/><Relationship Id="rId89" Type="http://schemas.openxmlformats.org/officeDocument/2006/relationships/externalLink" Target="externalLinks/externalLink42.xml"/><Relationship Id="rId112" Type="http://schemas.openxmlformats.org/officeDocument/2006/relationships/externalLink" Target="externalLinks/externalLink65.xml"/><Relationship Id="rId16" Type="http://schemas.openxmlformats.org/officeDocument/2006/relationships/worksheet" Target="worksheets/sheet16.xml"/><Relationship Id="rId107" Type="http://schemas.openxmlformats.org/officeDocument/2006/relationships/externalLink" Target="externalLinks/externalLink60.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74" Type="http://schemas.openxmlformats.org/officeDocument/2006/relationships/externalLink" Target="externalLinks/externalLink27.xml"/><Relationship Id="rId79" Type="http://schemas.openxmlformats.org/officeDocument/2006/relationships/externalLink" Target="externalLinks/externalLink32.xml"/><Relationship Id="rId102" Type="http://schemas.openxmlformats.org/officeDocument/2006/relationships/externalLink" Target="externalLinks/externalLink55.xml"/><Relationship Id="rId123" Type="http://schemas.openxmlformats.org/officeDocument/2006/relationships/externalLink" Target="externalLinks/externalLink76.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externalLink" Target="externalLinks/externalLink43.xml"/><Relationship Id="rId95" Type="http://schemas.openxmlformats.org/officeDocument/2006/relationships/externalLink" Target="externalLinks/externalLink4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externalLink" Target="externalLinks/externalLink17.xml"/><Relationship Id="rId69" Type="http://schemas.openxmlformats.org/officeDocument/2006/relationships/externalLink" Target="externalLinks/externalLink22.xml"/><Relationship Id="rId77" Type="http://schemas.openxmlformats.org/officeDocument/2006/relationships/externalLink" Target="externalLinks/externalLink30.xml"/><Relationship Id="rId100" Type="http://schemas.openxmlformats.org/officeDocument/2006/relationships/externalLink" Target="externalLinks/externalLink53.xml"/><Relationship Id="rId105" Type="http://schemas.openxmlformats.org/officeDocument/2006/relationships/externalLink" Target="externalLinks/externalLink58.xml"/><Relationship Id="rId113" Type="http://schemas.openxmlformats.org/officeDocument/2006/relationships/externalLink" Target="externalLinks/externalLink66.xml"/><Relationship Id="rId118" Type="http://schemas.openxmlformats.org/officeDocument/2006/relationships/externalLink" Target="externalLinks/externalLink71.xml"/><Relationship Id="rId126" Type="http://schemas.openxmlformats.org/officeDocument/2006/relationships/externalLink" Target="externalLinks/externalLink79.xml"/><Relationship Id="rId8" Type="http://schemas.openxmlformats.org/officeDocument/2006/relationships/worksheet" Target="worksheets/sheet8.xml"/><Relationship Id="rId51" Type="http://schemas.openxmlformats.org/officeDocument/2006/relationships/externalLink" Target="externalLinks/externalLink4.xml"/><Relationship Id="rId72" Type="http://schemas.openxmlformats.org/officeDocument/2006/relationships/externalLink" Target="externalLinks/externalLink25.xml"/><Relationship Id="rId80" Type="http://schemas.openxmlformats.org/officeDocument/2006/relationships/externalLink" Target="externalLinks/externalLink33.xml"/><Relationship Id="rId85" Type="http://schemas.openxmlformats.org/officeDocument/2006/relationships/externalLink" Target="externalLinks/externalLink38.xml"/><Relationship Id="rId93" Type="http://schemas.openxmlformats.org/officeDocument/2006/relationships/externalLink" Target="externalLinks/externalLink46.xml"/><Relationship Id="rId98" Type="http://schemas.openxmlformats.org/officeDocument/2006/relationships/externalLink" Target="externalLinks/externalLink51.xml"/><Relationship Id="rId121" Type="http://schemas.openxmlformats.org/officeDocument/2006/relationships/externalLink" Target="externalLinks/externalLink7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67" Type="http://schemas.openxmlformats.org/officeDocument/2006/relationships/externalLink" Target="externalLinks/externalLink20.xml"/><Relationship Id="rId103" Type="http://schemas.openxmlformats.org/officeDocument/2006/relationships/externalLink" Target="externalLinks/externalLink56.xml"/><Relationship Id="rId108" Type="http://schemas.openxmlformats.org/officeDocument/2006/relationships/externalLink" Target="externalLinks/externalLink61.xml"/><Relationship Id="rId116" Type="http://schemas.openxmlformats.org/officeDocument/2006/relationships/externalLink" Target="externalLinks/externalLink69.xml"/><Relationship Id="rId124" Type="http://schemas.openxmlformats.org/officeDocument/2006/relationships/externalLink" Target="externalLinks/externalLink77.xml"/><Relationship Id="rId12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externalLink" Target="externalLinks/externalLink15.xml"/><Relationship Id="rId70" Type="http://schemas.openxmlformats.org/officeDocument/2006/relationships/externalLink" Target="externalLinks/externalLink23.xml"/><Relationship Id="rId75" Type="http://schemas.openxmlformats.org/officeDocument/2006/relationships/externalLink" Target="externalLinks/externalLink28.xml"/><Relationship Id="rId83" Type="http://schemas.openxmlformats.org/officeDocument/2006/relationships/externalLink" Target="externalLinks/externalLink36.xml"/><Relationship Id="rId88" Type="http://schemas.openxmlformats.org/officeDocument/2006/relationships/externalLink" Target="externalLinks/externalLink41.xml"/><Relationship Id="rId91" Type="http://schemas.openxmlformats.org/officeDocument/2006/relationships/externalLink" Target="externalLinks/externalLink44.xml"/><Relationship Id="rId96" Type="http://schemas.openxmlformats.org/officeDocument/2006/relationships/externalLink" Target="externalLinks/externalLink49.xml"/><Relationship Id="rId111" Type="http://schemas.openxmlformats.org/officeDocument/2006/relationships/externalLink" Target="externalLinks/externalLink6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106" Type="http://schemas.openxmlformats.org/officeDocument/2006/relationships/externalLink" Target="externalLinks/externalLink59.xml"/><Relationship Id="rId114" Type="http://schemas.openxmlformats.org/officeDocument/2006/relationships/externalLink" Target="externalLinks/externalLink67.xml"/><Relationship Id="rId119" Type="http://schemas.openxmlformats.org/officeDocument/2006/relationships/externalLink" Target="externalLinks/externalLink72.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externalLink" Target="externalLinks/externalLink18.xml"/><Relationship Id="rId73" Type="http://schemas.openxmlformats.org/officeDocument/2006/relationships/externalLink" Target="externalLinks/externalLink26.xml"/><Relationship Id="rId78" Type="http://schemas.openxmlformats.org/officeDocument/2006/relationships/externalLink" Target="externalLinks/externalLink31.xml"/><Relationship Id="rId81" Type="http://schemas.openxmlformats.org/officeDocument/2006/relationships/externalLink" Target="externalLinks/externalLink34.xml"/><Relationship Id="rId86" Type="http://schemas.openxmlformats.org/officeDocument/2006/relationships/externalLink" Target="externalLinks/externalLink39.xml"/><Relationship Id="rId94" Type="http://schemas.openxmlformats.org/officeDocument/2006/relationships/externalLink" Target="externalLinks/externalLink47.xml"/><Relationship Id="rId99" Type="http://schemas.openxmlformats.org/officeDocument/2006/relationships/externalLink" Target="externalLinks/externalLink52.xml"/><Relationship Id="rId101" Type="http://schemas.openxmlformats.org/officeDocument/2006/relationships/externalLink" Target="externalLinks/externalLink54.xml"/><Relationship Id="rId122" Type="http://schemas.openxmlformats.org/officeDocument/2006/relationships/externalLink" Target="externalLinks/externalLink75.xml"/><Relationship Id="rId13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62.xml"/><Relationship Id="rId34" Type="http://schemas.openxmlformats.org/officeDocument/2006/relationships/worksheet" Target="worksheets/sheet34.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76" Type="http://schemas.openxmlformats.org/officeDocument/2006/relationships/externalLink" Target="externalLinks/externalLink29.xml"/><Relationship Id="rId97" Type="http://schemas.openxmlformats.org/officeDocument/2006/relationships/externalLink" Target="externalLinks/externalLink50.xml"/><Relationship Id="rId104" Type="http://schemas.openxmlformats.org/officeDocument/2006/relationships/externalLink" Target="externalLinks/externalLink57.xml"/><Relationship Id="rId120" Type="http://schemas.openxmlformats.org/officeDocument/2006/relationships/externalLink" Target="externalLinks/externalLink73.xml"/><Relationship Id="rId125" Type="http://schemas.openxmlformats.org/officeDocument/2006/relationships/externalLink" Target="externalLinks/externalLink78.xml"/><Relationship Id="rId7" Type="http://schemas.openxmlformats.org/officeDocument/2006/relationships/worksheet" Target="worksheets/sheet7.xml"/><Relationship Id="rId71" Type="http://schemas.openxmlformats.org/officeDocument/2006/relationships/externalLink" Target="externalLinks/externalLink24.xml"/><Relationship Id="rId92" Type="http://schemas.openxmlformats.org/officeDocument/2006/relationships/externalLink" Target="externalLinks/externalLink4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9.xml"/><Relationship Id="rId87" Type="http://schemas.openxmlformats.org/officeDocument/2006/relationships/externalLink" Target="externalLinks/externalLink40.xml"/><Relationship Id="rId110" Type="http://schemas.openxmlformats.org/officeDocument/2006/relationships/externalLink" Target="externalLinks/externalLink63.xml"/><Relationship Id="rId115" Type="http://schemas.openxmlformats.org/officeDocument/2006/relationships/externalLink" Target="externalLinks/externalLink68.xml"/><Relationship Id="rId61" Type="http://schemas.openxmlformats.org/officeDocument/2006/relationships/externalLink" Target="externalLinks/externalLink14.xml"/><Relationship Id="rId82" Type="http://schemas.openxmlformats.org/officeDocument/2006/relationships/externalLink" Target="externalLinks/externalLink35.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9.xml"/><Relationship Id="rId1" Type="http://schemas.microsoft.com/office/2011/relationships/chartStyle" Target="style29.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30.xml"/><Relationship Id="rId1" Type="http://schemas.microsoft.com/office/2011/relationships/chartStyle" Target="style30.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44.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5.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33.xml"/><Relationship Id="rId1" Type="http://schemas.microsoft.com/office/2011/relationships/chartStyle" Target="style33.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34.xml"/><Relationship Id="rId1" Type="http://schemas.microsoft.com/office/2011/relationships/chartStyle" Target="style34.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14.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themeOverride" Target="../theme/themeOverride15.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Ex1.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Ex2.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Ex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Ex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07849879990274E-2"/>
          <c:y val="0.21100718998100526"/>
          <c:w val="0.91351843249686038"/>
          <c:h val="0.67571978756658013"/>
        </c:manualLayout>
      </c:layout>
      <c:barChart>
        <c:barDir val="col"/>
        <c:grouping val="stacked"/>
        <c:varyColors val="0"/>
        <c:ser>
          <c:idx val="3"/>
          <c:order val="1"/>
          <c:tx>
            <c:strRef>
              <c:f>'Zhrnutie '!$A$26</c:f>
              <c:strCache>
                <c:ptCount val="1"/>
                <c:pt idx="0">
                  <c:v>Štrukturálny deficit</c:v>
                </c:pt>
              </c:strCache>
            </c:strRef>
          </c:tx>
          <c:spPr>
            <a:solidFill>
              <a:schemeClr val="accent2">
                <a:lumMod val="50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'!$B$19:$I$19</c:f>
              <c:numCache>
                <c:formatCode>General</c:formatCode>
                <c:ptCount val="8"/>
                <c:pt idx="0">
                  <c:v>2020</c:v>
                </c:pt>
                <c:pt idx="1">
                  <c:v>2021</c:v>
                </c:pt>
                <c:pt idx="2">
                  <c:v>2022</c:v>
                </c:pt>
                <c:pt idx="3">
                  <c:v>2023</c:v>
                </c:pt>
                <c:pt idx="4">
                  <c:v>2024</c:v>
                </c:pt>
                <c:pt idx="5">
                  <c:v>2025</c:v>
                </c:pt>
                <c:pt idx="6">
                  <c:v>2026</c:v>
                </c:pt>
              </c:numCache>
            </c:numRef>
          </c:cat>
          <c:val>
            <c:numRef>
              <c:f>'Zhrnutie '!$B$26:$H$26</c:f>
              <c:numCache>
                <c:formatCode>0.0</c:formatCode>
                <c:ptCount val="7"/>
                <c:pt idx="0">
                  <c:v>2.4595601456661234</c:v>
                </c:pt>
                <c:pt idx="1">
                  <c:v>1.5173644790221656</c:v>
                </c:pt>
                <c:pt idx="2">
                  <c:v>0.80735901814662725</c:v>
                </c:pt>
                <c:pt idx="3">
                  <c:v>4.320978161853116</c:v>
                </c:pt>
                <c:pt idx="4">
                  <c:v>3.4491395375535694</c:v>
                </c:pt>
                <c:pt idx="5">
                  <c:v>3.1790027724227383</c:v>
                </c:pt>
                <c:pt idx="6">
                  <c:v>2.3870253130839489</c:v>
                </c:pt>
              </c:numCache>
            </c:numRef>
          </c:val>
          <c:extLst>
            <c:ext xmlns:c16="http://schemas.microsoft.com/office/drawing/2014/chart" uri="{C3380CC4-5D6E-409C-BE32-E72D297353CC}">
              <c16:uniqueId val="{00000004-B4E9-4D2A-AD3C-BA696963D75B}"/>
            </c:ext>
          </c:extLst>
        </c:ser>
        <c:ser>
          <c:idx val="1"/>
          <c:order val="2"/>
          <c:tx>
            <c:strRef>
              <c:f>'Zhrnutie '!$A$21</c:f>
              <c:strCache>
                <c:ptCount val="1"/>
                <c:pt idx="0">
                  <c:v>Cyklická zložka</c:v>
                </c:pt>
              </c:strCache>
            </c:strRef>
          </c:tx>
          <c:spPr>
            <a:solidFill>
              <a:schemeClr val="accent2"/>
            </a:solidFill>
            <a:ln>
              <a:noFill/>
            </a:ln>
            <a:effectLst/>
          </c:spPr>
          <c:invertIfNegative val="0"/>
          <c:cat>
            <c:numRef>
              <c:f>'Zhrnutie '!$B$19:$I$19</c:f>
              <c:numCache>
                <c:formatCode>General</c:formatCode>
                <c:ptCount val="8"/>
                <c:pt idx="0">
                  <c:v>2020</c:v>
                </c:pt>
                <c:pt idx="1">
                  <c:v>2021</c:v>
                </c:pt>
                <c:pt idx="2">
                  <c:v>2022</c:v>
                </c:pt>
                <c:pt idx="3">
                  <c:v>2023</c:v>
                </c:pt>
                <c:pt idx="4">
                  <c:v>2024</c:v>
                </c:pt>
                <c:pt idx="5">
                  <c:v>2025</c:v>
                </c:pt>
                <c:pt idx="6">
                  <c:v>2026</c:v>
                </c:pt>
              </c:numCache>
            </c:numRef>
          </c:cat>
          <c:val>
            <c:numRef>
              <c:f>'Zhrnutie '!$B$21:$H$21</c:f>
              <c:numCache>
                <c:formatCode>0.0</c:formatCode>
                <c:ptCount val="7"/>
                <c:pt idx="0">
                  <c:v>1.073268856942188</c:v>
                </c:pt>
                <c:pt idx="1">
                  <c:v>0.5225650980222396</c:v>
                </c:pt>
                <c:pt idx="2">
                  <c:v>0.36511750099100077</c:v>
                </c:pt>
                <c:pt idx="3">
                  <c:v>0.45489391210792079</c:v>
                </c:pt>
                <c:pt idx="4">
                  <c:v>0.45086046244643041</c:v>
                </c:pt>
                <c:pt idx="5">
                  <c:v>2.0997227577261933E-2</c:v>
                </c:pt>
                <c:pt idx="6">
                  <c:v>-0.18702531308394865</c:v>
                </c:pt>
              </c:numCache>
            </c:numRef>
          </c:val>
          <c:extLst>
            <c:ext xmlns:c16="http://schemas.microsoft.com/office/drawing/2014/chart" uri="{C3380CC4-5D6E-409C-BE32-E72D297353CC}">
              <c16:uniqueId val="{00000000-2D54-4765-9D82-A829E07FAF80}"/>
            </c:ext>
          </c:extLst>
        </c:ser>
        <c:ser>
          <c:idx val="2"/>
          <c:order val="3"/>
          <c:tx>
            <c:strRef>
              <c:f>'Zhrnutie '!$A$22</c:f>
              <c:strCache>
                <c:ptCount val="1"/>
                <c:pt idx="0">
                  <c:v>Dočasné opatrenia: COVID19</c:v>
                </c:pt>
              </c:strCache>
            </c:strRef>
          </c:tx>
          <c:spPr>
            <a:solidFill>
              <a:schemeClr val="bg1">
                <a:lumMod val="85000"/>
              </a:schemeClr>
            </a:solidFill>
            <a:ln>
              <a:noFill/>
            </a:ln>
            <a:effectLst/>
          </c:spPr>
          <c:invertIfNegative val="0"/>
          <c:cat>
            <c:numRef>
              <c:f>'Zhrnutie '!$B$19:$I$19</c:f>
              <c:numCache>
                <c:formatCode>General</c:formatCode>
                <c:ptCount val="8"/>
                <c:pt idx="0">
                  <c:v>2020</c:v>
                </c:pt>
                <c:pt idx="1">
                  <c:v>2021</c:v>
                </c:pt>
                <c:pt idx="2">
                  <c:v>2022</c:v>
                </c:pt>
                <c:pt idx="3">
                  <c:v>2023</c:v>
                </c:pt>
                <c:pt idx="4">
                  <c:v>2024</c:v>
                </c:pt>
                <c:pt idx="5">
                  <c:v>2025</c:v>
                </c:pt>
                <c:pt idx="6">
                  <c:v>2026</c:v>
                </c:pt>
              </c:numCache>
            </c:numRef>
          </c:cat>
          <c:val>
            <c:numRef>
              <c:f>'Zhrnutie '!$B$22:$H$22</c:f>
              <c:numCache>
                <c:formatCode>0.0</c:formatCode>
                <c:ptCount val="7"/>
                <c:pt idx="0">
                  <c:v>1.8934676728106878</c:v>
                </c:pt>
                <c:pt idx="1">
                  <c:v>2.9946289922265312</c:v>
                </c:pt>
                <c:pt idx="2">
                  <c:v>0.63644211912166948</c:v>
                </c:pt>
                <c:pt idx="3">
                  <c:v>0.12952122534825633</c:v>
                </c:pt>
                <c:pt idx="4">
                  <c:v>0</c:v>
                </c:pt>
                <c:pt idx="5">
                  <c:v>0</c:v>
                </c:pt>
                <c:pt idx="6">
                  <c:v>0</c:v>
                </c:pt>
              </c:numCache>
            </c:numRef>
          </c:val>
          <c:extLst>
            <c:ext xmlns:c16="http://schemas.microsoft.com/office/drawing/2014/chart" uri="{C3380CC4-5D6E-409C-BE32-E72D297353CC}">
              <c16:uniqueId val="{00000001-2D54-4765-9D82-A829E07FAF80}"/>
            </c:ext>
          </c:extLst>
        </c:ser>
        <c:ser>
          <c:idx val="4"/>
          <c:order val="4"/>
          <c:tx>
            <c:strRef>
              <c:f>'Zhrnutie '!$A$25</c:f>
              <c:strCache>
                <c:ptCount val="1"/>
                <c:pt idx="0">
                  <c:v>Dočasné opatrenia: Ostatné</c:v>
                </c:pt>
              </c:strCache>
            </c:strRef>
          </c:tx>
          <c:spPr>
            <a:solidFill>
              <a:schemeClr val="bg1">
                <a:lumMod val="75000"/>
              </a:schemeClr>
            </a:solidFill>
            <a:ln>
              <a:noFill/>
            </a:ln>
            <a:effectLst/>
          </c:spPr>
          <c:invertIfNegative val="0"/>
          <c:cat>
            <c:numRef>
              <c:f>'Zhrnutie '!$B$19:$I$19</c:f>
              <c:numCache>
                <c:formatCode>General</c:formatCode>
                <c:ptCount val="8"/>
                <c:pt idx="0">
                  <c:v>2020</c:v>
                </c:pt>
                <c:pt idx="1">
                  <c:v>2021</c:v>
                </c:pt>
                <c:pt idx="2">
                  <c:v>2022</c:v>
                </c:pt>
                <c:pt idx="3">
                  <c:v>2023</c:v>
                </c:pt>
                <c:pt idx="4">
                  <c:v>2024</c:v>
                </c:pt>
                <c:pt idx="5">
                  <c:v>2025</c:v>
                </c:pt>
                <c:pt idx="6">
                  <c:v>2026</c:v>
                </c:pt>
              </c:numCache>
            </c:numRef>
          </c:cat>
          <c:val>
            <c:numRef>
              <c:f>'Zhrnutie '!$B$25:$G$25</c:f>
              <c:numCache>
                <c:formatCode>0.0</c:formatCode>
                <c:ptCount val="6"/>
                <c:pt idx="0">
                  <c:v>-7.5983084667095246E-2</c:v>
                </c:pt>
                <c:pt idx="1">
                  <c:v>0.38840269981536579</c:v>
                </c:pt>
                <c:pt idx="2">
                  <c:v>0</c:v>
                </c:pt>
                <c:pt idx="3">
                  <c:v>0</c:v>
                </c:pt>
                <c:pt idx="4">
                  <c:v>0</c:v>
                </c:pt>
                <c:pt idx="5">
                  <c:v>0</c:v>
                </c:pt>
              </c:numCache>
            </c:numRef>
          </c:val>
          <c:extLst>
            <c:ext xmlns:c16="http://schemas.microsoft.com/office/drawing/2014/chart" uri="{C3380CC4-5D6E-409C-BE32-E72D297353CC}">
              <c16:uniqueId val="{00000002-2D54-4765-9D82-A829E07FAF80}"/>
            </c:ext>
          </c:extLst>
        </c:ser>
        <c:ser>
          <c:idx val="5"/>
          <c:order val="5"/>
          <c:tx>
            <c:strRef>
              <c:f>'Zhrnutie '!$A$23</c:f>
              <c:strCache>
                <c:ptCount val="1"/>
                <c:pt idx="0">
                  <c:v>Dočasné opatrenia: vojna na Ukrajine</c:v>
                </c:pt>
              </c:strCache>
            </c:strRef>
          </c:tx>
          <c:spPr>
            <a:solidFill>
              <a:schemeClr val="bg1">
                <a:lumMod val="65000"/>
              </a:schemeClr>
            </a:solidFill>
            <a:ln w="25400">
              <a:noFill/>
            </a:ln>
            <a:effectLst/>
          </c:spPr>
          <c:invertIfNegative val="0"/>
          <c:val>
            <c:numRef>
              <c:f>'Zhrnutie '!$B$23:$H$23</c:f>
              <c:numCache>
                <c:formatCode>0.0</c:formatCode>
                <c:ptCount val="7"/>
                <c:pt idx="0">
                  <c:v>0</c:v>
                </c:pt>
                <c:pt idx="1">
                  <c:v>0</c:v>
                </c:pt>
                <c:pt idx="2">
                  <c:v>0.17660612031787604</c:v>
                </c:pt>
                <c:pt idx="3">
                  <c:v>8.3562080869842792E-2</c:v>
                </c:pt>
                <c:pt idx="4">
                  <c:v>0</c:v>
                </c:pt>
                <c:pt idx="5">
                  <c:v>0</c:v>
                </c:pt>
                <c:pt idx="6">
                  <c:v>0</c:v>
                </c:pt>
              </c:numCache>
            </c:numRef>
          </c:val>
          <c:extLst>
            <c:ext xmlns:c16="http://schemas.microsoft.com/office/drawing/2014/chart" uri="{C3380CC4-5D6E-409C-BE32-E72D297353CC}">
              <c16:uniqueId val="{00000000-C3F3-413C-8B17-49002492F286}"/>
            </c:ext>
          </c:extLst>
        </c:ser>
        <c:ser>
          <c:idx val="6"/>
          <c:order val="6"/>
          <c:tx>
            <c:strRef>
              <c:f>'Zhrnutie '!$A$24</c:f>
              <c:strCache>
                <c:ptCount val="1"/>
                <c:pt idx="0">
                  <c:v>Dočasné opatrenia: Energo-pomoc</c:v>
                </c:pt>
              </c:strCache>
            </c:strRef>
          </c:tx>
          <c:spPr>
            <a:solidFill>
              <a:schemeClr val="tx1">
                <a:lumMod val="65000"/>
                <a:lumOff val="35000"/>
              </a:schemeClr>
            </a:solidFill>
            <a:ln w="25400">
              <a:noFill/>
            </a:ln>
            <a:effectLst/>
          </c:spPr>
          <c:invertIfNegative val="0"/>
          <c:val>
            <c:numRef>
              <c:f>'Zhrnutie '!$B$24:$H$24</c:f>
              <c:numCache>
                <c:formatCode>0.0</c:formatCode>
                <c:ptCount val="7"/>
                <c:pt idx="0">
                  <c:v>0</c:v>
                </c:pt>
                <c:pt idx="1">
                  <c:v>0</c:v>
                </c:pt>
                <c:pt idx="2">
                  <c:v>5.1631563329046719E-2</c:v>
                </c:pt>
                <c:pt idx="3">
                  <c:v>1.3081643760173889</c:v>
                </c:pt>
                <c:pt idx="4">
                  <c:v>0</c:v>
                </c:pt>
                <c:pt idx="5">
                  <c:v>0</c:v>
                </c:pt>
                <c:pt idx="6">
                  <c:v>0</c:v>
                </c:pt>
              </c:numCache>
            </c:numRef>
          </c:val>
          <c:extLst>
            <c:ext xmlns:c16="http://schemas.microsoft.com/office/drawing/2014/chart" uri="{C3380CC4-5D6E-409C-BE32-E72D297353CC}">
              <c16:uniqueId val="{00000001-C3F3-413C-8B17-49002492F286}"/>
            </c:ext>
          </c:extLst>
        </c:ser>
        <c:dLbls>
          <c:showLegendKey val="0"/>
          <c:showVal val="0"/>
          <c:showCatName val="0"/>
          <c:showSerName val="0"/>
          <c:showPercent val="0"/>
          <c:showBubbleSize val="0"/>
        </c:dLbls>
        <c:gapWidth val="150"/>
        <c:overlap val="100"/>
        <c:axId val="305389816"/>
        <c:axId val="305390208"/>
      </c:barChart>
      <c:lineChart>
        <c:grouping val="standard"/>
        <c:varyColors val="0"/>
        <c:ser>
          <c:idx val="0"/>
          <c:order val="0"/>
          <c:tx>
            <c:strRef>
              <c:f>'Zhrnutie '!$A$20</c:f>
              <c:strCache>
                <c:ptCount val="1"/>
                <c:pt idx="0">
                  <c:v>Deficit verejnej správy</c:v>
                </c:pt>
              </c:strCache>
            </c:strRef>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'!$B$19:$H$19</c:f>
              <c:numCache>
                <c:formatCode>General</c:formatCode>
                <c:ptCount val="7"/>
                <c:pt idx="0">
                  <c:v>2020</c:v>
                </c:pt>
                <c:pt idx="1">
                  <c:v>2021</c:v>
                </c:pt>
                <c:pt idx="2">
                  <c:v>2022</c:v>
                </c:pt>
                <c:pt idx="3">
                  <c:v>2023</c:v>
                </c:pt>
                <c:pt idx="4">
                  <c:v>2024</c:v>
                </c:pt>
                <c:pt idx="5">
                  <c:v>2025</c:v>
                </c:pt>
                <c:pt idx="6">
                  <c:v>2026</c:v>
                </c:pt>
              </c:numCache>
            </c:numRef>
          </c:cat>
          <c:val>
            <c:numRef>
              <c:f>'Zhrnutie '!$B$20:$H$20</c:f>
              <c:numCache>
                <c:formatCode>0.0</c:formatCode>
                <c:ptCount val="7"/>
                <c:pt idx="0">
                  <c:v>5.3503135907519042</c:v>
                </c:pt>
                <c:pt idx="1">
                  <c:v>5.4305277949314608</c:v>
                </c:pt>
                <c:pt idx="2">
                  <c:v>2.0371563219062203</c:v>
                </c:pt>
                <c:pt idx="3">
                  <c:v>6.2971197561965244</c:v>
                </c:pt>
                <c:pt idx="4">
                  <c:v>3.9</c:v>
                </c:pt>
                <c:pt idx="5">
                  <c:v>3.2</c:v>
                </c:pt>
                <c:pt idx="6">
                  <c:v>2.2000000000000002</c:v>
                </c:pt>
              </c:numCache>
            </c:numRef>
          </c:val>
          <c:smooth val="0"/>
          <c:extLst>
            <c:ext xmlns:c16="http://schemas.microsoft.com/office/drawing/2014/chart" uri="{C3380CC4-5D6E-409C-BE32-E72D297353CC}">
              <c16:uniqueId val="{00000003-B4E9-4D2A-AD3C-BA696963D75B}"/>
            </c:ext>
          </c:extLst>
        </c:ser>
        <c:ser>
          <c:idx val="7"/>
          <c:order val="7"/>
          <c:tx>
            <c:strRef>
              <c:f>'Zhrnutie '!$A$28</c:f>
              <c:strCache>
                <c:ptCount val="1"/>
                <c:pt idx="0">
                  <c:v>Aktuálny rozpočet verejnej správy</c:v>
                </c:pt>
              </c:strCache>
            </c:strRef>
          </c:tx>
          <c:spPr>
            <a:ln w="25400" cap="rnd">
              <a:noFill/>
              <a:round/>
            </a:ln>
            <a:effectLst/>
          </c:spPr>
          <c:marker>
            <c:symbol val="circle"/>
            <c:size val="5"/>
            <c:spPr>
              <a:solidFill>
                <a:schemeClr val="bg1">
                  <a:lumMod val="75000"/>
                </a:schemeClr>
              </a:solidFill>
              <a:ln w="9525">
                <a:noFill/>
              </a:ln>
              <a:effectLst/>
            </c:spPr>
          </c:marker>
          <c:val>
            <c:numRef>
              <c:f>'Zhrnutie '!$B$28:$H$28</c:f>
              <c:numCache>
                <c:formatCode>0.0</c:formatCode>
                <c:ptCount val="7"/>
                <c:pt idx="4">
                  <c:v>4.74</c:v>
                </c:pt>
                <c:pt idx="5">
                  <c:v>5.15</c:v>
                </c:pt>
                <c:pt idx="6">
                  <c:v>4.93</c:v>
                </c:pt>
              </c:numCache>
            </c:numRef>
          </c:val>
          <c:smooth val="0"/>
          <c:extLst>
            <c:ext xmlns:c16="http://schemas.microsoft.com/office/drawing/2014/chart" uri="{C3380CC4-5D6E-409C-BE32-E72D297353CC}">
              <c16:uniqueId val="{00000000-0DF4-45FB-8751-00B7E07A471B}"/>
            </c:ext>
          </c:extLst>
        </c:ser>
        <c:dLbls>
          <c:showLegendKey val="0"/>
          <c:showVal val="0"/>
          <c:showCatName val="0"/>
          <c:showSerName val="0"/>
          <c:showPercent val="0"/>
          <c:showBubbleSize val="0"/>
        </c:dLbls>
        <c:marker val="1"/>
        <c:smooth val="0"/>
        <c:axId val="305389816"/>
        <c:axId val="305390208"/>
      </c:lineChart>
      <c:catAx>
        <c:axId val="305389816"/>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5390208"/>
        <c:crosses val="autoZero"/>
        <c:auto val="1"/>
        <c:lblAlgn val="ctr"/>
        <c:lblOffset val="100"/>
        <c:noMultiLvlLbl val="0"/>
      </c:catAx>
      <c:valAx>
        <c:axId val="305390208"/>
        <c:scaling>
          <c:orientation val="minMax"/>
        </c:scaling>
        <c:delete val="0"/>
        <c:axPos val="l"/>
        <c:majorGridlines>
          <c:spPr>
            <a:ln w="9525" cap="flat" cmpd="sng" algn="ctr">
              <a:solidFill>
                <a:schemeClr val="bg1">
                  <a:lumMod val="75000"/>
                  <a:alpha val="56000"/>
                </a:schemeClr>
              </a:solidFill>
              <a:prstDash val="sysDot"/>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5389816"/>
        <c:crosses val="autoZero"/>
        <c:crossBetween val="between"/>
      </c:valAx>
      <c:spPr>
        <a:noFill/>
        <a:ln>
          <a:noFill/>
        </a:ln>
        <a:effectLst/>
      </c:spPr>
    </c:plotArea>
    <c:legend>
      <c:legendPos val="t"/>
      <c:layout>
        <c:manualLayout>
          <c:xMode val="edge"/>
          <c:yMode val="edge"/>
          <c:x val="9.9873910307925209E-2"/>
          <c:y val="7.3227915254817366E-3"/>
          <c:w val="0.85246060104175903"/>
          <c:h val="0.2401555199790897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89093095636884034"/>
          <c:h val="0.85748137319626516"/>
        </c:manualLayout>
      </c:layout>
      <c:barChart>
        <c:barDir val="col"/>
        <c:grouping val="stacked"/>
        <c:varyColors val="0"/>
        <c:ser>
          <c:idx val="5"/>
          <c:order val="0"/>
          <c:tx>
            <c:strRef>
              <c:f>'Graf 2+3'!$I$29</c:f>
              <c:strCache>
                <c:ptCount val="1"/>
                <c:pt idx="0">
                  <c:v>Agriculture</c:v>
                </c:pt>
              </c:strCache>
            </c:strRef>
          </c:tx>
          <c:spPr>
            <a:solidFill>
              <a:srgbClr val="2C9ADC"/>
            </a:solidFill>
          </c:spPr>
          <c:invertIfNegative val="0"/>
          <c:cat>
            <c:strRef>
              <c:f>'Graf 2+3'!$K$11:$P$11</c:f>
              <c:strCache>
                <c:ptCount val="6"/>
                <c:pt idx="0">
                  <c:v>2021</c:v>
                </c:pt>
                <c:pt idx="1">
                  <c:v>2022F</c:v>
                </c:pt>
                <c:pt idx="2">
                  <c:v>2023F</c:v>
                </c:pt>
                <c:pt idx="3">
                  <c:v>2024F</c:v>
                </c:pt>
                <c:pt idx="4">
                  <c:v>2025F</c:v>
                </c:pt>
                <c:pt idx="5">
                  <c:v>2026F</c:v>
                </c:pt>
              </c:strCache>
            </c:strRef>
          </c:cat>
          <c:val>
            <c:numRef>
              <c:f>'Graf 2+3'!$K$12:$P$12</c:f>
              <c:numCache>
                <c:formatCode>0.0</c:formatCode>
                <c:ptCount val="6"/>
                <c:pt idx="0">
                  <c:v>-0.13526074687274614</c:v>
                </c:pt>
                <c:pt idx="1">
                  <c:v>0.15510762989504026</c:v>
                </c:pt>
                <c:pt idx="2">
                  <c:v>-3.4017205566980208E-2</c:v>
                </c:pt>
                <c:pt idx="3">
                  <c:v>0</c:v>
                </c:pt>
                <c:pt idx="4">
                  <c:v>0</c:v>
                </c:pt>
                <c:pt idx="5" formatCode="General">
                  <c:v>0</c:v>
                </c:pt>
              </c:numCache>
            </c:numRef>
          </c:val>
          <c:extLst>
            <c:ext xmlns:c16="http://schemas.microsoft.com/office/drawing/2014/chart" uri="{C3380CC4-5D6E-409C-BE32-E72D297353CC}">
              <c16:uniqueId val="{00000000-3589-424E-9543-11F901F971A2}"/>
            </c:ext>
          </c:extLst>
        </c:ser>
        <c:ser>
          <c:idx val="8"/>
          <c:order val="1"/>
          <c:tx>
            <c:strRef>
              <c:f>'Graf 2+3'!$I$30</c:f>
              <c:strCache>
                <c:ptCount val="1"/>
                <c:pt idx="0">
                  <c:v>Industry</c:v>
                </c:pt>
              </c:strCache>
            </c:strRef>
          </c:tx>
          <c:spPr>
            <a:solidFill>
              <a:srgbClr val="C6D9F1"/>
            </a:solidFill>
            <a:ln>
              <a:noFill/>
            </a:ln>
          </c:spPr>
          <c:invertIfNegative val="0"/>
          <c:cat>
            <c:strRef>
              <c:f>'Graf 2+3'!$K$11:$P$11</c:f>
              <c:strCache>
                <c:ptCount val="6"/>
                <c:pt idx="0">
                  <c:v>2021</c:v>
                </c:pt>
                <c:pt idx="1">
                  <c:v>2022F</c:v>
                </c:pt>
                <c:pt idx="2">
                  <c:v>2023F</c:v>
                </c:pt>
                <c:pt idx="3">
                  <c:v>2024F</c:v>
                </c:pt>
                <c:pt idx="4">
                  <c:v>2025F</c:v>
                </c:pt>
                <c:pt idx="5">
                  <c:v>2026F</c:v>
                </c:pt>
              </c:strCache>
            </c:strRef>
          </c:cat>
          <c:val>
            <c:numRef>
              <c:f>'Graf 2+3'!$K$13:$P$13</c:f>
              <c:numCache>
                <c:formatCode>0.0</c:formatCode>
                <c:ptCount val="6"/>
                <c:pt idx="0">
                  <c:v>-0.37051857594817561</c:v>
                </c:pt>
                <c:pt idx="1">
                  <c:v>0.30175408512283147</c:v>
                </c:pt>
                <c:pt idx="2">
                  <c:v>-0.17539602842557919</c:v>
                </c:pt>
                <c:pt idx="3">
                  <c:v>0.40869899211659388</c:v>
                </c:pt>
                <c:pt idx="4">
                  <c:v>0.23837946459687231</c:v>
                </c:pt>
                <c:pt idx="5">
                  <c:v>9.3217685109784065E-2</c:v>
                </c:pt>
              </c:numCache>
            </c:numRef>
          </c:val>
          <c:extLst>
            <c:ext xmlns:c16="http://schemas.microsoft.com/office/drawing/2014/chart" uri="{C3380CC4-5D6E-409C-BE32-E72D297353CC}">
              <c16:uniqueId val="{00000001-3589-424E-9543-11F901F971A2}"/>
            </c:ext>
          </c:extLst>
        </c:ser>
        <c:ser>
          <c:idx val="0"/>
          <c:order val="2"/>
          <c:tx>
            <c:strRef>
              <c:f>'Graf 2+3'!$I$33</c:f>
              <c:strCache>
                <c:ptCount val="1"/>
                <c:pt idx="0">
                  <c:v>Construction</c:v>
                </c:pt>
              </c:strCache>
            </c:strRef>
          </c:tx>
          <c:spPr>
            <a:solidFill>
              <a:srgbClr val="1F497D"/>
            </a:solidFill>
          </c:spPr>
          <c:invertIfNegative val="0"/>
          <c:cat>
            <c:strRef>
              <c:f>'Graf 2+3'!$K$11:$P$11</c:f>
              <c:strCache>
                <c:ptCount val="6"/>
                <c:pt idx="0">
                  <c:v>2021</c:v>
                </c:pt>
                <c:pt idx="1">
                  <c:v>2022F</c:v>
                </c:pt>
                <c:pt idx="2">
                  <c:v>2023F</c:v>
                </c:pt>
                <c:pt idx="3">
                  <c:v>2024F</c:v>
                </c:pt>
                <c:pt idx="4">
                  <c:v>2025F</c:v>
                </c:pt>
                <c:pt idx="5">
                  <c:v>2026F</c:v>
                </c:pt>
              </c:strCache>
            </c:strRef>
          </c:cat>
          <c:val>
            <c:numRef>
              <c:f>'Graf 2+3'!$K$16:$P$16</c:f>
              <c:numCache>
                <c:formatCode>0.0</c:formatCode>
                <c:ptCount val="6"/>
                <c:pt idx="0">
                  <c:v>2.934470440629228E-2</c:v>
                </c:pt>
                <c:pt idx="1">
                  <c:v>0.20495841295902076</c:v>
                </c:pt>
                <c:pt idx="2">
                  <c:v>0.14733244108646398</c:v>
                </c:pt>
                <c:pt idx="3">
                  <c:v>3.8372110117341908E-2</c:v>
                </c:pt>
                <c:pt idx="4">
                  <c:v>2.1459707793271807E-2</c:v>
                </c:pt>
                <c:pt idx="5">
                  <c:v>-4.2760178651984823E-2</c:v>
                </c:pt>
              </c:numCache>
            </c:numRef>
          </c:val>
          <c:extLst>
            <c:ext xmlns:c16="http://schemas.microsoft.com/office/drawing/2014/chart" uri="{C3380CC4-5D6E-409C-BE32-E72D297353CC}">
              <c16:uniqueId val="{00000002-3589-424E-9543-11F901F971A2}"/>
            </c:ext>
          </c:extLst>
        </c:ser>
        <c:ser>
          <c:idx val="1"/>
          <c:order val="3"/>
          <c:tx>
            <c:strRef>
              <c:f>'Graf 2+3'!$I$32</c:f>
              <c:strCache>
                <c:ptCount val="1"/>
                <c:pt idx="0">
                  <c:v>Public sector</c:v>
                </c:pt>
              </c:strCache>
            </c:strRef>
          </c:tx>
          <c:spPr>
            <a:solidFill>
              <a:srgbClr val="9E9E9E"/>
            </a:solidFill>
          </c:spPr>
          <c:invertIfNegative val="0"/>
          <c:cat>
            <c:strRef>
              <c:f>'Graf 2+3'!$K$11:$P$11</c:f>
              <c:strCache>
                <c:ptCount val="6"/>
                <c:pt idx="0">
                  <c:v>2021</c:v>
                </c:pt>
                <c:pt idx="1">
                  <c:v>2022F</c:v>
                </c:pt>
                <c:pt idx="2">
                  <c:v>2023F</c:v>
                </c:pt>
                <c:pt idx="3">
                  <c:v>2024F</c:v>
                </c:pt>
                <c:pt idx="4">
                  <c:v>2025F</c:v>
                </c:pt>
                <c:pt idx="5">
                  <c:v>2026F</c:v>
                </c:pt>
              </c:strCache>
            </c:strRef>
          </c:cat>
          <c:val>
            <c:numRef>
              <c:f>'Graf 2+3'!$K$15:$P$15</c:f>
              <c:numCache>
                <c:formatCode>0.0</c:formatCode>
                <c:ptCount val="6"/>
                <c:pt idx="0">
                  <c:v>-2.5343153805435479E-2</c:v>
                </c:pt>
                <c:pt idx="1">
                  <c:v>0.34203758472327461</c:v>
                </c:pt>
                <c:pt idx="2">
                  <c:v>0.19830053206640647</c:v>
                </c:pt>
                <c:pt idx="3">
                  <c:v>-8.1307831963062308E-2</c:v>
                </c:pt>
                <c:pt idx="4">
                  <c:v>-5.0344129827845682E-2</c:v>
                </c:pt>
                <c:pt idx="5">
                  <c:v>-2.4599243791736187E-2</c:v>
                </c:pt>
              </c:numCache>
            </c:numRef>
          </c:val>
          <c:extLst>
            <c:ext xmlns:c16="http://schemas.microsoft.com/office/drawing/2014/chart" uri="{C3380CC4-5D6E-409C-BE32-E72D297353CC}">
              <c16:uniqueId val="{00000003-3589-424E-9543-11F901F971A2}"/>
            </c:ext>
          </c:extLst>
        </c:ser>
        <c:ser>
          <c:idx val="2"/>
          <c:order val="4"/>
          <c:tx>
            <c:strRef>
              <c:f>'Graf 2+3'!$I$31</c:f>
              <c:strCache>
                <c:ptCount val="1"/>
                <c:pt idx="0">
                  <c:v>Market services</c:v>
                </c:pt>
              </c:strCache>
            </c:strRef>
          </c:tx>
          <c:spPr>
            <a:solidFill>
              <a:srgbClr val="555555"/>
            </a:solidFill>
          </c:spPr>
          <c:invertIfNegative val="0"/>
          <c:cat>
            <c:strRef>
              <c:f>'Graf 2+3'!$K$11:$P$11</c:f>
              <c:strCache>
                <c:ptCount val="6"/>
                <c:pt idx="0">
                  <c:v>2021</c:v>
                </c:pt>
                <c:pt idx="1">
                  <c:v>2022F</c:v>
                </c:pt>
                <c:pt idx="2">
                  <c:v>2023F</c:v>
                </c:pt>
                <c:pt idx="3">
                  <c:v>2024F</c:v>
                </c:pt>
                <c:pt idx="4">
                  <c:v>2025F</c:v>
                </c:pt>
                <c:pt idx="5">
                  <c:v>2026F</c:v>
                </c:pt>
              </c:strCache>
            </c:strRef>
          </c:cat>
          <c:val>
            <c:numRef>
              <c:f>'Graf 2+3'!$K$14:$P$14</c:f>
              <c:numCache>
                <c:formatCode>0.0</c:formatCode>
                <c:ptCount val="6"/>
                <c:pt idx="0">
                  <c:v>-7.9780915104602515E-2</c:v>
                </c:pt>
                <c:pt idx="1">
                  <c:v>0.76456632334332264</c:v>
                </c:pt>
                <c:pt idx="2">
                  <c:v>0.36798524386232667</c:v>
                </c:pt>
                <c:pt idx="3">
                  <c:v>0.13003806068757923</c:v>
                </c:pt>
                <c:pt idx="4">
                  <c:v>0.34534220632968399</c:v>
                </c:pt>
                <c:pt idx="5">
                  <c:v>0.33229166850186648</c:v>
                </c:pt>
              </c:numCache>
            </c:numRef>
          </c:val>
          <c:extLst>
            <c:ext xmlns:c16="http://schemas.microsoft.com/office/drawing/2014/chart" uri="{C3380CC4-5D6E-409C-BE32-E72D297353CC}">
              <c16:uniqueId val="{00000004-3589-424E-9543-11F901F971A2}"/>
            </c:ext>
          </c:extLst>
        </c:ser>
        <c:dLbls>
          <c:showLegendKey val="0"/>
          <c:showVal val="0"/>
          <c:showCatName val="0"/>
          <c:showSerName val="0"/>
          <c:showPercent val="0"/>
          <c:showBubbleSize val="0"/>
        </c:dLbls>
        <c:gapWidth val="150"/>
        <c:overlap val="100"/>
        <c:axId val="303960328"/>
        <c:axId val="303960720"/>
      </c:barChart>
      <c:lineChart>
        <c:grouping val="standard"/>
        <c:varyColors val="0"/>
        <c:ser>
          <c:idx val="3"/>
          <c:order val="5"/>
          <c:tx>
            <c:strRef>
              <c:f>'Graf 2+3'!$I$34</c:f>
              <c:strCache>
                <c:ptCount val="1"/>
                <c:pt idx="0">
                  <c:v>Total economy</c:v>
                </c:pt>
              </c:strCache>
            </c:strRef>
          </c:tx>
          <c:spPr>
            <a:ln w="19050">
              <a:solidFill>
                <a:sysClr val="windowText" lastClr="000000"/>
              </a:solidFill>
            </a:ln>
          </c:spPr>
          <c:marker>
            <c:symbol val="none"/>
          </c:marker>
          <c:cat>
            <c:strRef>
              <c:f>'Graf 2+3'!$L$11:$P$11</c:f>
              <c:strCache>
                <c:ptCount val="5"/>
                <c:pt idx="0">
                  <c:v>2022F</c:v>
                </c:pt>
                <c:pt idx="1">
                  <c:v>2023F</c:v>
                </c:pt>
                <c:pt idx="2">
                  <c:v>2024F</c:v>
                </c:pt>
                <c:pt idx="3">
                  <c:v>2025F</c:v>
                </c:pt>
                <c:pt idx="4">
                  <c:v>2026F</c:v>
                </c:pt>
              </c:strCache>
            </c:strRef>
          </c:cat>
          <c:val>
            <c:numRef>
              <c:f>'Graf 2+3'!$K$17:$P$17</c:f>
              <c:numCache>
                <c:formatCode>0.0</c:formatCode>
                <c:ptCount val="6"/>
                <c:pt idx="0">
                  <c:v>-0.58155868732465699</c:v>
                </c:pt>
                <c:pt idx="1">
                  <c:v>1.7684240360434922</c:v>
                </c:pt>
                <c:pt idx="2">
                  <c:v>0.50420498302263805</c:v>
                </c:pt>
                <c:pt idx="3">
                  <c:v>0.49580133095845635</c:v>
                </c:pt>
                <c:pt idx="4">
                  <c:v>0.55483724889198172</c:v>
                </c:pt>
                <c:pt idx="5">
                  <c:v>0.35814993116793925</c:v>
                </c:pt>
              </c:numCache>
            </c:numRef>
          </c:val>
          <c:smooth val="0"/>
          <c:extLst>
            <c:ext xmlns:c16="http://schemas.microsoft.com/office/drawing/2014/chart" uri="{C3380CC4-5D6E-409C-BE32-E72D297353CC}">
              <c16:uniqueId val="{00000005-3589-424E-9543-11F901F971A2}"/>
            </c:ext>
          </c:extLst>
        </c:ser>
        <c:dLbls>
          <c:showLegendKey val="0"/>
          <c:showVal val="0"/>
          <c:showCatName val="0"/>
          <c:showSerName val="0"/>
          <c:showPercent val="0"/>
          <c:showBubbleSize val="0"/>
        </c:dLbls>
        <c:marker val="1"/>
        <c:smooth val="0"/>
        <c:axId val="303960328"/>
        <c:axId val="303960720"/>
      </c:lineChart>
      <c:catAx>
        <c:axId val="303960328"/>
        <c:scaling>
          <c:orientation val="minMax"/>
        </c:scaling>
        <c:delete val="0"/>
        <c:axPos val="b"/>
        <c:numFmt formatCode="General" sourceLinked="1"/>
        <c:majorTickMark val="out"/>
        <c:minorTickMark val="none"/>
        <c:tickLblPos val="low"/>
        <c:crossAx val="303960720"/>
        <c:crosses val="autoZero"/>
        <c:auto val="1"/>
        <c:lblAlgn val="ctr"/>
        <c:lblOffset val="100"/>
        <c:noMultiLvlLbl val="0"/>
      </c:catAx>
      <c:valAx>
        <c:axId val="303960720"/>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303960328"/>
        <c:crosses val="autoZero"/>
        <c:crossBetween val="between"/>
      </c:valAx>
    </c:plotArea>
    <c:legend>
      <c:legendPos val="r"/>
      <c:layout>
        <c:manualLayout>
          <c:xMode val="edge"/>
          <c:yMode val="edge"/>
          <c:x val="0.54551467009609178"/>
          <c:y val="2.7090386526467947E-2"/>
          <c:w val="0.42999241952121359"/>
          <c:h val="0.40229169610919818"/>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75584386814033566"/>
        </c:manualLayout>
      </c:layout>
      <c:barChart>
        <c:barDir val="col"/>
        <c:grouping val="stacked"/>
        <c:varyColors val="0"/>
        <c:ser>
          <c:idx val="5"/>
          <c:order val="0"/>
          <c:tx>
            <c:strRef>
              <c:f>'Graf 4+5'!$I$5</c:f>
              <c:strCache>
                <c:ptCount val="1"/>
                <c:pt idx="0">
                  <c:v>Tovary</c:v>
                </c:pt>
              </c:strCache>
            </c:strRef>
          </c:tx>
          <c:spPr>
            <a:solidFill>
              <a:srgbClr val="2C9ADC"/>
            </a:solidFill>
          </c:spPr>
          <c:invertIfNegative val="0"/>
          <c:cat>
            <c:strRef>
              <c:f>'Graf 4+5'!$U$4:$AA$4</c:f>
              <c:strCache>
                <c:ptCount val="7"/>
                <c:pt idx="0">
                  <c:v>2020</c:v>
                </c:pt>
                <c:pt idx="1">
                  <c:v>2021</c:v>
                </c:pt>
                <c:pt idx="2">
                  <c:v>2022F</c:v>
                </c:pt>
                <c:pt idx="3">
                  <c:v>2023F</c:v>
                </c:pt>
                <c:pt idx="4">
                  <c:v>2024F</c:v>
                </c:pt>
                <c:pt idx="5">
                  <c:v>2025F</c:v>
                </c:pt>
                <c:pt idx="6">
                  <c:v>2026F</c:v>
                </c:pt>
              </c:strCache>
            </c:strRef>
          </c:cat>
          <c:val>
            <c:numRef>
              <c:f>'Graf 4+5'!$U$5:$AA$5</c:f>
              <c:numCache>
                <c:formatCode>0.0</c:formatCode>
                <c:ptCount val="7"/>
                <c:pt idx="0">
                  <c:v>0.63664019461971832</c:v>
                </c:pt>
                <c:pt idx="1">
                  <c:v>-0.31961637457963082</c:v>
                </c:pt>
                <c:pt idx="2">
                  <c:v>-6.4878204608366037</c:v>
                </c:pt>
                <c:pt idx="3">
                  <c:v>-7.6612752221073359</c:v>
                </c:pt>
                <c:pt idx="4">
                  <c:v>-6.9755223226867518</c:v>
                </c:pt>
                <c:pt idx="5">
                  <c:v>-6.0239850313780687</c:v>
                </c:pt>
                <c:pt idx="6">
                  <c:v>-4.6524872058991322</c:v>
                </c:pt>
              </c:numCache>
            </c:numRef>
          </c:val>
          <c:extLst>
            <c:ext xmlns:c16="http://schemas.microsoft.com/office/drawing/2014/chart" uri="{C3380CC4-5D6E-409C-BE32-E72D297353CC}">
              <c16:uniqueId val="{00000000-49C5-4097-9BEB-240D97A3F50F}"/>
            </c:ext>
          </c:extLst>
        </c:ser>
        <c:ser>
          <c:idx val="8"/>
          <c:order val="1"/>
          <c:tx>
            <c:strRef>
              <c:f>'Graf 4+5'!$I$6</c:f>
              <c:strCache>
                <c:ptCount val="1"/>
                <c:pt idx="0">
                  <c:v>Služby</c:v>
                </c:pt>
              </c:strCache>
            </c:strRef>
          </c:tx>
          <c:spPr>
            <a:solidFill>
              <a:schemeClr val="tx2">
                <a:lumMod val="20000"/>
                <a:lumOff val="80000"/>
              </a:schemeClr>
            </a:solidFill>
            <a:ln>
              <a:noFill/>
            </a:ln>
          </c:spPr>
          <c:invertIfNegative val="0"/>
          <c:cat>
            <c:strRef>
              <c:f>'Graf 4+5'!$U$4:$AA$4</c:f>
              <c:strCache>
                <c:ptCount val="7"/>
                <c:pt idx="0">
                  <c:v>2020</c:v>
                </c:pt>
                <c:pt idx="1">
                  <c:v>2021</c:v>
                </c:pt>
                <c:pt idx="2">
                  <c:v>2022F</c:v>
                </c:pt>
                <c:pt idx="3">
                  <c:v>2023F</c:v>
                </c:pt>
                <c:pt idx="4">
                  <c:v>2024F</c:v>
                </c:pt>
                <c:pt idx="5">
                  <c:v>2025F</c:v>
                </c:pt>
                <c:pt idx="6">
                  <c:v>2026F</c:v>
                </c:pt>
              </c:strCache>
            </c:strRef>
          </c:cat>
          <c:val>
            <c:numRef>
              <c:f>'Graf 4+5'!$U$6:$AA$6</c:f>
              <c:numCache>
                <c:formatCode>0.0</c:formatCode>
                <c:ptCount val="7"/>
                <c:pt idx="0">
                  <c:v>1.1422372963999012</c:v>
                </c:pt>
                <c:pt idx="1">
                  <c:v>0.7567933402301289</c:v>
                </c:pt>
                <c:pt idx="2">
                  <c:v>0.28775699791820403</c:v>
                </c:pt>
                <c:pt idx="3">
                  <c:v>-0.49647695129496933</c:v>
                </c:pt>
                <c:pt idx="4">
                  <c:v>-0.40064082628946396</c:v>
                </c:pt>
                <c:pt idx="5">
                  <c:v>-0.27148005483874377</c:v>
                </c:pt>
                <c:pt idx="6">
                  <c:v>-9.0045570311331327E-2</c:v>
                </c:pt>
              </c:numCache>
            </c:numRef>
          </c:val>
          <c:extLst>
            <c:ext xmlns:c16="http://schemas.microsoft.com/office/drawing/2014/chart" uri="{C3380CC4-5D6E-409C-BE32-E72D297353CC}">
              <c16:uniqueId val="{00000001-49C5-4097-9BEB-240D97A3F50F}"/>
            </c:ext>
          </c:extLst>
        </c:ser>
        <c:ser>
          <c:idx val="0"/>
          <c:order val="2"/>
          <c:tx>
            <c:strRef>
              <c:f>'Graf 4+5'!$I$7</c:f>
              <c:strCache>
                <c:ptCount val="1"/>
                <c:pt idx="0">
                  <c:v>Primárne výnosy</c:v>
                </c:pt>
              </c:strCache>
            </c:strRef>
          </c:tx>
          <c:invertIfNegative val="0"/>
          <c:cat>
            <c:strRef>
              <c:f>'Graf 4+5'!$U$4:$AA$4</c:f>
              <c:strCache>
                <c:ptCount val="7"/>
                <c:pt idx="0">
                  <c:v>2020</c:v>
                </c:pt>
                <c:pt idx="1">
                  <c:v>2021</c:v>
                </c:pt>
                <c:pt idx="2">
                  <c:v>2022F</c:v>
                </c:pt>
                <c:pt idx="3">
                  <c:v>2023F</c:v>
                </c:pt>
                <c:pt idx="4">
                  <c:v>2024F</c:v>
                </c:pt>
                <c:pt idx="5">
                  <c:v>2025F</c:v>
                </c:pt>
                <c:pt idx="6">
                  <c:v>2026F</c:v>
                </c:pt>
              </c:strCache>
            </c:strRef>
          </c:cat>
          <c:val>
            <c:numRef>
              <c:f>'Graf 4+5'!$U$7:$AA$7</c:f>
              <c:numCache>
                <c:formatCode>0.0</c:formatCode>
                <c:ptCount val="7"/>
                <c:pt idx="0">
                  <c:v>-1.557285114182877</c:v>
                </c:pt>
                <c:pt idx="1">
                  <c:v>-2.0000132823828261</c:v>
                </c:pt>
                <c:pt idx="2">
                  <c:v>-0.71881105248759924</c:v>
                </c:pt>
                <c:pt idx="3">
                  <c:v>1.797608886148945</c:v>
                </c:pt>
                <c:pt idx="4">
                  <c:v>1.5622643830799274</c:v>
                </c:pt>
                <c:pt idx="5">
                  <c:v>1.1583147069736084</c:v>
                </c:pt>
                <c:pt idx="6">
                  <c:v>0.46694560230901883</c:v>
                </c:pt>
              </c:numCache>
            </c:numRef>
          </c:val>
          <c:extLst>
            <c:ext xmlns:c16="http://schemas.microsoft.com/office/drawing/2014/chart" uri="{C3380CC4-5D6E-409C-BE32-E72D297353CC}">
              <c16:uniqueId val="{00000002-49C5-4097-9BEB-240D97A3F50F}"/>
            </c:ext>
          </c:extLst>
        </c:ser>
        <c:ser>
          <c:idx val="1"/>
          <c:order val="3"/>
          <c:tx>
            <c:strRef>
              <c:f>'Graf 4+5'!$I$8</c:f>
              <c:strCache>
                <c:ptCount val="1"/>
                <c:pt idx="0">
                  <c:v>Sekundárne výnosy</c:v>
                </c:pt>
              </c:strCache>
            </c:strRef>
          </c:tx>
          <c:invertIfNegative val="0"/>
          <c:cat>
            <c:strRef>
              <c:f>'Graf 4+5'!$U$4:$AA$4</c:f>
              <c:strCache>
                <c:ptCount val="7"/>
                <c:pt idx="0">
                  <c:v>2020</c:v>
                </c:pt>
                <c:pt idx="1">
                  <c:v>2021</c:v>
                </c:pt>
                <c:pt idx="2">
                  <c:v>2022F</c:v>
                </c:pt>
                <c:pt idx="3">
                  <c:v>2023F</c:v>
                </c:pt>
                <c:pt idx="4">
                  <c:v>2024F</c:v>
                </c:pt>
                <c:pt idx="5">
                  <c:v>2025F</c:v>
                </c:pt>
                <c:pt idx="6">
                  <c:v>2026F</c:v>
                </c:pt>
              </c:strCache>
            </c:strRef>
          </c:cat>
          <c:val>
            <c:numRef>
              <c:f>'Graf 4+5'!$U$8:$AA$8</c:f>
              <c:numCache>
                <c:formatCode>0.0</c:formatCode>
                <c:ptCount val="7"/>
                <c:pt idx="0">
                  <c:v>-0.57165273709794928</c:v>
                </c:pt>
                <c:pt idx="1">
                  <c:v>-1.0315428623418121</c:v>
                </c:pt>
                <c:pt idx="2">
                  <c:v>-0.28271733421174389</c:v>
                </c:pt>
                <c:pt idx="3">
                  <c:v>0.89212992276841407</c:v>
                </c:pt>
                <c:pt idx="4">
                  <c:v>0.77491248610274577</c:v>
                </c:pt>
                <c:pt idx="5">
                  <c:v>0.57333672460944074</c:v>
                </c:pt>
                <c:pt idx="6">
                  <c:v>0.22790114880665258</c:v>
                </c:pt>
              </c:numCache>
            </c:numRef>
          </c:val>
          <c:extLst>
            <c:ext xmlns:c16="http://schemas.microsoft.com/office/drawing/2014/chart" uri="{C3380CC4-5D6E-409C-BE32-E72D297353CC}">
              <c16:uniqueId val="{00000003-49C5-4097-9BEB-240D97A3F50F}"/>
            </c:ext>
          </c:extLst>
        </c:ser>
        <c:dLbls>
          <c:showLegendKey val="0"/>
          <c:showVal val="0"/>
          <c:showCatName val="0"/>
          <c:showSerName val="0"/>
          <c:showPercent val="0"/>
          <c:showBubbleSize val="0"/>
        </c:dLbls>
        <c:gapWidth val="150"/>
        <c:overlap val="100"/>
        <c:axId val="303961504"/>
        <c:axId val="303910784"/>
      </c:barChart>
      <c:lineChart>
        <c:grouping val="standard"/>
        <c:varyColors val="0"/>
        <c:ser>
          <c:idx val="3"/>
          <c:order val="4"/>
          <c:tx>
            <c:strRef>
              <c:f>'Graf 4+5'!$I$9</c:f>
              <c:strCache>
                <c:ptCount val="1"/>
                <c:pt idx="0">
                  <c:v>BÚ PB</c:v>
                </c:pt>
              </c:strCache>
            </c:strRef>
          </c:tx>
          <c:spPr>
            <a:ln w="19050">
              <a:solidFill>
                <a:sysClr val="windowText" lastClr="000000"/>
              </a:solidFill>
            </a:ln>
          </c:spPr>
          <c:marker>
            <c:symbol val="none"/>
          </c:marker>
          <c:cat>
            <c:strRef>
              <c:f>'Graf 4+5'!$U$4:$AA$4</c:f>
              <c:strCache>
                <c:ptCount val="7"/>
                <c:pt idx="0">
                  <c:v>2020</c:v>
                </c:pt>
                <c:pt idx="1">
                  <c:v>2021</c:v>
                </c:pt>
                <c:pt idx="2">
                  <c:v>2022F</c:v>
                </c:pt>
                <c:pt idx="3">
                  <c:v>2023F</c:v>
                </c:pt>
                <c:pt idx="4">
                  <c:v>2024F</c:v>
                </c:pt>
                <c:pt idx="5">
                  <c:v>2025F</c:v>
                </c:pt>
                <c:pt idx="6">
                  <c:v>2026F</c:v>
                </c:pt>
              </c:strCache>
            </c:strRef>
          </c:cat>
          <c:val>
            <c:numRef>
              <c:f>'Graf 4+5'!$U$9:$AA$9</c:f>
              <c:numCache>
                <c:formatCode>0.0</c:formatCode>
                <c:ptCount val="7"/>
                <c:pt idx="0">
                  <c:v>-0.35006036026120457</c:v>
                </c:pt>
                <c:pt idx="1">
                  <c:v>-2.594379179074136</c:v>
                </c:pt>
                <c:pt idx="2">
                  <c:v>-7.2015918496177473</c:v>
                </c:pt>
                <c:pt idx="3">
                  <c:v>-5.468013364484948</c:v>
                </c:pt>
                <c:pt idx="4">
                  <c:v>-5.0389862797935496</c:v>
                </c:pt>
                <c:pt idx="5">
                  <c:v>-4.56381365463377</c:v>
                </c:pt>
                <c:pt idx="6">
                  <c:v>-4.0476860250947855</c:v>
                </c:pt>
              </c:numCache>
            </c:numRef>
          </c:val>
          <c:smooth val="0"/>
          <c:extLst>
            <c:ext xmlns:c16="http://schemas.microsoft.com/office/drawing/2014/chart" uri="{C3380CC4-5D6E-409C-BE32-E72D297353CC}">
              <c16:uniqueId val="{00000004-49C5-4097-9BEB-240D97A3F50F}"/>
            </c:ext>
          </c:extLst>
        </c:ser>
        <c:dLbls>
          <c:showLegendKey val="0"/>
          <c:showVal val="0"/>
          <c:showCatName val="0"/>
          <c:showSerName val="0"/>
          <c:showPercent val="0"/>
          <c:showBubbleSize val="0"/>
        </c:dLbls>
        <c:marker val="1"/>
        <c:smooth val="0"/>
        <c:axId val="303961504"/>
        <c:axId val="303910784"/>
      </c:lineChart>
      <c:catAx>
        <c:axId val="303961504"/>
        <c:scaling>
          <c:orientation val="minMax"/>
        </c:scaling>
        <c:delete val="0"/>
        <c:axPos val="b"/>
        <c:numFmt formatCode="General" sourceLinked="1"/>
        <c:majorTickMark val="out"/>
        <c:minorTickMark val="none"/>
        <c:tickLblPos val="low"/>
        <c:txPr>
          <a:bodyPr/>
          <a:lstStyle/>
          <a:p>
            <a:pPr>
              <a:defRPr sz="800"/>
            </a:pPr>
            <a:endParaRPr lang="en-US"/>
          </a:p>
        </c:txPr>
        <c:crossAx val="303910784"/>
        <c:crosses val="autoZero"/>
        <c:auto val="1"/>
        <c:lblAlgn val="ctr"/>
        <c:lblOffset val="100"/>
        <c:noMultiLvlLbl val="0"/>
      </c:catAx>
      <c:valAx>
        <c:axId val="303910784"/>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txPr>
          <a:bodyPr/>
          <a:lstStyle/>
          <a:p>
            <a:pPr>
              <a:defRPr sz="800"/>
            </a:pPr>
            <a:endParaRPr lang="en-US"/>
          </a:p>
        </c:txPr>
        <c:crossAx val="303961504"/>
        <c:crosses val="autoZero"/>
        <c:crossBetween val="between"/>
      </c:valAx>
    </c:plotArea>
    <c:legend>
      <c:legendPos val="b"/>
      <c:layout>
        <c:manualLayout>
          <c:xMode val="edge"/>
          <c:yMode val="edge"/>
          <c:x val="7.2660898376296121E-2"/>
          <c:y val="1.1594789183462156E-2"/>
          <c:w val="0.9104445974671419"/>
          <c:h val="0.2116468010306051"/>
        </c:manualLayout>
      </c:layout>
      <c:overlay val="0"/>
      <c:txPr>
        <a:bodyPr/>
        <a:lstStyle/>
        <a:p>
          <a:pPr>
            <a:defRPr sz="600"/>
          </a:pPr>
          <a:endParaRPr lang="en-US"/>
        </a:p>
      </c:txPr>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98591299275993E-2"/>
          <c:y val="5.9986353855937424E-2"/>
          <c:w val="0.8809365133706113"/>
          <c:h val="0.83395502440461289"/>
        </c:manualLayout>
      </c:layout>
      <c:barChart>
        <c:barDir val="col"/>
        <c:grouping val="stacked"/>
        <c:varyColors val="0"/>
        <c:ser>
          <c:idx val="1"/>
          <c:order val="1"/>
          <c:tx>
            <c:strRef>
              <c:f>'Graf 4+5'!$I$15</c:f>
              <c:strCache>
                <c:ptCount val="1"/>
                <c:pt idx="0">
                  <c:v>Čistá inflácia</c:v>
                </c:pt>
              </c:strCache>
            </c:strRef>
          </c:tx>
          <c:spPr>
            <a:solidFill>
              <a:srgbClr val="2C9ADC"/>
            </a:solidFill>
            <a:ln>
              <a:noFill/>
            </a:ln>
            <a:effectLst/>
          </c:spPr>
          <c:invertIfNegative val="0"/>
          <c:cat>
            <c:strRef>
              <c:f>'Graf 4+5'!$O$13:$U$13</c:f>
              <c:strCache>
                <c:ptCount val="7"/>
                <c:pt idx="0">
                  <c:v>2020</c:v>
                </c:pt>
                <c:pt idx="1">
                  <c:v>2021</c:v>
                </c:pt>
                <c:pt idx="2">
                  <c:v>2022</c:v>
                </c:pt>
                <c:pt idx="3">
                  <c:v>2023F</c:v>
                </c:pt>
                <c:pt idx="4">
                  <c:v>2024F</c:v>
                </c:pt>
                <c:pt idx="5">
                  <c:v>2025F</c:v>
                </c:pt>
                <c:pt idx="6">
                  <c:v>2026F</c:v>
                </c:pt>
              </c:strCache>
            </c:strRef>
          </c:cat>
          <c:val>
            <c:numRef>
              <c:f>'Graf 4+5'!$O$15:$U$15</c:f>
              <c:numCache>
                <c:formatCode>0.0</c:formatCode>
                <c:ptCount val="7"/>
                <c:pt idx="0">
                  <c:v>0.60191102151064746</c:v>
                </c:pt>
                <c:pt idx="1">
                  <c:v>2.7307937029223668</c:v>
                </c:pt>
                <c:pt idx="2">
                  <c:v>6.880878589620985</c:v>
                </c:pt>
                <c:pt idx="3">
                  <c:v>4.9711088518746163</c:v>
                </c:pt>
                <c:pt idx="4">
                  <c:v>1.989685338091892</c:v>
                </c:pt>
                <c:pt idx="5">
                  <c:v>1.7844129548970666</c:v>
                </c:pt>
                <c:pt idx="6">
                  <c:v>1.3186774979868503</c:v>
                </c:pt>
              </c:numCache>
            </c:numRef>
          </c:val>
          <c:extLst>
            <c:ext xmlns:c16="http://schemas.microsoft.com/office/drawing/2014/chart" uri="{C3380CC4-5D6E-409C-BE32-E72D297353CC}">
              <c16:uniqueId val="{00000000-F78A-4BC1-B3EA-139BB76CDBD5}"/>
            </c:ext>
          </c:extLst>
        </c:ser>
        <c:ser>
          <c:idx val="2"/>
          <c:order val="2"/>
          <c:tx>
            <c:strRef>
              <c:f>'Graf 4+5'!$I$16</c:f>
              <c:strCache>
                <c:ptCount val="1"/>
                <c:pt idx="0">
                  <c:v>Ceny potravín</c:v>
                </c:pt>
              </c:strCache>
            </c:strRef>
          </c:tx>
          <c:spPr>
            <a:solidFill>
              <a:srgbClr val="555555"/>
            </a:solidFill>
            <a:ln>
              <a:noFill/>
            </a:ln>
            <a:effectLst/>
          </c:spPr>
          <c:invertIfNegative val="0"/>
          <c:cat>
            <c:strRef>
              <c:f>'Graf 4+5'!$O$13:$U$13</c:f>
              <c:strCache>
                <c:ptCount val="7"/>
                <c:pt idx="0">
                  <c:v>2020</c:v>
                </c:pt>
                <c:pt idx="1">
                  <c:v>2021</c:v>
                </c:pt>
                <c:pt idx="2">
                  <c:v>2022</c:v>
                </c:pt>
                <c:pt idx="3">
                  <c:v>2023F</c:v>
                </c:pt>
                <c:pt idx="4">
                  <c:v>2024F</c:v>
                </c:pt>
                <c:pt idx="5">
                  <c:v>2025F</c:v>
                </c:pt>
                <c:pt idx="6">
                  <c:v>2026F</c:v>
                </c:pt>
              </c:strCache>
            </c:strRef>
          </c:cat>
          <c:val>
            <c:numRef>
              <c:f>'Graf 4+5'!$O$16:$U$16</c:f>
              <c:numCache>
                <c:formatCode>0.0</c:formatCode>
                <c:ptCount val="7"/>
                <c:pt idx="0">
                  <c:v>0.43965978244380477</c:v>
                </c:pt>
                <c:pt idx="1">
                  <c:v>0.35911003830834998</c:v>
                </c:pt>
                <c:pt idx="2">
                  <c:v>3.6052138780388501</c:v>
                </c:pt>
                <c:pt idx="3">
                  <c:v>3.6100063636854554</c:v>
                </c:pt>
                <c:pt idx="4">
                  <c:v>0.90949849232463476</c:v>
                </c:pt>
                <c:pt idx="5">
                  <c:v>0.84263129967908168</c:v>
                </c:pt>
                <c:pt idx="6">
                  <c:v>0.69646334922290543</c:v>
                </c:pt>
              </c:numCache>
            </c:numRef>
          </c:val>
          <c:extLst>
            <c:ext xmlns:c16="http://schemas.microsoft.com/office/drawing/2014/chart" uri="{C3380CC4-5D6E-409C-BE32-E72D297353CC}">
              <c16:uniqueId val="{00000001-F78A-4BC1-B3EA-139BB76CDBD5}"/>
            </c:ext>
          </c:extLst>
        </c:ser>
        <c:ser>
          <c:idx val="3"/>
          <c:order val="3"/>
          <c:tx>
            <c:strRef>
              <c:f>'Graf 4+5'!$I$17</c:f>
              <c:strCache>
                <c:ptCount val="1"/>
                <c:pt idx="0">
                  <c:v>Regulované ceny</c:v>
                </c:pt>
              </c:strCache>
            </c:strRef>
          </c:tx>
          <c:spPr>
            <a:solidFill>
              <a:srgbClr val="BDD7EE"/>
            </a:solidFill>
            <a:ln>
              <a:noFill/>
            </a:ln>
            <a:effectLst/>
          </c:spPr>
          <c:invertIfNegative val="0"/>
          <c:cat>
            <c:strRef>
              <c:f>'Graf 4+5'!$O$13:$U$13</c:f>
              <c:strCache>
                <c:ptCount val="7"/>
                <c:pt idx="0">
                  <c:v>2020</c:v>
                </c:pt>
                <c:pt idx="1">
                  <c:v>2021</c:v>
                </c:pt>
                <c:pt idx="2">
                  <c:v>2022</c:v>
                </c:pt>
                <c:pt idx="3">
                  <c:v>2023F</c:v>
                </c:pt>
                <c:pt idx="4">
                  <c:v>2024F</c:v>
                </c:pt>
                <c:pt idx="5">
                  <c:v>2025F</c:v>
                </c:pt>
                <c:pt idx="6">
                  <c:v>2026F</c:v>
                </c:pt>
              </c:strCache>
            </c:strRef>
          </c:cat>
          <c:val>
            <c:numRef>
              <c:f>'Graf 4+5'!$O$17:$U$17</c:f>
              <c:numCache>
                <c:formatCode>0.0</c:formatCode>
                <c:ptCount val="7"/>
                <c:pt idx="0">
                  <c:v>0.89000710924353876</c:v>
                </c:pt>
                <c:pt idx="1">
                  <c:v>-0.1130196590452917</c:v>
                </c:pt>
                <c:pt idx="2">
                  <c:v>2.1207806609087085</c:v>
                </c:pt>
                <c:pt idx="3">
                  <c:v>1.4729357420462605</c:v>
                </c:pt>
                <c:pt idx="4">
                  <c:v>2.4941754473571853</c:v>
                </c:pt>
                <c:pt idx="5">
                  <c:v>1.5269086196421888</c:v>
                </c:pt>
                <c:pt idx="6">
                  <c:v>0.16776262476320078</c:v>
                </c:pt>
              </c:numCache>
            </c:numRef>
          </c:val>
          <c:extLst>
            <c:ext xmlns:c16="http://schemas.microsoft.com/office/drawing/2014/chart" uri="{C3380CC4-5D6E-409C-BE32-E72D297353CC}">
              <c16:uniqueId val="{00000002-F78A-4BC1-B3EA-139BB76CDBD5}"/>
            </c:ext>
          </c:extLst>
        </c:ser>
        <c:ser>
          <c:idx val="4"/>
          <c:order val="4"/>
          <c:tx>
            <c:strRef>
              <c:f>'Graf 4+5'!$I$18</c:f>
              <c:strCache>
                <c:ptCount val="1"/>
                <c:pt idx="0">
                  <c:v>Zmena nepriamych daní</c:v>
                </c:pt>
              </c:strCache>
            </c:strRef>
          </c:tx>
          <c:spPr>
            <a:solidFill>
              <a:srgbClr val="9E9E9E"/>
            </a:solidFill>
            <a:ln>
              <a:noFill/>
            </a:ln>
            <a:effectLst/>
          </c:spPr>
          <c:invertIfNegative val="0"/>
          <c:cat>
            <c:strRef>
              <c:f>'Graf 4+5'!$O$13:$U$13</c:f>
              <c:strCache>
                <c:ptCount val="7"/>
                <c:pt idx="0">
                  <c:v>2020</c:v>
                </c:pt>
                <c:pt idx="1">
                  <c:v>2021</c:v>
                </c:pt>
                <c:pt idx="2">
                  <c:v>2022</c:v>
                </c:pt>
                <c:pt idx="3">
                  <c:v>2023F</c:v>
                </c:pt>
                <c:pt idx="4">
                  <c:v>2024F</c:v>
                </c:pt>
                <c:pt idx="5">
                  <c:v>2025F</c:v>
                </c:pt>
                <c:pt idx="6">
                  <c:v>2026F</c:v>
                </c:pt>
              </c:strCache>
            </c:strRef>
          </c:cat>
          <c:val>
            <c:numRef>
              <c:f>'Graf 4+5'!$O$18:$U$18</c:f>
              <c:numCache>
                <c:formatCode>0.0</c:formatCode>
                <c:ptCount val="7"/>
                <c:pt idx="1">
                  <c:v>0.23931106738705676</c:v>
                </c:pt>
                <c:pt idx="2">
                  <c:v>7.3317400844105929E-2</c:v>
                </c:pt>
                <c:pt idx="3">
                  <c:v>-0.26135311163321767</c:v>
                </c:pt>
                <c:pt idx="4">
                  <c:v>-0.10319266895216983</c:v>
                </c:pt>
                <c:pt idx="5">
                  <c:v>0</c:v>
                </c:pt>
                <c:pt idx="6">
                  <c:v>0</c:v>
                </c:pt>
              </c:numCache>
            </c:numRef>
          </c:val>
          <c:extLst>
            <c:ext xmlns:c16="http://schemas.microsoft.com/office/drawing/2014/chart" uri="{C3380CC4-5D6E-409C-BE32-E72D297353CC}">
              <c16:uniqueId val="{00000000-B63D-461F-B7AE-EC2B06FD5989}"/>
            </c:ext>
          </c:extLst>
        </c:ser>
        <c:dLbls>
          <c:showLegendKey val="0"/>
          <c:showVal val="0"/>
          <c:showCatName val="0"/>
          <c:showSerName val="0"/>
          <c:showPercent val="0"/>
          <c:showBubbleSize val="0"/>
        </c:dLbls>
        <c:gapWidth val="150"/>
        <c:overlap val="100"/>
        <c:axId val="303911568"/>
        <c:axId val="303911960"/>
      </c:barChart>
      <c:lineChart>
        <c:grouping val="standard"/>
        <c:varyColors val="0"/>
        <c:ser>
          <c:idx val="0"/>
          <c:order val="0"/>
          <c:tx>
            <c:strRef>
              <c:f>'Graf 4+5'!$I$14</c:f>
              <c:strCache>
                <c:ptCount val="1"/>
                <c:pt idx="0">
                  <c:v>Celková inflácia</c:v>
                </c:pt>
              </c:strCache>
            </c:strRef>
          </c:tx>
          <c:spPr>
            <a:ln w="19050" cap="rnd">
              <a:solidFill>
                <a:schemeClr val="tx1"/>
              </a:solidFill>
              <a:round/>
            </a:ln>
            <a:effectLst/>
          </c:spPr>
          <c:marker>
            <c:symbol val="none"/>
          </c:marker>
          <c:cat>
            <c:strRef>
              <c:f>'Graf 4+5'!$O$13:$U$13</c:f>
              <c:strCache>
                <c:ptCount val="7"/>
                <c:pt idx="0">
                  <c:v>2020</c:v>
                </c:pt>
                <c:pt idx="1">
                  <c:v>2021</c:v>
                </c:pt>
                <c:pt idx="2">
                  <c:v>2022</c:v>
                </c:pt>
                <c:pt idx="3">
                  <c:v>2023F</c:v>
                </c:pt>
                <c:pt idx="4">
                  <c:v>2024F</c:v>
                </c:pt>
                <c:pt idx="5">
                  <c:v>2025F</c:v>
                </c:pt>
                <c:pt idx="6">
                  <c:v>2026F</c:v>
                </c:pt>
              </c:strCache>
            </c:strRef>
          </c:cat>
          <c:val>
            <c:numRef>
              <c:f>'Graf 4+5'!$O$14:$U$14</c:f>
              <c:numCache>
                <c:formatCode>0.0</c:formatCode>
                <c:ptCount val="7"/>
                <c:pt idx="0">
                  <c:v>1.9315779131979909</c:v>
                </c:pt>
                <c:pt idx="1">
                  <c:v>3.2161951495724819</c:v>
                </c:pt>
                <c:pt idx="2">
                  <c:v>12.68019052941265</c:v>
                </c:pt>
                <c:pt idx="3">
                  <c:v>9.7926978459731142</c:v>
                </c:pt>
                <c:pt idx="4">
                  <c:v>5.2901666088215418</c:v>
                </c:pt>
                <c:pt idx="5">
                  <c:v>4.1539528742183371</c:v>
                </c:pt>
                <c:pt idx="6">
                  <c:v>2.1829034719729568</c:v>
                </c:pt>
              </c:numCache>
            </c:numRef>
          </c:val>
          <c:smooth val="0"/>
          <c:extLst>
            <c:ext xmlns:c16="http://schemas.microsoft.com/office/drawing/2014/chart" uri="{C3380CC4-5D6E-409C-BE32-E72D297353CC}">
              <c16:uniqueId val="{00000003-F78A-4BC1-B3EA-139BB76CDBD5}"/>
            </c:ext>
          </c:extLst>
        </c:ser>
        <c:dLbls>
          <c:showLegendKey val="0"/>
          <c:showVal val="0"/>
          <c:showCatName val="0"/>
          <c:showSerName val="0"/>
          <c:showPercent val="0"/>
          <c:showBubbleSize val="0"/>
        </c:dLbls>
        <c:marker val="1"/>
        <c:smooth val="0"/>
        <c:axId val="303911568"/>
        <c:axId val="303911960"/>
      </c:lineChart>
      <c:catAx>
        <c:axId val="303911568"/>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911960"/>
        <c:crosses val="autoZero"/>
        <c:auto val="1"/>
        <c:lblAlgn val="ctr"/>
        <c:lblOffset val="100"/>
        <c:noMultiLvlLbl val="0"/>
      </c:catAx>
      <c:valAx>
        <c:axId val="303911960"/>
        <c:scaling>
          <c:orientation val="minMax"/>
        </c:scaling>
        <c:delete val="0"/>
        <c:axPos val="l"/>
        <c:majorGridlines>
          <c:spPr>
            <a:ln w="6350" cap="flat" cmpd="sng" algn="ctr">
              <a:solidFill>
                <a:schemeClr val="bg1">
                  <a:lumMod val="95000"/>
                </a:schemeClr>
              </a:solidFill>
              <a:prstDash val="sysDot"/>
              <a:round/>
            </a:ln>
            <a:effectLst/>
          </c:spPr>
        </c:majorGridlines>
        <c:numFmt formatCode="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911568"/>
        <c:crosses val="autoZero"/>
        <c:crossBetween val="between"/>
      </c:valAx>
      <c:spPr>
        <a:noFill/>
        <a:ln>
          <a:noFill/>
        </a:ln>
        <a:effectLst/>
      </c:spPr>
    </c:plotArea>
    <c:legend>
      <c:legendPos val="b"/>
      <c:layout>
        <c:manualLayout>
          <c:xMode val="edge"/>
          <c:yMode val="edge"/>
          <c:x val="0.11739223449408971"/>
          <c:y val="6.3367179639073221E-2"/>
          <c:w val="0.81092470151389506"/>
          <c:h val="0.19856536662481003"/>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b="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75584386814033566"/>
        </c:manualLayout>
      </c:layout>
      <c:barChart>
        <c:barDir val="col"/>
        <c:grouping val="stacked"/>
        <c:varyColors val="0"/>
        <c:ser>
          <c:idx val="5"/>
          <c:order val="0"/>
          <c:tx>
            <c:strRef>
              <c:f>'Graf 4+5'!$I$21</c:f>
              <c:strCache>
                <c:ptCount val="1"/>
                <c:pt idx="0">
                  <c:v>Goods</c:v>
                </c:pt>
              </c:strCache>
            </c:strRef>
          </c:tx>
          <c:spPr>
            <a:solidFill>
              <a:srgbClr val="2C9ADC"/>
            </a:solidFill>
          </c:spPr>
          <c:invertIfNegative val="0"/>
          <c:cat>
            <c:strRef>
              <c:f>'Graf 4+5'!$U$4:$Z$4</c:f>
              <c:strCache>
                <c:ptCount val="6"/>
                <c:pt idx="0">
                  <c:v>2020</c:v>
                </c:pt>
                <c:pt idx="1">
                  <c:v>2021</c:v>
                </c:pt>
                <c:pt idx="2">
                  <c:v>2022F</c:v>
                </c:pt>
                <c:pt idx="3">
                  <c:v>2023F</c:v>
                </c:pt>
                <c:pt idx="4">
                  <c:v>2024F</c:v>
                </c:pt>
                <c:pt idx="5">
                  <c:v>2025F</c:v>
                </c:pt>
              </c:strCache>
            </c:strRef>
          </c:cat>
          <c:val>
            <c:numRef>
              <c:f>'Graf 4+5'!$U$5:$Z$5</c:f>
              <c:numCache>
                <c:formatCode>0.0</c:formatCode>
                <c:ptCount val="6"/>
                <c:pt idx="0">
                  <c:v>0.63664019461971832</c:v>
                </c:pt>
                <c:pt idx="1">
                  <c:v>-0.31961637457963082</c:v>
                </c:pt>
                <c:pt idx="2">
                  <c:v>-6.4878204608366037</c:v>
                </c:pt>
                <c:pt idx="3">
                  <c:v>-7.6612752221073359</c:v>
                </c:pt>
                <c:pt idx="4">
                  <c:v>-6.9755223226867518</c:v>
                </c:pt>
                <c:pt idx="5">
                  <c:v>-6.0239850313780687</c:v>
                </c:pt>
              </c:numCache>
            </c:numRef>
          </c:val>
          <c:extLst>
            <c:ext xmlns:c16="http://schemas.microsoft.com/office/drawing/2014/chart" uri="{C3380CC4-5D6E-409C-BE32-E72D297353CC}">
              <c16:uniqueId val="{00000000-D6EA-4929-B95A-0E75AE48D80C}"/>
            </c:ext>
          </c:extLst>
        </c:ser>
        <c:ser>
          <c:idx val="8"/>
          <c:order val="1"/>
          <c:tx>
            <c:strRef>
              <c:f>'Graf 4+5'!$I$22</c:f>
              <c:strCache>
                <c:ptCount val="1"/>
                <c:pt idx="0">
                  <c:v>Services</c:v>
                </c:pt>
              </c:strCache>
            </c:strRef>
          </c:tx>
          <c:spPr>
            <a:solidFill>
              <a:schemeClr val="tx2">
                <a:lumMod val="20000"/>
                <a:lumOff val="80000"/>
              </a:schemeClr>
            </a:solidFill>
            <a:ln>
              <a:noFill/>
            </a:ln>
          </c:spPr>
          <c:invertIfNegative val="0"/>
          <c:cat>
            <c:strRef>
              <c:f>'Graf 4+5'!$U$4:$Z$4</c:f>
              <c:strCache>
                <c:ptCount val="6"/>
                <c:pt idx="0">
                  <c:v>2020</c:v>
                </c:pt>
                <c:pt idx="1">
                  <c:v>2021</c:v>
                </c:pt>
                <c:pt idx="2">
                  <c:v>2022F</c:v>
                </c:pt>
                <c:pt idx="3">
                  <c:v>2023F</c:v>
                </c:pt>
                <c:pt idx="4">
                  <c:v>2024F</c:v>
                </c:pt>
                <c:pt idx="5">
                  <c:v>2025F</c:v>
                </c:pt>
              </c:strCache>
            </c:strRef>
          </c:cat>
          <c:val>
            <c:numRef>
              <c:f>'Graf 4+5'!$U$6:$Z$6</c:f>
              <c:numCache>
                <c:formatCode>0.0</c:formatCode>
                <c:ptCount val="6"/>
                <c:pt idx="0">
                  <c:v>1.1422372963999012</c:v>
                </c:pt>
                <c:pt idx="1">
                  <c:v>0.7567933402301289</c:v>
                </c:pt>
                <c:pt idx="2">
                  <c:v>0.28775699791820403</c:v>
                </c:pt>
                <c:pt idx="3">
                  <c:v>-0.49647695129496933</c:v>
                </c:pt>
                <c:pt idx="4">
                  <c:v>-0.40064082628946396</c:v>
                </c:pt>
                <c:pt idx="5">
                  <c:v>-0.27148005483874377</c:v>
                </c:pt>
              </c:numCache>
            </c:numRef>
          </c:val>
          <c:extLst>
            <c:ext xmlns:c16="http://schemas.microsoft.com/office/drawing/2014/chart" uri="{C3380CC4-5D6E-409C-BE32-E72D297353CC}">
              <c16:uniqueId val="{00000001-D6EA-4929-B95A-0E75AE48D80C}"/>
            </c:ext>
          </c:extLst>
        </c:ser>
        <c:ser>
          <c:idx val="0"/>
          <c:order val="2"/>
          <c:tx>
            <c:strRef>
              <c:f>'Graf 4+5'!$I$23</c:f>
              <c:strCache>
                <c:ptCount val="1"/>
                <c:pt idx="0">
                  <c:v>Primary income</c:v>
                </c:pt>
              </c:strCache>
            </c:strRef>
          </c:tx>
          <c:invertIfNegative val="0"/>
          <c:cat>
            <c:strRef>
              <c:f>'Graf 4+5'!$U$4:$Z$4</c:f>
              <c:strCache>
                <c:ptCount val="6"/>
                <c:pt idx="0">
                  <c:v>2020</c:v>
                </c:pt>
                <c:pt idx="1">
                  <c:v>2021</c:v>
                </c:pt>
                <c:pt idx="2">
                  <c:v>2022F</c:v>
                </c:pt>
                <c:pt idx="3">
                  <c:v>2023F</c:v>
                </c:pt>
                <c:pt idx="4">
                  <c:v>2024F</c:v>
                </c:pt>
                <c:pt idx="5">
                  <c:v>2025F</c:v>
                </c:pt>
              </c:strCache>
            </c:strRef>
          </c:cat>
          <c:val>
            <c:numRef>
              <c:f>'Graf 4+5'!$U$7:$Z$7</c:f>
              <c:numCache>
                <c:formatCode>0.0</c:formatCode>
                <c:ptCount val="6"/>
                <c:pt idx="0">
                  <c:v>-1.557285114182877</c:v>
                </c:pt>
                <c:pt idx="1">
                  <c:v>-2.0000132823828261</c:v>
                </c:pt>
                <c:pt idx="2">
                  <c:v>-0.71881105248759924</c:v>
                </c:pt>
                <c:pt idx="3">
                  <c:v>1.797608886148945</c:v>
                </c:pt>
                <c:pt idx="4">
                  <c:v>1.5622643830799274</c:v>
                </c:pt>
                <c:pt idx="5">
                  <c:v>1.1583147069736084</c:v>
                </c:pt>
              </c:numCache>
            </c:numRef>
          </c:val>
          <c:extLst>
            <c:ext xmlns:c16="http://schemas.microsoft.com/office/drawing/2014/chart" uri="{C3380CC4-5D6E-409C-BE32-E72D297353CC}">
              <c16:uniqueId val="{00000002-D6EA-4929-B95A-0E75AE48D80C}"/>
            </c:ext>
          </c:extLst>
        </c:ser>
        <c:ser>
          <c:idx val="1"/>
          <c:order val="3"/>
          <c:tx>
            <c:strRef>
              <c:f>'Graf 4+5'!$I$24</c:f>
              <c:strCache>
                <c:ptCount val="1"/>
                <c:pt idx="0">
                  <c:v>Secondary income</c:v>
                </c:pt>
              </c:strCache>
            </c:strRef>
          </c:tx>
          <c:invertIfNegative val="0"/>
          <c:cat>
            <c:strRef>
              <c:f>'Graf 4+5'!$U$4:$Z$4</c:f>
              <c:strCache>
                <c:ptCount val="6"/>
                <c:pt idx="0">
                  <c:v>2020</c:v>
                </c:pt>
                <c:pt idx="1">
                  <c:v>2021</c:v>
                </c:pt>
                <c:pt idx="2">
                  <c:v>2022F</c:v>
                </c:pt>
                <c:pt idx="3">
                  <c:v>2023F</c:v>
                </c:pt>
                <c:pt idx="4">
                  <c:v>2024F</c:v>
                </c:pt>
                <c:pt idx="5">
                  <c:v>2025F</c:v>
                </c:pt>
              </c:strCache>
            </c:strRef>
          </c:cat>
          <c:val>
            <c:numRef>
              <c:f>'Graf 4+5'!$U$8:$Z$8</c:f>
              <c:numCache>
                <c:formatCode>0.0</c:formatCode>
                <c:ptCount val="6"/>
                <c:pt idx="0">
                  <c:v>-0.57165273709794928</c:v>
                </c:pt>
                <c:pt idx="1">
                  <c:v>-1.0315428623418121</c:v>
                </c:pt>
                <c:pt idx="2">
                  <c:v>-0.28271733421174389</c:v>
                </c:pt>
                <c:pt idx="3">
                  <c:v>0.89212992276841407</c:v>
                </c:pt>
                <c:pt idx="4">
                  <c:v>0.77491248610274577</c:v>
                </c:pt>
                <c:pt idx="5">
                  <c:v>0.57333672460944074</c:v>
                </c:pt>
              </c:numCache>
            </c:numRef>
          </c:val>
          <c:extLst>
            <c:ext xmlns:c16="http://schemas.microsoft.com/office/drawing/2014/chart" uri="{C3380CC4-5D6E-409C-BE32-E72D297353CC}">
              <c16:uniqueId val="{00000003-D6EA-4929-B95A-0E75AE48D80C}"/>
            </c:ext>
          </c:extLst>
        </c:ser>
        <c:dLbls>
          <c:showLegendKey val="0"/>
          <c:showVal val="0"/>
          <c:showCatName val="0"/>
          <c:showSerName val="0"/>
          <c:showPercent val="0"/>
          <c:showBubbleSize val="0"/>
        </c:dLbls>
        <c:gapWidth val="150"/>
        <c:overlap val="100"/>
        <c:axId val="305833096"/>
        <c:axId val="305833488"/>
      </c:barChart>
      <c:lineChart>
        <c:grouping val="standard"/>
        <c:varyColors val="0"/>
        <c:ser>
          <c:idx val="3"/>
          <c:order val="4"/>
          <c:tx>
            <c:strRef>
              <c:f>'Graf 4+5'!$I$25</c:f>
              <c:strCache>
                <c:ptCount val="1"/>
                <c:pt idx="0">
                  <c:v>CAB</c:v>
                </c:pt>
              </c:strCache>
            </c:strRef>
          </c:tx>
          <c:spPr>
            <a:ln w="19050">
              <a:solidFill>
                <a:sysClr val="windowText" lastClr="000000"/>
              </a:solidFill>
            </a:ln>
          </c:spPr>
          <c:marker>
            <c:symbol val="none"/>
          </c:marker>
          <c:cat>
            <c:strRef>
              <c:f>'Graf 4+5'!$U$4:$Z$4</c:f>
              <c:strCache>
                <c:ptCount val="6"/>
                <c:pt idx="0">
                  <c:v>2020</c:v>
                </c:pt>
                <c:pt idx="1">
                  <c:v>2021</c:v>
                </c:pt>
                <c:pt idx="2">
                  <c:v>2022F</c:v>
                </c:pt>
                <c:pt idx="3">
                  <c:v>2023F</c:v>
                </c:pt>
                <c:pt idx="4">
                  <c:v>2024F</c:v>
                </c:pt>
                <c:pt idx="5">
                  <c:v>2025F</c:v>
                </c:pt>
              </c:strCache>
            </c:strRef>
          </c:cat>
          <c:val>
            <c:numRef>
              <c:f>'Graf 4+5'!$U$9:$Z$9</c:f>
              <c:numCache>
                <c:formatCode>0.0</c:formatCode>
                <c:ptCount val="6"/>
                <c:pt idx="0">
                  <c:v>-0.35006036026120457</c:v>
                </c:pt>
                <c:pt idx="1">
                  <c:v>-2.594379179074136</c:v>
                </c:pt>
                <c:pt idx="2">
                  <c:v>-7.2015918496177473</c:v>
                </c:pt>
                <c:pt idx="3">
                  <c:v>-5.468013364484948</c:v>
                </c:pt>
                <c:pt idx="4">
                  <c:v>-5.0389862797935496</c:v>
                </c:pt>
                <c:pt idx="5">
                  <c:v>-4.56381365463377</c:v>
                </c:pt>
              </c:numCache>
            </c:numRef>
          </c:val>
          <c:smooth val="0"/>
          <c:extLst>
            <c:ext xmlns:c16="http://schemas.microsoft.com/office/drawing/2014/chart" uri="{C3380CC4-5D6E-409C-BE32-E72D297353CC}">
              <c16:uniqueId val="{00000004-D6EA-4929-B95A-0E75AE48D80C}"/>
            </c:ext>
          </c:extLst>
        </c:ser>
        <c:dLbls>
          <c:showLegendKey val="0"/>
          <c:showVal val="0"/>
          <c:showCatName val="0"/>
          <c:showSerName val="0"/>
          <c:showPercent val="0"/>
          <c:showBubbleSize val="0"/>
        </c:dLbls>
        <c:marker val="1"/>
        <c:smooth val="0"/>
        <c:axId val="305833096"/>
        <c:axId val="305833488"/>
      </c:lineChart>
      <c:catAx>
        <c:axId val="305833096"/>
        <c:scaling>
          <c:orientation val="minMax"/>
        </c:scaling>
        <c:delete val="0"/>
        <c:axPos val="b"/>
        <c:numFmt formatCode="General" sourceLinked="1"/>
        <c:majorTickMark val="out"/>
        <c:minorTickMark val="none"/>
        <c:tickLblPos val="low"/>
        <c:txPr>
          <a:bodyPr/>
          <a:lstStyle/>
          <a:p>
            <a:pPr>
              <a:defRPr sz="800"/>
            </a:pPr>
            <a:endParaRPr lang="en-US"/>
          </a:p>
        </c:txPr>
        <c:crossAx val="305833488"/>
        <c:crosses val="autoZero"/>
        <c:auto val="1"/>
        <c:lblAlgn val="ctr"/>
        <c:lblOffset val="100"/>
        <c:noMultiLvlLbl val="0"/>
      </c:catAx>
      <c:valAx>
        <c:axId val="305833488"/>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txPr>
          <a:bodyPr/>
          <a:lstStyle/>
          <a:p>
            <a:pPr>
              <a:defRPr sz="800"/>
            </a:pPr>
            <a:endParaRPr lang="en-US"/>
          </a:p>
        </c:txPr>
        <c:crossAx val="305833096"/>
        <c:crosses val="autoZero"/>
        <c:crossBetween val="between"/>
      </c:valAx>
    </c:plotArea>
    <c:legend>
      <c:legendPos val="b"/>
      <c:layout>
        <c:manualLayout>
          <c:xMode val="edge"/>
          <c:yMode val="edge"/>
          <c:x val="7.2660898376296121E-2"/>
          <c:y val="1.1594789183462156E-2"/>
          <c:w val="0.9104445974671419"/>
          <c:h val="0.2116468010306051"/>
        </c:manualLayout>
      </c:layout>
      <c:overlay val="0"/>
      <c:txPr>
        <a:bodyPr/>
        <a:lstStyle/>
        <a:p>
          <a:pPr>
            <a:defRPr sz="800"/>
          </a:pPr>
          <a:endParaRPr lang="en-US"/>
        </a:p>
      </c:txPr>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98591299275993E-2"/>
          <c:y val="5.9986353855937424E-2"/>
          <c:w val="0.8809365133706113"/>
          <c:h val="0.83395502440461289"/>
        </c:manualLayout>
      </c:layout>
      <c:barChart>
        <c:barDir val="col"/>
        <c:grouping val="stacked"/>
        <c:varyColors val="0"/>
        <c:ser>
          <c:idx val="1"/>
          <c:order val="1"/>
          <c:tx>
            <c:strRef>
              <c:f>'Graf 4+5'!$I$31</c:f>
              <c:strCache>
                <c:ptCount val="1"/>
                <c:pt idx="0">
                  <c:v>Net inflation</c:v>
                </c:pt>
              </c:strCache>
            </c:strRef>
          </c:tx>
          <c:spPr>
            <a:solidFill>
              <a:srgbClr val="2C9ADC"/>
            </a:solidFill>
            <a:ln>
              <a:noFill/>
            </a:ln>
            <a:effectLst/>
          </c:spPr>
          <c:invertIfNegative val="0"/>
          <c:cat>
            <c:strRef>
              <c:f>'Graf 4+5'!$O$13:$T$13</c:f>
              <c:strCache>
                <c:ptCount val="6"/>
                <c:pt idx="0">
                  <c:v>2020</c:v>
                </c:pt>
                <c:pt idx="1">
                  <c:v>2021</c:v>
                </c:pt>
                <c:pt idx="2">
                  <c:v>2022</c:v>
                </c:pt>
                <c:pt idx="3">
                  <c:v>2023F</c:v>
                </c:pt>
                <c:pt idx="4">
                  <c:v>2024F</c:v>
                </c:pt>
                <c:pt idx="5">
                  <c:v>2025F</c:v>
                </c:pt>
              </c:strCache>
            </c:strRef>
          </c:cat>
          <c:val>
            <c:numRef>
              <c:f>'Graf 4+5'!$O$31:$T$31</c:f>
              <c:numCache>
                <c:formatCode>0.0</c:formatCode>
                <c:ptCount val="6"/>
                <c:pt idx="0">
                  <c:v>0.60191102151064746</c:v>
                </c:pt>
                <c:pt idx="1">
                  <c:v>2.7307937029223668</c:v>
                </c:pt>
                <c:pt idx="2">
                  <c:v>6.880878589620985</c:v>
                </c:pt>
                <c:pt idx="3">
                  <c:v>4.9711088518746163</c:v>
                </c:pt>
                <c:pt idx="4">
                  <c:v>1.989685338091892</c:v>
                </c:pt>
                <c:pt idx="5">
                  <c:v>1.7844129548970666</c:v>
                </c:pt>
              </c:numCache>
            </c:numRef>
          </c:val>
          <c:extLst>
            <c:ext xmlns:c16="http://schemas.microsoft.com/office/drawing/2014/chart" uri="{C3380CC4-5D6E-409C-BE32-E72D297353CC}">
              <c16:uniqueId val="{00000000-1D2F-4A0F-B3BB-F168BA59D235}"/>
            </c:ext>
          </c:extLst>
        </c:ser>
        <c:ser>
          <c:idx val="2"/>
          <c:order val="2"/>
          <c:tx>
            <c:strRef>
              <c:f>'Graf 4+5'!$I$32</c:f>
              <c:strCache>
                <c:ptCount val="1"/>
                <c:pt idx="0">
                  <c:v>Food prices</c:v>
                </c:pt>
              </c:strCache>
            </c:strRef>
          </c:tx>
          <c:spPr>
            <a:solidFill>
              <a:srgbClr val="555555"/>
            </a:solidFill>
            <a:ln>
              <a:noFill/>
            </a:ln>
            <a:effectLst/>
          </c:spPr>
          <c:invertIfNegative val="0"/>
          <c:cat>
            <c:strRef>
              <c:f>'Graf 4+5'!$O$13:$T$13</c:f>
              <c:strCache>
                <c:ptCount val="6"/>
                <c:pt idx="0">
                  <c:v>2020</c:v>
                </c:pt>
                <c:pt idx="1">
                  <c:v>2021</c:v>
                </c:pt>
                <c:pt idx="2">
                  <c:v>2022</c:v>
                </c:pt>
                <c:pt idx="3">
                  <c:v>2023F</c:v>
                </c:pt>
                <c:pt idx="4">
                  <c:v>2024F</c:v>
                </c:pt>
                <c:pt idx="5">
                  <c:v>2025F</c:v>
                </c:pt>
              </c:strCache>
            </c:strRef>
          </c:cat>
          <c:val>
            <c:numRef>
              <c:f>'Graf 4+5'!$O$32:$T$32</c:f>
              <c:numCache>
                <c:formatCode>0.0</c:formatCode>
                <c:ptCount val="6"/>
                <c:pt idx="0">
                  <c:v>0.43965978244380477</c:v>
                </c:pt>
                <c:pt idx="1">
                  <c:v>0.35911003830834998</c:v>
                </c:pt>
                <c:pt idx="2">
                  <c:v>3.6052138780388501</c:v>
                </c:pt>
                <c:pt idx="3">
                  <c:v>3.6100063636854554</c:v>
                </c:pt>
                <c:pt idx="4">
                  <c:v>0.90949849232463476</c:v>
                </c:pt>
                <c:pt idx="5">
                  <c:v>0.84263129967908168</c:v>
                </c:pt>
              </c:numCache>
            </c:numRef>
          </c:val>
          <c:extLst>
            <c:ext xmlns:c16="http://schemas.microsoft.com/office/drawing/2014/chart" uri="{C3380CC4-5D6E-409C-BE32-E72D297353CC}">
              <c16:uniqueId val="{00000001-1D2F-4A0F-B3BB-F168BA59D235}"/>
            </c:ext>
          </c:extLst>
        </c:ser>
        <c:ser>
          <c:idx val="3"/>
          <c:order val="3"/>
          <c:tx>
            <c:strRef>
              <c:f>'Graf 4+5'!$I$33</c:f>
              <c:strCache>
                <c:ptCount val="1"/>
                <c:pt idx="0">
                  <c:v>Regulated prices</c:v>
                </c:pt>
              </c:strCache>
            </c:strRef>
          </c:tx>
          <c:spPr>
            <a:solidFill>
              <a:srgbClr val="BDD7EE"/>
            </a:solidFill>
            <a:ln>
              <a:noFill/>
            </a:ln>
            <a:effectLst/>
          </c:spPr>
          <c:invertIfNegative val="0"/>
          <c:cat>
            <c:strRef>
              <c:f>'Graf 4+5'!$O$13:$T$13</c:f>
              <c:strCache>
                <c:ptCount val="6"/>
                <c:pt idx="0">
                  <c:v>2020</c:v>
                </c:pt>
                <c:pt idx="1">
                  <c:v>2021</c:v>
                </c:pt>
                <c:pt idx="2">
                  <c:v>2022</c:v>
                </c:pt>
                <c:pt idx="3">
                  <c:v>2023F</c:v>
                </c:pt>
                <c:pt idx="4">
                  <c:v>2024F</c:v>
                </c:pt>
                <c:pt idx="5">
                  <c:v>2025F</c:v>
                </c:pt>
              </c:strCache>
            </c:strRef>
          </c:cat>
          <c:val>
            <c:numRef>
              <c:f>'Graf 4+5'!$O$33:$T$33</c:f>
              <c:numCache>
                <c:formatCode>0.0</c:formatCode>
                <c:ptCount val="6"/>
                <c:pt idx="0">
                  <c:v>0.89000710924353876</c:v>
                </c:pt>
                <c:pt idx="1">
                  <c:v>-0.1130196590452917</c:v>
                </c:pt>
                <c:pt idx="2">
                  <c:v>2.1207806609087085</c:v>
                </c:pt>
                <c:pt idx="3">
                  <c:v>1.4729357420462605</c:v>
                </c:pt>
                <c:pt idx="4">
                  <c:v>2.4941754473571853</c:v>
                </c:pt>
                <c:pt idx="5">
                  <c:v>1.5269086196421888</c:v>
                </c:pt>
              </c:numCache>
            </c:numRef>
          </c:val>
          <c:extLst>
            <c:ext xmlns:c16="http://schemas.microsoft.com/office/drawing/2014/chart" uri="{C3380CC4-5D6E-409C-BE32-E72D297353CC}">
              <c16:uniqueId val="{00000002-1D2F-4A0F-B3BB-F168BA59D235}"/>
            </c:ext>
          </c:extLst>
        </c:ser>
        <c:ser>
          <c:idx val="4"/>
          <c:order val="4"/>
          <c:tx>
            <c:strRef>
              <c:f>'Graf 4+5'!$I$34</c:f>
              <c:strCache>
                <c:ptCount val="1"/>
                <c:pt idx="0">
                  <c:v>Change in indirect taxes</c:v>
                </c:pt>
              </c:strCache>
            </c:strRef>
          </c:tx>
          <c:spPr>
            <a:solidFill>
              <a:srgbClr val="9E9E9E"/>
            </a:solidFill>
            <a:ln>
              <a:noFill/>
            </a:ln>
            <a:effectLst/>
          </c:spPr>
          <c:invertIfNegative val="0"/>
          <c:cat>
            <c:strRef>
              <c:f>'Graf 4+5'!$O$13:$T$13</c:f>
              <c:strCache>
                <c:ptCount val="6"/>
                <c:pt idx="0">
                  <c:v>2020</c:v>
                </c:pt>
                <c:pt idx="1">
                  <c:v>2021</c:v>
                </c:pt>
                <c:pt idx="2">
                  <c:v>2022</c:v>
                </c:pt>
                <c:pt idx="3">
                  <c:v>2023F</c:v>
                </c:pt>
                <c:pt idx="4">
                  <c:v>2024F</c:v>
                </c:pt>
                <c:pt idx="5">
                  <c:v>2025F</c:v>
                </c:pt>
              </c:strCache>
            </c:strRef>
          </c:cat>
          <c:val>
            <c:numRef>
              <c:f>'Graf 4+5'!$O$34:$T$34</c:f>
              <c:numCache>
                <c:formatCode>0.0</c:formatCode>
                <c:ptCount val="6"/>
                <c:pt idx="0">
                  <c:v>0</c:v>
                </c:pt>
                <c:pt idx="1">
                  <c:v>0.23931106738705676</c:v>
                </c:pt>
                <c:pt idx="2">
                  <c:v>7.3317400844105929E-2</c:v>
                </c:pt>
                <c:pt idx="3">
                  <c:v>-0.26135311163321767</c:v>
                </c:pt>
                <c:pt idx="4">
                  <c:v>-0.10319266895216983</c:v>
                </c:pt>
                <c:pt idx="5">
                  <c:v>0</c:v>
                </c:pt>
              </c:numCache>
            </c:numRef>
          </c:val>
          <c:extLst>
            <c:ext xmlns:c16="http://schemas.microsoft.com/office/drawing/2014/chart" uri="{C3380CC4-5D6E-409C-BE32-E72D297353CC}">
              <c16:uniqueId val="{00000000-339B-4CEF-A7D7-04B14FAD1455}"/>
            </c:ext>
          </c:extLst>
        </c:ser>
        <c:dLbls>
          <c:showLegendKey val="0"/>
          <c:showVal val="0"/>
          <c:showCatName val="0"/>
          <c:showSerName val="0"/>
          <c:showPercent val="0"/>
          <c:showBubbleSize val="0"/>
        </c:dLbls>
        <c:gapWidth val="150"/>
        <c:overlap val="100"/>
        <c:axId val="305834272"/>
        <c:axId val="305834664"/>
      </c:barChart>
      <c:lineChart>
        <c:grouping val="standard"/>
        <c:varyColors val="0"/>
        <c:ser>
          <c:idx val="0"/>
          <c:order val="0"/>
          <c:tx>
            <c:strRef>
              <c:f>'Graf 4+5'!$I$30</c:f>
              <c:strCache>
                <c:ptCount val="1"/>
                <c:pt idx="0">
                  <c:v>Total inflation</c:v>
                </c:pt>
              </c:strCache>
            </c:strRef>
          </c:tx>
          <c:spPr>
            <a:ln w="19050" cap="rnd">
              <a:solidFill>
                <a:schemeClr val="tx1"/>
              </a:solidFill>
              <a:round/>
            </a:ln>
            <a:effectLst/>
          </c:spPr>
          <c:marker>
            <c:symbol val="none"/>
          </c:marker>
          <c:cat>
            <c:strRef>
              <c:f>'Graf 4+5'!$O$13:$T$13</c:f>
              <c:strCache>
                <c:ptCount val="6"/>
                <c:pt idx="0">
                  <c:v>2020</c:v>
                </c:pt>
                <c:pt idx="1">
                  <c:v>2021</c:v>
                </c:pt>
                <c:pt idx="2">
                  <c:v>2022</c:v>
                </c:pt>
                <c:pt idx="3">
                  <c:v>2023F</c:v>
                </c:pt>
                <c:pt idx="4">
                  <c:v>2024F</c:v>
                </c:pt>
                <c:pt idx="5">
                  <c:v>2025F</c:v>
                </c:pt>
              </c:strCache>
            </c:strRef>
          </c:cat>
          <c:val>
            <c:numRef>
              <c:f>'Graf 4+5'!$O$30:$T$30</c:f>
              <c:numCache>
                <c:formatCode>0.0</c:formatCode>
                <c:ptCount val="6"/>
                <c:pt idx="0">
                  <c:v>1.9315779131979909</c:v>
                </c:pt>
                <c:pt idx="1">
                  <c:v>3.2161951495724819</c:v>
                </c:pt>
                <c:pt idx="2">
                  <c:v>12.68019052941265</c:v>
                </c:pt>
                <c:pt idx="3">
                  <c:v>9.7926978459731142</c:v>
                </c:pt>
                <c:pt idx="4">
                  <c:v>5.2901666088215418</c:v>
                </c:pt>
                <c:pt idx="5">
                  <c:v>4.1539528742183371</c:v>
                </c:pt>
              </c:numCache>
            </c:numRef>
          </c:val>
          <c:smooth val="0"/>
          <c:extLst>
            <c:ext xmlns:c16="http://schemas.microsoft.com/office/drawing/2014/chart" uri="{C3380CC4-5D6E-409C-BE32-E72D297353CC}">
              <c16:uniqueId val="{00000003-1D2F-4A0F-B3BB-F168BA59D235}"/>
            </c:ext>
          </c:extLst>
        </c:ser>
        <c:dLbls>
          <c:showLegendKey val="0"/>
          <c:showVal val="0"/>
          <c:showCatName val="0"/>
          <c:showSerName val="0"/>
          <c:showPercent val="0"/>
          <c:showBubbleSize val="0"/>
        </c:dLbls>
        <c:marker val="1"/>
        <c:smooth val="0"/>
        <c:axId val="305834272"/>
        <c:axId val="305834664"/>
      </c:lineChart>
      <c:catAx>
        <c:axId val="305834272"/>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5834664"/>
        <c:crosses val="autoZero"/>
        <c:auto val="1"/>
        <c:lblAlgn val="ctr"/>
        <c:lblOffset val="100"/>
        <c:noMultiLvlLbl val="0"/>
      </c:catAx>
      <c:valAx>
        <c:axId val="305834664"/>
        <c:scaling>
          <c:orientation val="minMax"/>
        </c:scaling>
        <c:delete val="0"/>
        <c:axPos val="l"/>
        <c:majorGridlines>
          <c:spPr>
            <a:ln w="6350" cap="flat" cmpd="sng" algn="ctr">
              <a:solidFill>
                <a:schemeClr val="bg1">
                  <a:lumMod val="95000"/>
                </a:schemeClr>
              </a:solidFill>
              <a:prstDash val="sysDot"/>
              <a:round/>
            </a:ln>
            <a:effectLst/>
          </c:spPr>
        </c:majorGridlines>
        <c:numFmt formatCode="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5834272"/>
        <c:crosses val="autoZero"/>
        <c:crossBetween val="between"/>
      </c:valAx>
      <c:spPr>
        <a:noFill/>
        <a:ln>
          <a:noFill/>
        </a:ln>
        <a:effectLst/>
      </c:spPr>
    </c:plotArea>
    <c:legend>
      <c:legendPos val="b"/>
      <c:layout>
        <c:manualLayout>
          <c:xMode val="edge"/>
          <c:yMode val="edge"/>
          <c:x val="0.10594507325087855"/>
          <c:y val="8.3591948336618718E-2"/>
          <c:w val="0.86785009282972903"/>
          <c:h val="0.178538631829891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1253170979196"/>
          <c:y val="0.13617817817817818"/>
          <c:w val="0.86376522070015216"/>
          <c:h val="0.67533783783783785"/>
        </c:manualLayout>
      </c:layout>
      <c:lineChart>
        <c:grouping val="standard"/>
        <c:varyColors val="0"/>
        <c:ser>
          <c:idx val="0"/>
          <c:order val="0"/>
          <c:tx>
            <c:strRef>
              <c:f>'Graf 6'!$D$1</c:f>
              <c:strCache>
                <c:ptCount val="1"/>
                <c:pt idx="0">
                  <c:v>Slovensko</c:v>
                </c:pt>
              </c:strCache>
            </c:strRef>
          </c:tx>
          <c:spPr>
            <a:ln w="28575" cap="rnd">
              <a:solidFill>
                <a:srgbClr val="369ADC"/>
              </a:solidFill>
              <a:prstDash val="solid"/>
              <a:round/>
            </a:ln>
            <a:effectLst/>
          </c:spPr>
          <c:marker>
            <c:symbol val="none"/>
          </c:marker>
          <c:cat>
            <c:numRef>
              <c:f>'Graf 6'!$C$2:$C$260</c:f>
              <c:numCache>
                <c:formatCode>m/d/yyyy</c:formatCode>
                <c:ptCount val="259"/>
                <c:pt idx="0">
                  <c:v>44579</c:v>
                </c:pt>
                <c:pt idx="1">
                  <c:v>44580</c:v>
                </c:pt>
                <c:pt idx="2">
                  <c:v>44581</c:v>
                </c:pt>
                <c:pt idx="3">
                  <c:v>44582</c:v>
                </c:pt>
                <c:pt idx="4">
                  <c:v>44585</c:v>
                </c:pt>
                <c:pt idx="5">
                  <c:v>44586</c:v>
                </c:pt>
                <c:pt idx="6">
                  <c:v>44587</c:v>
                </c:pt>
                <c:pt idx="7">
                  <c:v>44588</c:v>
                </c:pt>
                <c:pt idx="8">
                  <c:v>44589</c:v>
                </c:pt>
                <c:pt idx="9">
                  <c:v>44592</c:v>
                </c:pt>
                <c:pt idx="10">
                  <c:v>44593</c:v>
                </c:pt>
                <c:pt idx="11">
                  <c:v>44594</c:v>
                </c:pt>
                <c:pt idx="12">
                  <c:v>44595</c:v>
                </c:pt>
                <c:pt idx="13">
                  <c:v>44596</c:v>
                </c:pt>
                <c:pt idx="14">
                  <c:v>44599</c:v>
                </c:pt>
                <c:pt idx="15">
                  <c:v>44600</c:v>
                </c:pt>
                <c:pt idx="16">
                  <c:v>44601</c:v>
                </c:pt>
                <c:pt idx="17">
                  <c:v>44602</c:v>
                </c:pt>
                <c:pt idx="18">
                  <c:v>44603</c:v>
                </c:pt>
                <c:pt idx="19">
                  <c:v>44606</c:v>
                </c:pt>
                <c:pt idx="20">
                  <c:v>44607</c:v>
                </c:pt>
                <c:pt idx="21">
                  <c:v>44608</c:v>
                </c:pt>
                <c:pt idx="22">
                  <c:v>44609</c:v>
                </c:pt>
                <c:pt idx="23">
                  <c:v>44610</c:v>
                </c:pt>
                <c:pt idx="24">
                  <c:v>44613</c:v>
                </c:pt>
                <c:pt idx="25">
                  <c:v>44614</c:v>
                </c:pt>
                <c:pt idx="26">
                  <c:v>44615</c:v>
                </c:pt>
                <c:pt idx="27">
                  <c:v>44616</c:v>
                </c:pt>
                <c:pt idx="28">
                  <c:v>44617</c:v>
                </c:pt>
                <c:pt idx="29">
                  <c:v>44620</c:v>
                </c:pt>
                <c:pt idx="30">
                  <c:v>44621</c:v>
                </c:pt>
                <c:pt idx="31">
                  <c:v>44622</c:v>
                </c:pt>
                <c:pt idx="32">
                  <c:v>44623</c:v>
                </c:pt>
                <c:pt idx="33">
                  <c:v>44624</c:v>
                </c:pt>
                <c:pt idx="34">
                  <c:v>44627</c:v>
                </c:pt>
                <c:pt idx="35">
                  <c:v>44628</c:v>
                </c:pt>
                <c:pt idx="36">
                  <c:v>44629</c:v>
                </c:pt>
                <c:pt idx="37">
                  <c:v>44630</c:v>
                </c:pt>
                <c:pt idx="38">
                  <c:v>44631</c:v>
                </c:pt>
                <c:pt idx="39">
                  <c:v>44634</c:v>
                </c:pt>
                <c:pt idx="40">
                  <c:v>44635</c:v>
                </c:pt>
                <c:pt idx="41">
                  <c:v>44636</c:v>
                </c:pt>
                <c:pt idx="42">
                  <c:v>44637</c:v>
                </c:pt>
                <c:pt idx="43">
                  <c:v>44638</c:v>
                </c:pt>
                <c:pt idx="44">
                  <c:v>44641</c:v>
                </c:pt>
                <c:pt idx="45">
                  <c:v>44642</c:v>
                </c:pt>
                <c:pt idx="46">
                  <c:v>44643</c:v>
                </c:pt>
                <c:pt idx="47">
                  <c:v>44644</c:v>
                </c:pt>
                <c:pt idx="48">
                  <c:v>44645</c:v>
                </c:pt>
                <c:pt idx="49">
                  <c:v>44648</c:v>
                </c:pt>
                <c:pt idx="50">
                  <c:v>44649</c:v>
                </c:pt>
                <c:pt idx="51">
                  <c:v>44650</c:v>
                </c:pt>
                <c:pt idx="52">
                  <c:v>44651</c:v>
                </c:pt>
                <c:pt idx="53">
                  <c:v>44652</c:v>
                </c:pt>
                <c:pt idx="54">
                  <c:v>44655</c:v>
                </c:pt>
                <c:pt idx="55">
                  <c:v>44656</c:v>
                </c:pt>
                <c:pt idx="56">
                  <c:v>44657</c:v>
                </c:pt>
                <c:pt idx="57">
                  <c:v>44658</c:v>
                </c:pt>
                <c:pt idx="58">
                  <c:v>44659</c:v>
                </c:pt>
                <c:pt idx="59">
                  <c:v>44662</c:v>
                </c:pt>
                <c:pt idx="60">
                  <c:v>44663</c:v>
                </c:pt>
                <c:pt idx="61">
                  <c:v>44664</c:v>
                </c:pt>
                <c:pt idx="62">
                  <c:v>44665</c:v>
                </c:pt>
                <c:pt idx="63">
                  <c:v>44670</c:v>
                </c:pt>
                <c:pt idx="64">
                  <c:v>44671</c:v>
                </c:pt>
                <c:pt idx="65">
                  <c:v>44672</c:v>
                </c:pt>
                <c:pt idx="66">
                  <c:v>44673</c:v>
                </c:pt>
                <c:pt idx="67">
                  <c:v>44676</c:v>
                </c:pt>
                <c:pt idx="68">
                  <c:v>44677</c:v>
                </c:pt>
                <c:pt idx="69">
                  <c:v>44678</c:v>
                </c:pt>
                <c:pt idx="70">
                  <c:v>44679</c:v>
                </c:pt>
                <c:pt idx="71">
                  <c:v>44680</c:v>
                </c:pt>
                <c:pt idx="72">
                  <c:v>44683</c:v>
                </c:pt>
                <c:pt idx="73">
                  <c:v>44684</c:v>
                </c:pt>
                <c:pt idx="74">
                  <c:v>44685</c:v>
                </c:pt>
                <c:pt idx="75">
                  <c:v>44686</c:v>
                </c:pt>
                <c:pt idx="76">
                  <c:v>44687</c:v>
                </c:pt>
                <c:pt idx="77">
                  <c:v>44690</c:v>
                </c:pt>
                <c:pt idx="78">
                  <c:v>44691</c:v>
                </c:pt>
                <c:pt idx="79">
                  <c:v>44692</c:v>
                </c:pt>
                <c:pt idx="80">
                  <c:v>44693</c:v>
                </c:pt>
                <c:pt idx="81">
                  <c:v>44694</c:v>
                </c:pt>
                <c:pt idx="82">
                  <c:v>44697</c:v>
                </c:pt>
                <c:pt idx="83">
                  <c:v>44698</c:v>
                </c:pt>
                <c:pt idx="84">
                  <c:v>44699</c:v>
                </c:pt>
                <c:pt idx="85">
                  <c:v>44700</c:v>
                </c:pt>
                <c:pt idx="86">
                  <c:v>44701</c:v>
                </c:pt>
                <c:pt idx="87">
                  <c:v>44704</c:v>
                </c:pt>
                <c:pt idx="88">
                  <c:v>44705</c:v>
                </c:pt>
                <c:pt idx="89">
                  <c:v>44706</c:v>
                </c:pt>
                <c:pt idx="90">
                  <c:v>44707</c:v>
                </c:pt>
                <c:pt idx="91">
                  <c:v>44708</c:v>
                </c:pt>
                <c:pt idx="92">
                  <c:v>44711</c:v>
                </c:pt>
                <c:pt idx="93">
                  <c:v>44712</c:v>
                </c:pt>
                <c:pt idx="94">
                  <c:v>44713</c:v>
                </c:pt>
                <c:pt idx="95">
                  <c:v>44714</c:v>
                </c:pt>
                <c:pt idx="96">
                  <c:v>44715</c:v>
                </c:pt>
                <c:pt idx="97">
                  <c:v>44718</c:v>
                </c:pt>
                <c:pt idx="98">
                  <c:v>44719</c:v>
                </c:pt>
                <c:pt idx="99">
                  <c:v>44720</c:v>
                </c:pt>
                <c:pt idx="100">
                  <c:v>44721</c:v>
                </c:pt>
                <c:pt idx="101">
                  <c:v>44722</c:v>
                </c:pt>
                <c:pt idx="102">
                  <c:v>44725</c:v>
                </c:pt>
                <c:pt idx="103">
                  <c:v>44726</c:v>
                </c:pt>
                <c:pt idx="104">
                  <c:v>44727</c:v>
                </c:pt>
                <c:pt idx="105">
                  <c:v>44728</c:v>
                </c:pt>
                <c:pt idx="106">
                  <c:v>44729</c:v>
                </c:pt>
                <c:pt idx="107">
                  <c:v>44732</c:v>
                </c:pt>
                <c:pt idx="108">
                  <c:v>44733</c:v>
                </c:pt>
                <c:pt idx="109">
                  <c:v>44734</c:v>
                </c:pt>
                <c:pt idx="110">
                  <c:v>44735</c:v>
                </c:pt>
                <c:pt idx="111">
                  <c:v>44736</c:v>
                </c:pt>
                <c:pt idx="112">
                  <c:v>44739</c:v>
                </c:pt>
                <c:pt idx="113">
                  <c:v>44740</c:v>
                </c:pt>
                <c:pt idx="114">
                  <c:v>44741</c:v>
                </c:pt>
                <c:pt idx="115">
                  <c:v>44742</c:v>
                </c:pt>
                <c:pt idx="116">
                  <c:v>44743</c:v>
                </c:pt>
                <c:pt idx="117">
                  <c:v>44746</c:v>
                </c:pt>
                <c:pt idx="118">
                  <c:v>44747</c:v>
                </c:pt>
                <c:pt idx="119">
                  <c:v>44748</c:v>
                </c:pt>
                <c:pt idx="120">
                  <c:v>44749</c:v>
                </c:pt>
                <c:pt idx="121">
                  <c:v>44750</c:v>
                </c:pt>
                <c:pt idx="122">
                  <c:v>44753</c:v>
                </c:pt>
                <c:pt idx="123">
                  <c:v>44754</c:v>
                </c:pt>
                <c:pt idx="124">
                  <c:v>44755</c:v>
                </c:pt>
                <c:pt idx="125">
                  <c:v>44756</c:v>
                </c:pt>
                <c:pt idx="126">
                  <c:v>44757</c:v>
                </c:pt>
                <c:pt idx="127">
                  <c:v>44760</c:v>
                </c:pt>
                <c:pt idx="128">
                  <c:v>44761</c:v>
                </c:pt>
                <c:pt idx="129">
                  <c:v>44762</c:v>
                </c:pt>
                <c:pt idx="130">
                  <c:v>44763</c:v>
                </c:pt>
                <c:pt idx="131">
                  <c:v>44764</c:v>
                </c:pt>
                <c:pt idx="132">
                  <c:v>44767</c:v>
                </c:pt>
                <c:pt idx="133">
                  <c:v>44768</c:v>
                </c:pt>
                <c:pt idx="134">
                  <c:v>44769</c:v>
                </c:pt>
                <c:pt idx="135">
                  <c:v>44770</c:v>
                </c:pt>
                <c:pt idx="136">
                  <c:v>44771</c:v>
                </c:pt>
                <c:pt idx="137">
                  <c:v>44774</c:v>
                </c:pt>
                <c:pt idx="138">
                  <c:v>44775</c:v>
                </c:pt>
                <c:pt idx="139">
                  <c:v>44776</c:v>
                </c:pt>
                <c:pt idx="140">
                  <c:v>44777</c:v>
                </c:pt>
                <c:pt idx="141">
                  <c:v>44778</c:v>
                </c:pt>
                <c:pt idx="142">
                  <c:v>44781</c:v>
                </c:pt>
                <c:pt idx="143">
                  <c:v>44782</c:v>
                </c:pt>
                <c:pt idx="144">
                  <c:v>44783</c:v>
                </c:pt>
                <c:pt idx="145">
                  <c:v>44784</c:v>
                </c:pt>
                <c:pt idx="146">
                  <c:v>44785</c:v>
                </c:pt>
                <c:pt idx="147">
                  <c:v>44788</c:v>
                </c:pt>
                <c:pt idx="148">
                  <c:v>44789</c:v>
                </c:pt>
                <c:pt idx="149">
                  <c:v>44790</c:v>
                </c:pt>
                <c:pt idx="150">
                  <c:v>44791</c:v>
                </c:pt>
                <c:pt idx="151">
                  <c:v>44792</c:v>
                </c:pt>
                <c:pt idx="152">
                  <c:v>44795</c:v>
                </c:pt>
                <c:pt idx="153">
                  <c:v>44796</c:v>
                </c:pt>
                <c:pt idx="154">
                  <c:v>44797</c:v>
                </c:pt>
                <c:pt idx="155">
                  <c:v>44798</c:v>
                </c:pt>
                <c:pt idx="156">
                  <c:v>44799</c:v>
                </c:pt>
                <c:pt idx="157">
                  <c:v>44802</c:v>
                </c:pt>
                <c:pt idx="158">
                  <c:v>44803</c:v>
                </c:pt>
                <c:pt idx="159">
                  <c:v>44804</c:v>
                </c:pt>
                <c:pt idx="160">
                  <c:v>44805</c:v>
                </c:pt>
                <c:pt idx="161">
                  <c:v>44806</c:v>
                </c:pt>
                <c:pt idx="162">
                  <c:v>44809</c:v>
                </c:pt>
                <c:pt idx="163">
                  <c:v>44810</c:v>
                </c:pt>
                <c:pt idx="164">
                  <c:v>44811</c:v>
                </c:pt>
                <c:pt idx="165">
                  <c:v>44812</c:v>
                </c:pt>
                <c:pt idx="166">
                  <c:v>44813</c:v>
                </c:pt>
                <c:pt idx="167">
                  <c:v>44816</c:v>
                </c:pt>
                <c:pt idx="168">
                  <c:v>44817</c:v>
                </c:pt>
                <c:pt idx="169">
                  <c:v>44818</c:v>
                </c:pt>
                <c:pt idx="170">
                  <c:v>44819</c:v>
                </c:pt>
                <c:pt idx="171">
                  <c:v>44820</c:v>
                </c:pt>
                <c:pt idx="172">
                  <c:v>44823</c:v>
                </c:pt>
                <c:pt idx="173">
                  <c:v>44824</c:v>
                </c:pt>
                <c:pt idx="174">
                  <c:v>44825</c:v>
                </c:pt>
                <c:pt idx="175">
                  <c:v>44826</c:v>
                </c:pt>
                <c:pt idx="176">
                  <c:v>44827</c:v>
                </c:pt>
                <c:pt idx="177">
                  <c:v>44830</c:v>
                </c:pt>
                <c:pt idx="178">
                  <c:v>44831</c:v>
                </c:pt>
                <c:pt idx="179">
                  <c:v>44832</c:v>
                </c:pt>
                <c:pt idx="180">
                  <c:v>44833</c:v>
                </c:pt>
                <c:pt idx="181">
                  <c:v>44834</c:v>
                </c:pt>
                <c:pt idx="182">
                  <c:v>44837</c:v>
                </c:pt>
                <c:pt idx="183">
                  <c:v>44838</c:v>
                </c:pt>
                <c:pt idx="184">
                  <c:v>44839</c:v>
                </c:pt>
                <c:pt idx="185">
                  <c:v>44840</c:v>
                </c:pt>
                <c:pt idx="186">
                  <c:v>44841</c:v>
                </c:pt>
                <c:pt idx="187">
                  <c:v>44844</c:v>
                </c:pt>
                <c:pt idx="188">
                  <c:v>44845</c:v>
                </c:pt>
                <c:pt idx="189">
                  <c:v>44846</c:v>
                </c:pt>
                <c:pt idx="190">
                  <c:v>44847</c:v>
                </c:pt>
                <c:pt idx="191">
                  <c:v>44848</c:v>
                </c:pt>
                <c:pt idx="192">
                  <c:v>44851</c:v>
                </c:pt>
                <c:pt idx="193">
                  <c:v>44852</c:v>
                </c:pt>
                <c:pt idx="194">
                  <c:v>44853</c:v>
                </c:pt>
                <c:pt idx="195">
                  <c:v>44854</c:v>
                </c:pt>
                <c:pt idx="196">
                  <c:v>44855</c:v>
                </c:pt>
                <c:pt idx="197">
                  <c:v>44858</c:v>
                </c:pt>
                <c:pt idx="198">
                  <c:v>44859</c:v>
                </c:pt>
                <c:pt idx="199">
                  <c:v>44860</c:v>
                </c:pt>
                <c:pt idx="200">
                  <c:v>44861</c:v>
                </c:pt>
                <c:pt idx="201">
                  <c:v>44862</c:v>
                </c:pt>
                <c:pt idx="202">
                  <c:v>44865</c:v>
                </c:pt>
                <c:pt idx="203">
                  <c:v>44866</c:v>
                </c:pt>
                <c:pt idx="204">
                  <c:v>44867</c:v>
                </c:pt>
                <c:pt idx="205">
                  <c:v>44868</c:v>
                </c:pt>
                <c:pt idx="206">
                  <c:v>44869</c:v>
                </c:pt>
                <c:pt idx="207">
                  <c:v>44872</c:v>
                </c:pt>
                <c:pt idx="208">
                  <c:v>44873</c:v>
                </c:pt>
                <c:pt idx="209">
                  <c:v>44874</c:v>
                </c:pt>
                <c:pt idx="210">
                  <c:v>44875</c:v>
                </c:pt>
                <c:pt idx="211">
                  <c:v>44876</c:v>
                </c:pt>
                <c:pt idx="212">
                  <c:v>44879</c:v>
                </c:pt>
                <c:pt idx="213">
                  <c:v>44880</c:v>
                </c:pt>
                <c:pt idx="214">
                  <c:v>44881</c:v>
                </c:pt>
                <c:pt idx="215">
                  <c:v>44882</c:v>
                </c:pt>
                <c:pt idx="216">
                  <c:v>44883</c:v>
                </c:pt>
                <c:pt idx="217">
                  <c:v>44886</c:v>
                </c:pt>
                <c:pt idx="218">
                  <c:v>44887</c:v>
                </c:pt>
                <c:pt idx="219">
                  <c:v>44888</c:v>
                </c:pt>
                <c:pt idx="220">
                  <c:v>44889</c:v>
                </c:pt>
                <c:pt idx="221">
                  <c:v>44890</c:v>
                </c:pt>
                <c:pt idx="222">
                  <c:v>44893</c:v>
                </c:pt>
                <c:pt idx="223">
                  <c:v>44894</c:v>
                </c:pt>
                <c:pt idx="224">
                  <c:v>44895</c:v>
                </c:pt>
                <c:pt idx="225">
                  <c:v>44896</c:v>
                </c:pt>
                <c:pt idx="226">
                  <c:v>44897</c:v>
                </c:pt>
                <c:pt idx="227">
                  <c:v>44900</c:v>
                </c:pt>
                <c:pt idx="228">
                  <c:v>44901</c:v>
                </c:pt>
                <c:pt idx="229">
                  <c:v>44902</c:v>
                </c:pt>
                <c:pt idx="230">
                  <c:v>44903</c:v>
                </c:pt>
                <c:pt idx="231">
                  <c:v>44904</c:v>
                </c:pt>
                <c:pt idx="232">
                  <c:v>44907</c:v>
                </c:pt>
                <c:pt idx="233">
                  <c:v>44908</c:v>
                </c:pt>
                <c:pt idx="234">
                  <c:v>44909</c:v>
                </c:pt>
                <c:pt idx="235">
                  <c:v>44910</c:v>
                </c:pt>
                <c:pt idx="236">
                  <c:v>44911</c:v>
                </c:pt>
                <c:pt idx="237">
                  <c:v>44914</c:v>
                </c:pt>
                <c:pt idx="238">
                  <c:v>44915</c:v>
                </c:pt>
                <c:pt idx="239">
                  <c:v>44916</c:v>
                </c:pt>
                <c:pt idx="240">
                  <c:v>44917</c:v>
                </c:pt>
                <c:pt idx="241">
                  <c:v>44918</c:v>
                </c:pt>
                <c:pt idx="242">
                  <c:v>44922</c:v>
                </c:pt>
                <c:pt idx="243">
                  <c:v>44923</c:v>
                </c:pt>
                <c:pt idx="244">
                  <c:v>44924</c:v>
                </c:pt>
                <c:pt idx="245">
                  <c:v>44925</c:v>
                </c:pt>
                <c:pt idx="246">
                  <c:v>44928</c:v>
                </c:pt>
                <c:pt idx="247">
                  <c:v>44929</c:v>
                </c:pt>
                <c:pt idx="248">
                  <c:v>44930</c:v>
                </c:pt>
                <c:pt idx="249">
                  <c:v>44931</c:v>
                </c:pt>
                <c:pt idx="250">
                  <c:v>44932</c:v>
                </c:pt>
                <c:pt idx="251">
                  <c:v>44935</c:v>
                </c:pt>
                <c:pt idx="252">
                  <c:v>44936</c:v>
                </c:pt>
                <c:pt idx="253">
                  <c:v>44937</c:v>
                </c:pt>
                <c:pt idx="254">
                  <c:v>44938</c:v>
                </c:pt>
                <c:pt idx="255">
                  <c:v>44939</c:v>
                </c:pt>
                <c:pt idx="256">
                  <c:v>44942</c:v>
                </c:pt>
                <c:pt idx="257">
                  <c:v>44943</c:v>
                </c:pt>
                <c:pt idx="258">
                  <c:v>44944</c:v>
                </c:pt>
              </c:numCache>
            </c:numRef>
          </c:cat>
          <c:val>
            <c:numRef>
              <c:f>'Graf 6'!$D$2:$D$260</c:f>
              <c:numCache>
                <c:formatCode>General</c:formatCode>
                <c:ptCount val="259"/>
                <c:pt idx="0">
                  <c:v>0.30309999999999998</c:v>
                </c:pt>
                <c:pt idx="1">
                  <c:v>0.3125</c:v>
                </c:pt>
                <c:pt idx="2">
                  <c:v>0.30650000000000005</c:v>
                </c:pt>
                <c:pt idx="3">
                  <c:v>0.31659999999999999</c:v>
                </c:pt>
                <c:pt idx="4">
                  <c:v>0.3226</c:v>
                </c:pt>
                <c:pt idx="5">
                  <c:v>0.34279999999999999</c:v>
                </c:pt>
                <c:pt idx="6">
                  <c:v>0.34630000000000005</c:v>
                </c:pt>
                <c:pt idx="7">
                  <c:v>0.33540000000000003</c:v>
                </c:pt>
                <c:pt idx="8">
                  <c:v>0.34649999999999997</c:v>
                </c:pt>
                <c:pt idx="9">
                  <c:v>0.34520000000000001</c:v>
                </c:pt>
                <c:pt idx="10">
                  <c:v>0.35450000000000004</c:v>
                </c:pt>
                <c:pt idx="11">
                  <c:v>0.3548</c:v>
                </c:pt>
                <c:pt idx="12">
                  <c:v>0.40370000000000006</c:v>
                </c:pt>
                <c:pt idx="13">
                  <c:v>0.40079999999999999</c:v>
                </c:pt>
                <c:pt idx="14">
                  <c:v>0.43030000000000002</c:v>
                </c:pt>
                <c:pt idx="15">
                  <c:v>0.46939999999999998</c:v>
                </c:pt>
                <c:pt idx="16">
                  <c:v>0.46780000000000005</c:v>
                </c:pt>
                <c:pt idx="17">
                  <c:v>0.50190000000000001</c:v>
                </c:pt>
                <c:pt idx="18">
                  <c:v>0.53200000000000003</c:v>
                </c:pt>
                <c:pt idx="19">
                  <c:v>0.54089999999999994</c:v>
                </c:pt>
                <c:pt idx="20">
                  <c:v>0.53499999999999992</c:v>
                </c:pt>
                <c:pt idx="21">
                  <c:v>0.54479999999999995</c:v>
                </c:pt>
                <c:pt idx="22">
                  <c:v>0.53680000000000005</c:v>
                </c:pt>
                <c:pt idx="23">
                  <c:v>0.56630000000000003</c:v>
                </c:pt>
                <c:pt idx="24">
                  <c:v>0.57330000000000003</c:v>
                </c:pt>
                <c:pt idx="25">
                  <c:v>0.55890000000000006</c:v>
                </c:pt>
                <c:pt idx="26">
                  <c:v>0.57230000000000003</c:v>
                </c:pt>
                <c:pt idx="27">
                  <c:v>0.56389999999999996</c:v>
                </c:pt>
                <c:pt idx="28">
                  <c:v>0.55940000000000001</c:v>
                </c:pt>
                <c:pt idx="29">
                  <c:v>0.54780000000000006</c:v>
                </c:pt>
                <c:pt idx="30">
                  <c:v>0.52300000000000002</c:v>
                </c:pt>
                <c:pt idx="31">
                  <c:v>0.53570000000000007</c:v>
                </c:pt>
                <c:pt idx="32">
                  <c:v>0.55119999999999991</c:v>
                </c:pt>
                <c:pt idx="33">
                  <c:v>0.5857</c:v>
                </c:pt>
                <c:pt idx="34">
                  <c:v>0.5717000000000001</c:v>
                </c:pt>
                <c:pt idx="35">
                  <c:v>0.55230000000000001</c:v>
                </c:pt>
                <c:pt idx="36">
                  <c:v>0.55259999999999998</c:v>
                </c:pt>
                <c:pt idx="37">
                  <c:v>0.59519999999999995</c:v>
                </c:pt>
                <c:pt idx="38">
                  <c:v>0.56480000000000008</c:v>
                </c:pt>
                <c:pt idx="39">
                  <c:v>0.58159999999999989</c:v>
                </c:pt>
                <c:pt idx="40">
                  <c:v>0.61639999999999995</c:v>
                </c:pt>
                <c:pt idx="41">
                  <c:v>0.6725000000000001</c:v>
                </c:pt>
                <c:pt idx="42">
                  <c:v>0.7078000000000001</c:v>
                </c:pt>
                <c:pt idx="43">
                  <c:v>0.69369999999999998</c:v>
                </c:pt>
                <c:pt idx="44">
                  <c:v>0.73640000000000005</c:v>
                </c:pt>
                <c:pt idx="45">
                  <c:v>0.71970000000000001</c:v>
                </c:pt>
                <c:pt idx="46">
                  <c:v>0.72300000000000009</c:v>
                </c:pt>
                <c:pt idx="47">
                  <c:v>0.71970000000000012</c:v>
                </c:pt>
                <c:pt idx="48">
                  <c:v>0.68830000000000002</c:v>
                </c:pt>
                <c:pt idx="49">
                  <c:v>0.69659999999999989</c:v>
                </c:pt>
                <c:pt idx="50">
                  <c:v>0.69669999999999999</c:v>
                </c:pt>
                <c:pt idx="51">
                  <c:v>0.70350000000000001</c:v>
                </c:pt>
                <c:pt idx="52">
                  <c:v>0.70969999999999989</c:v>
                </c:pt>
                <c:pt idx="53">
                  <c:v>0.74540000000000006</c:v>
                </c:pt>
                <c:pt idx="54">
                  <c:v>0.77189999999999992</c:v>
                </c:pt>
                <c:pt idx="55">
                  <c:v>0.80649999999999988</c:v>
                </c:pt>
                <c:pt idx="56">
                  <c:v>0.79780000000000006</c:v>
                </c:pt>
                <c:pt idx="57">
                  <c:v>0.79089999999999994</c:v>
                </c:pt>
                <c:pt idx="58">
                  <c:v>0.80790000000000006</c:v>
                </c:pt>
                <c:pt idx="59">
                  <c:v>0.74719999999999998</c:v>
                </c:pt>
                <c:pt idx="60">
                  <c:v>0.76230000000000009</c:v>
                </c:pt>
                <c:pt idx="61">
                  <c:v>0.74650000000000005</c:v>
                </c:pt>
                <c:pt idx="62">
                  <c:v>0.74759999999999993</c:v>
                </c:pt>
                <c:pt idx="63">
                  <c:v>0.71899999999999997</c:v>
                </c:pt>
                <c:pt idx="64">
                  <c:v>0.72709999999999997</c:v>
                </c:pt>
                <c:pt idx="65">
                  <c:v>0.7105999999999999</c:v>
                </c:pt>
                <c:pt idx="66">
                  <c:v>0.70369999999999999</c:v>
                </c:pt>
                <c:pt idx="67">
                  <c:v>0.73340000000000005</c:v>
                </c:pt>
                <c:pt idx="68">
                  <c:v>0.75689999999999991</c:v>
                </c:pt>
                <c:pt idx="69">
                  <c:v>0.75949999999999995</c:v>
                </c:pt>
                <c:pt idx="70">
                  <c:v>0.75540000000000007</c:v>
                </c:pt>
                <c:pt idx="71">
                  <c:v>0.80320000000000003</c:v>
                </c:pt>
                <c:pt idx="72">
                  <c:v>0.78520000000000001</c:v>
                </c:pt>
                <c:pt idx="73">
                  <c:v>0.78339999999999999</c:v>
                </c:pt>
                <c:pt idx="74">
                  <c:v>0.81559999999999988</c:v>
                </c:pt>
                <c:pt idx="75">
                  <c:v>0.8156000000000001</c:v>
                </c:pt>
                <c:pt idx="76">
                  <c:v>0.8297000000000001</c:v>
                </c:pt>
                <c:pt idx="77">
                  <c:v>0.8701000000000001</c:v>
                </c:pt>
                <c:pt idx="78">
                  <c:v>0.88819999999999988</c:v>
                </c:pt>
                <c:pt idx="79">
                  <c:v>0.84570000000000001</c:v>
                </c:pt>
                <c:pt idx="80">
                  <c:v>0.87370000000000003</c:v>
                </c:pt>
                <c:pt idx="81">
                  <c:v>0.85699999999999998</c:v>
                </c:pt>
                <c:pt idx="82">
                  <c:v>0.88419999999999999</c:v>
                </c:pt>
                <c:pt idx="83">
                  <c:v>0.88249999999999984</c:v>
                </c:pt>
                <c:pt idx="84">
                  <c:v>0.87949999999999995</c:v>
                </c:pt>
                <c:pt idx="85">
                  <c:v>0.89989999999999992</c:v>
                </c:pt>
                <c:pt idx="86">
                  <c:v>0.91940000000000011</c:v>
                </c:pt>
                <c:pt idx="87">
                  <c:v>0.91369999999999996</c:v>
                </c:pt>
                <c:pt idx="88">
                  <c:v>0.91830000000000001</c:v>
                </c:pt>
                <c:pt idx="89">
                  <c:v>0.91769999999999996</c:v>
                </c:pt>
                <c:pt idx="90">
                  <c:v>0.89549999999999996</c:v>
                </c:pt>
                <c:pt idx="91">
                  <c:v>0.90510000000000002</c:v>
                </c:pt>
                <c:pt idx="92">
                  <c:v>0.90010000000000012</c:v>
                </c:pt>
                <c:pt idx="93">
                  <c:v>0.86820000000000008</c:v>
                </c:pt>
                <c:pt idx="94">
                  <c:v>0.86370000000000013</c:v>
                </c:pt>
                <c:pt idx="95">
                  <c:v>0.87159999999999993</c:v>
                </c:pt>
                <c:pt idx="96">
                  <c:v>0.86210000000000009</c:v>
                </c:pt>
                <c:pt idx="97">
                  <c:v>0.8217000000000001</c:v>
                </c:pt>
                <c:pt idx="98">
                  <c:v>0.82799999999999985</c:v>
                </c:pt>
                <c:pt idx="99">
                  <c:v>0.82369999999999988</c:v>
                </c:pt>
                <c:pt idx="100">
                  <c:v>0.85160000000000013</c:v>
                </c:pt>
                <c:pt idx="101">
                  <c:v>0.91839999999999988</c:v>
                </c:pt>
                <c:pt idx="102">
                  <c:v>0.99309999999999987</c:v>
                </c:pt>
                <c:pt idx="103">
                  <c:v>1.0376000000000001</c:v>
                </c:pt>
                <c:pt idx="104">
                  <c:v>0.99529999999999985</c:v>
                </c:pt>
                <c:pt idx="105">
                  <c:v>0.98419999999999996</c:v>
                </c:pt>
                <c:pt idx="106">
                  <c:v>0.97530000000000006</c:v>
                </c:pt>
                <c:pt idx="107">
                  <c:v>1.0115000000000001</c:v>
                </c:pt>
                <c:pt idx="108">
                  <c:v>0.99859999999999993</c:v>
                </c:pt>
                <c:pt idx="109">
                  <c:v>0.9887999999999999</c:v>
                </c:pt>
                <c:pt idx="110">
                  <c:v>0.97330000000000005</c:v>
                </c:pt>
                <c:pt idx="111">
                  <c:v>0.97089999999999987</c:v>
                </c:pt>
                <c:pt idx="112">
                  <c:v>0.97989999999999999</c:v>
                </c:pt>
                <c:pt idx="113">
                  <c:v>0.9879</c:v>
                </c:pt>
                <c:pt idx="114">
                  <c:v>0.98350000000000004</c:v>
                </c:pt>
                <c:pt idx="115">
                  <c:v>1.0196000000000003</c:v>
                </c:pt>
                <c:pt idx="116">
                  <c:v>1.0137999999999998</c:v>
                </c:pt>
                <c:pt idx="117">
                  <c:v>1.0349000000000002</c:v>
                </c:pt>
                <c:pt idx="118">
                  <c:v>1.0596999999999999</c:v>
                </c:pt>
                <c:pt idx="119">
                  <c:v>1.0049000000000001</c:v>
                </c:pt>
                <c:pt idx="120">
                  <c:v>0.99560000000000004</c:v>
                </c:pt>
                <c:pt idx="121">
                  <c:v>0.99770000000000003</c:v>
                </c:pt>
                <c:pt idx="122">
                  <c:v>0.99460000000000015</c:v>
                </c:pt>
                <c:pt idx="123">
                  <c:v>0.98280000000000012</c:v>
                </c:pt>
                <c:pt idx="124">
                  <c:v>0.97770000000000024</c:v>
                </c:pt>
                <c:pt idx="125">
                  <c:v>0.9749000000000001</c:v>
                </c:pt>
                <c:pt idx="126">
                  <c:v>0.99930000000000008</c:v>
                </c:pt>
                <c:pt idx="127">
                  <c:v>0.99290000000000012</c:v>
                </c:pt>
                <c:pt idx="128">
                  <c:v>0.95300000000000007</c:v>
                </c:pt>
                <c:pt idx="129">
                  <c:v>0.97050000000000014</c:v>
                </c:pt>
                <c:pt idx="130">
                  <c:v>0.99560000000000004</c:v>
                </c:pt>
                <c:pt idx="131">
                  <c:v>1.0023</c:v>
                </c:pt>
                <c:pt idx="132">
                  <c:v>0.98890000000000011</c:v>
                </c:pt>
                <c:pt idx="133">
                  <c:v>0.99940000000000007</c:v>
                </c:pt>
                <c:pt idx="134">
                  <c:v>0.99139999999999995</c:v>
                </c:pt>
                <c:pt idx="135">
                  <c:v>0.98270000000000002</c:v>
                </c:pt>
                <c:pt idx="136">
                  <c:v>0.96600000000000008</c:v>
                </c:pt>
                <c:pt idx="137">
                  <c:v>0.96730000000000016</c:v>
                </c:pt>
                <c:pt idx="138">
                  <c:v>0.98339999999999994</c:v>
                </c:pt>
                <c:pt idx="139">
                  <c:v>0.95609999999999995</c:v>
                </c:pt>
                <c:pt idx="140">
                  <c:v>0.94040000000000001</c:v>
                </c:pt>
                <c:pt idx="141">
                  <c:v>0.95120000000000005</c:v>
                </c:pt>
                <c:pt idx="142">
                  <c:v>0.94490000000000007</c:v>
                </c:pt>
                <c:pt idx="143">
                  <c:v>0.95460000000000012</c:v>
                </c:pt>
                <c:pt idx="144">
                  <c:v>0.96860000000000002</c:v>
                </c:pt>
                <c:pt idx="145">
                  <c:v>0.96519999999999995</c:v>
                </c:pt>
                <c:pt idx="146">
                  <c:v>0.95119999999999993</c:v>
                </c:pt>
                <c:pt idx="147">
                  <c:v>0.95490000000000008</c:v>
                </c:pt>
                <c:pt idx="148">
                  <c:v>0.94529999999999992</c:v>
                </c:pt>
                <c:pt idx="149">
                  <c:v>0.92949999999999977</c:v>
                </c:pt>
                <c:pt idx="150">
                  <c:v>0.9706999999999999</c:v>
                </c:pt>
                <c:pt idx="151">
                  <c:v>0.95120000000000005</c:v>
                </c:pt>
                <c:pt idx="152">
                  <c:v>0.96260000000000012</c:v>
                </c:pt>
                <c:pt idx="153">
                  <c:v>0.98049999999999993</c:v>
                </c:pt>
                <c:pt idx="154">
                  <c:v>0.98770000000000002</c:v>
                </c:pt>
                <c:pt idx="155">
                  <c:v>1.0258</c:v>
                </c:pt>
                <c:pt idx="156">
                  <c:v>1.0378999999999998</c:v>
                </c:pt>
                <c:pt idx="157">
                  <c:v>1.0317000000000001</c:v>
                </c:pt>
                <c:pt idx="158">
                  <c:v>1.0259999999999998</c:v>
                </c:pt>
                <c:pt idx="159">
                  <c:v>1.0141000000000002</c:v>
                </c:pt>
                <c:pt idx="160">
                  <c:v>1.0226999999999999</c:v>
                </c:pt>
                <c:pt idx="161">
                  <c:v>1.0324</c:v>
                </c:pt>
                <c:pt idx="162">
                  <c:v>1.0791999999999997</c:v>
                </c:pt>
                <c:pt idx="163">
                  <c:v>1.0477999999999998</c:v>
                </c:pt>
                <c:pt idx="164">
                  <c:v>1.0416000000000003</c:v>
                </c:pt>
                <c:pt idx="165">
                  <c:v>1.0257000000000001</c:v>
                </c:pt>
                <c:pt idx="166">
                  <c:v>1.1088</c:v>
                </c:pt>
                <c:pt idx="167">
                  <c:v>1.1062999999999998</c:v>
                </c:pt>
                <c:pt idx="168">
                  <c:v>1.0721000000000001</c:v>
                </c:pt>
                <c:pt idx="169">
                  <c:v>1.0556999999999999</c:v>
                </c:pt>
                <c:pt idx="170">
                  <c:v>1.0202</c:v>
                </c:pt>
                <c:pt idx="171">
                  <c:v>1.0141999999999998</c:v>
                </c:pt>
                <c:pt idx="172">
                  <c:v>1.0082</c:v>
                </c:pt>
                <c:pt idx="173">
                  <c:v>1.0183999999999997</c:v>
                </c:pt>
                <c:pt idx="174">
                  <c:v>1.0216000000000001</c:v>
                </c:pt>
                <c:pt idx="175">
                  <c:v>1.0486999999999997</c:v>
                </c:pt>
                <c:pt idx="176">
                  <c:v>1.0484999999999998</c:v>
                </c:pt>
                <c:pt idx="177">
                  <c:v>1.0895999999999999</c:v>
                </c:pt>
                <c:pt idx="178">
                  <c:v>1.1318999999999999</c:v>
                </c:pt>
                <c:pt idx="179">
                  <c:v>1.1817000000000002</c:v>
                </c:pt>
                <c:pt idx="180">
                  <c:v>1.1764000000000001</c:v>
                </c:pt>
                <c:pt idx="181">
                  <c:v>1.2030999999999996</c:v>
                </c:pt>
                <c:pt idx="182">
                  <c:v>1.1924999999999999</c:v>
                </c:pt>
                <c:pt idx="183">
                  <c:v>1.2364000000000002</c:v>
                </c:pt>
                <c:pt idx="184">
                  <c:v>1.2526999999999999</c:v>
                </c:pt>
                <c:pt idx="185">
                  <c:v>1.3090999999999999</c:v>
                </c:pt>
                <c:pt idx="186">
                  <c:v>1.3197000000000001</c:v>
                </c:pt>
                <c:pt idx="187">
                  <c:v>1.2854000000000001</c:v>
                </c:pt>
                <c:pt idx="188">
                  <c:v>1.3401000000000001</c:v>
                </c:pt>
                <c:pt idx="189">
                  <c:v>1.4689999999999999</c:v>
                </c:pt>
                <c:pt idx="190">
                  <c:v>1.4388000000000001</c:v>
                </c:pt>
                <c:pt idx="191">
                  <c:v>1.4490999999999996</c:v>
                </c:pt>
                <c:pt idx="192">
                  <c:v>1.4413999999999998</c:v>
                </c:pt>
                <c:pt idx="193">
                  <c:v>1.4373999999999998</c:v>
                </c:pt>
                <c:pt idx="194">
                  <c:v>1.4178000000000002</c:v>
                </c:pt>
                <c:pt idx="195">
                  <c:v>1.4099000000000004</c:v>
                </c:pt>
                <c:pt idx="196">
                  <c:v>1.4064999999999999</c:v>
                </c:pt>
                <c:pt idx="197">
                  <c:v>1.3758999999999997</c:v>
                </c:pt>
                <c:pt idx="198">
                  <c:v>1.379</c:v>
                </c:pt>
                <c:pt idx="199">
                  <c:v>1.4171999999999998</c:v>
                </c:pt>
                <c:pt idx="200">
                  <c:v>1.3820000000000001</c:v>
                </c:pt>
                <c:pt idx="201">
                  <c:v>1.3788</c:v>
                </c:pt>
                <c:pt idx="202">
                  <c:v>1.3868999999999998</c:v>
                </c:pt>
                <c:pt idx="203">
                  <c:v>1.3841999999999999</c:v>
                </c:pt>
                <c:pt idx="204">
                  <c:v>1.3866999999999998</c:v>
                </c:pt>
                <c:pt idx="205">
                  <c:v>1.3836999999999997</c:v>
                </c:pt>
                <c:pt idx="206">
                  <c:v>1.3799000000000001</c:v>
                </c:pt>
                <c:pt idx="207">
                  <c:v>1.3685</c:v>
                </c:pt>
                <c:pt idx="208">
                  <c:v>1.3673000000000002</c:v>
                </c:pt>
                <c:pt idx="209">
                  <c:v>1.3460999999999999</c:v>
                </c:pt>
                <c:pt idx="210">
                  <c:v>1.3502999999999998</c:v>
                </c:pt>
                <c:pt idx="211">
                  <c:v>1.38</c:v>
                </c:pt>
                <c:pt idx="212">
                  <c:v>1.3707999999999996</c:v>
                </c:pt>
                <c:pt idx="213">
                  <c:v>1.3264</c:v>
                </c:pt>
                <c:pt idx="214">
                  <c:v>1.3156000000000001</c:v>
                </c:pt>
                <c:pt idx="215">
                  <c:v>1.3231000000000002</c:v>
                </c:pt>
                <c:pt idx="216">
                  <c:v>1.3260999999999998</c:v>
                </c:pt>
                <c:pt idx="217">
                  <c:v>1.3346999999999998</c:v>
                </c:pt>
                <c:pt idx="218">
                  <c:v>1.3309</c:v>
                </c:pt>
                <c:pt idx="219">
                  <c:v>1.2954999999999999</c:v>
                </c:pt>
                <c:pt idx="220">
                  <c:v>1.3019000000000001</c:v>
                </c:pt>
                <c:pt idx="221">
                  <c:v>1.2714999999999999</c:v>
                </c:pt>
                <c:pt idx="222">
                  <c:v>1.2524999999999999</c:v>
                </c:pt>
                <c:pt idx="223">
                  <c:v>1.2401</c:v>
                </c:pt>
                <c:pt idx="224">
                  <c:v>1.2278</c:v>
                </c:pt>
                <c:pt idx="225">
                  <c:v>1.1521000000000001</c:v>
                </c:pt>
                <c:pt idx="226">
                  <c:v>1.1427000000000003</c:v>
                </c:pt>
                <c:pt idx="227">
                  <c:v>1.1094000000000002</c:v>
                </c:pt>
                <c:pt idx="228">
                  <c:v>1.1257999999999999</c:v>
                </c:pt>
                <c:pt idx="229">
                  <c:v>1.1164000000000001</c:v>
                </c:pt>
                <c:pt idx="230">
                  <c:v>1.0762</c:v>
                </c:pt>
                <c:pt idx="231">
                  <c:v>1.0640000000000001</c:v>
                </c:pt>
                <c:pt idx="232">
                  <c:v>1.0723</c:v>
                </c:pt>
                <c:pt idx="233">
                  <c:v>1.0678000000000001</c:v>
                </c:pt>
                <c:pt idx="234">
                  <c:v>1.0937999999999999</c:v>
                </c:pt>
                <c:pt idx="235">
                  <c:v>1.0724</c:v>
                </c:pt>
                <c:pt idx="236">
                  <c:v>1.1543000000000001</c:v>
                </c:pt>
                <c:pt idx="237">
                  <c:v>1.1305000000000001</c:v>
                </c:pt>
                <c:pt idx="238">
                  <c:v>1.1377000000000002</c:v>
                </c:pt>
                <c:pt idx="239">
                  <c:v>1.1522999999999999</c:v>
                </c:pt>
                <c:pt idx="240">
                  <c:v>1.1602999999999999</c:v>
                </c:pt>
                <c:pt idx="241">
                  <c:v>1.1324000000000001</c:v>
                </c:pt>
                <c:pt idx="242">
                  <c:v>1.1294</c:v>
                </c:pt>
                <c:pt idx="243">
                  <c:v>1.1242999999999999</c:v>
                </c:pt>
                <c:pt idx="244">
                  <c:v>1.1520000000000001</c:v>
                </c:pt>
                <c:pt idx="245">
                  <c:v>1.1324000000000001</c:v>
                </c:pt>
                <c:pt idx="246">
                  <c:v>1.1392000000000002</c:v>
                </c:pt>
                <c:pt idx="247">
                  <c:v>1.1315</c:v>
                </c:pt>
                <c:pt idx="248">
                  <c:v>1.0947999999999998</c:v>
                </c:pt>
                <c:pt idx="249">
                  <c:v>1.1162999999999998</c:v>
                </c:pt>
                <c:pt idx="250">
                  <c:v>1.1278000000000001</c:v>
                </c:pt>
                <c:pt idx="251">
                  <c:v>1.1012</c:v>
                </c:pt>
                <c:pt idx="252">
                  <c:v>1.0783</c:v>
                </c:pt>
                <c:pt idx="253">
                  <c:v>1.0103</c:v>
                </c:pt>
                <c:pt idx="254">
                  <c:v>0.99949999999999983</c:v>
                </c:pt>
                <c:pt idx="255">
                  <c:v>0.996</c:v>
                </c:pt>
                <c:pt idx="256">
                  <c:v>1.0078</c:v>
                </c:pt>
                <c:pt idx="257">
                  <c:v>0.98550000000000004</c:v>
                </c:pt>
                <c:pt idx="258">
                  <c:v>0.95839999999999992</c:v>
                </c:pt>
              </c:numCache>
            </c:numRef>
          </c:val>
          <c:smooth val="0"/>
          <c:extLst>
            <c:ext xmlns:c16="http://schemas.microsoft.com/office/drawing/2014/chart" uri="{C3380CC4-5D6E-409C-BE32-E72D297353CC}">
              <c16:uniqueId val="{00000000-0CC5-4B04-8575-9D6FDB212F64}"/>
            </c:ext>
          </c:extLst>
        </c:ser>
        <c:ser>
          <c:idx val="1"/>
          <c:order val="1"/>
          <c:tx>
            <c:strRef>
              <c:f>'Graf 6'!$E$1</c:f>
              <c:strCache>
                <c:ptCount val="1"/>
                <c:pt idx="0">
                  <c:v>Francúzsko</c:v>
                </c:pt>
              </c:strCache>
            </c:strRef>
          </c:tx>
          <c:spPr>
            <a:ln w="28575" cap="rnd">
              <a:solidFill>
                <a:schemeClr val="tx1"/>
              </a:solidFill>
              <a:prstDash val="solid"/>
              <a:round/>
            </a:ln>
            <a:effectLst/>
          </c:spPr>
          <c:marker>
            <c:symbol val="none"/>
          </c:marker>
          <c:cat>
            <c:numRef>
              <c:f>'Graf 6'!$C$2:$C$260</c:f>
              <c:numCache>
                <c:formatCode>m/d/yyyy</c:formatCode>
                <c:ptCount val="259"/>
                <c:pt idx="0">
                  <c:v>44579</c:v>
                </c:pt>
                <c:pt idx="1">
                  <c:v>44580</c:v>
                </c:pt>
                <c:pt idx="2">
                  <c:v>44581</c:v>
                </c:pt>
                <c:pt idx="3">
                  <c:v>44582</c:v>
                </c:pt>
                <c:pt idx="4">
                  <c:v>44585</c:v>
                </c:pt>
                <c:pt idx="5">
                  <c:v>44586</c:v>
                </c:pt>
                <c:pt idx="6">
                  <c:v>44587</c:v>
                </c:pt>
                <c:pt idx="7">
                  <c:v>44588</c:v>
                </c:pt>
                <c:pt idx="8">
                  <c:v>44589</c:v>
                </c:pt>
                <c:pt idx="9">
                  <c:v>44592</c:v>
                </c:pt>
                <c:pt idx="10">
                  <c:v>44593</c:v>
                </c:pt>
                <c:pt idx="11">
                  <c:v>44594</c:v>
                </c:pt>
                <c:pt idx="12">
                  <c:v>44595</c:v>
                </c:pt>
                <c:pt idx="13">
                  <c:v>44596</c:v>
                </c:pt>
                <c:pt idx="14">
                  <c:v>44599</c:v>
                </c:pt>
                <c:pt idx="15">
                  <c:v>44600</c:v>
                </c:pt>
                <c:pt idx="16">
                  <c:v>44601</c:v>
                </c:pt>
                <c:pt idx="17">
                  <c:v>44602</c:v>
                </c:pt>
                <c:pt idx="18">
                  <c:v>44603</c:v>
                </c:pt>
                <c:pt idx="19">
                  <c:v>44606</c:v>
                </c:pt>
                <c:pt idx="20">
                  <c:v>44607</c:v>
                </c:pt>
                <c:pt idx="21">
                  <c:v>44608</c:v>
                </c:pt>
                <c:pt idx="22">
                  <c:v>44609</c:v>
                </c:pt>
                <c:pt idx="23">
                  <c:v>44610</c:v>
                </c:pt>
                <c:pt idx="24">
                  <c:v>44613</c:v>
                </c:pt>
                <c:pt idx="25">
                  <c:v>44614</c:v>
                </c:pt>
                <c:pt idx="26">
                  <c:v>44615</c:v>
                </c:pt>
                <c:pt idx="27">
                  <c:v>44616</c:v>
                </c:pt>
                <c:pt idx="28">
                  <c:v>44617</c:v>
                </c:pt>
                <c:pt idx="29">
                  <c:v>44620</c:v>
                </c:pt>
                <c:pt idx="30">
                  <c:v>44621</c:v>
                </c:pt>
                <c:pt idx="31">
                  <c:v>44622</c:v>
                </c:pt>
                <c:pt idx="32">
                  <c:v>44623</c:v>
                </c:pt>
                <c:pt idx="33">
                  <c:v>44624</c:v>
                </c:pt>
                <c:pt idx="34">
                  <c:v>44627</c:v>
                </c:pt>
                <c:pt idx="35">
                  <c:v>44628</c:v>
                </c:pt>
                <c:pt idx="36">
                  <c:v>44629</c:v>
                </c:pt>
                <c:pt idx="37">
                  <c:v>44630</c:v>
                </c:pt>
                <c:pt idx="38">
                  <c:v>44631</c:v>
                </c:pt>
                <c:pt idx="39">
                  <c:v>44634</c:v>
                </c:pt>
                <c:pt idx="40">
                  <c:v>44635</c:v>
                </c:pt>
                <c:pt idx="41">
                  <c:v>44636</c:v>
                </c:pt>
                <c:pt idx="42">
                  <c:v>44637</c:v>
                </c:pt>
                <c:pt idx="43">
                  <c:v>44638</c:v>
                </c:pt>
                <c:pt idx="44">
                  <c:v>44641</c:v>
                </c:pt>
                <c:pt idx="45">
                  <c:v>44642</c:v>
                </c:pt>
                <c:pt idx="46">
                  <c:v>44643</c:v>
                </c:pt>
                <c:pt idx="47">
                  <c:v>44644</c:v>
                </c:pt>
                <c:pt idx="48">
                  <c:v>44645</c:v>
                </c:pt>
                <c:pt idx="49">
                  <c:v>44648</c:v>
                </c:pt>
                <c:pt idx="50">
                  <c:v>44649</c:v>
                </c:pt>
                <c:pt idx="51">
                  <c:v>44650</c:v>
                </c:pt>
                <c:pt idx="52">
                  <c:v>44651</c:v>
                </c:pt>
                <c:pt idx="53">
                  <c:v>44652</c:v>
                </c:pt>
                <c:pt idx="54">
                  <c:v>44655</c:v>
                </c:pt>
                <c:pt idx="55">
                  <c:v>44656</c:v>
                </c:pt>
                <c:pt idx="56">
                  <c:v>44657</c:v>
                </c:pt>
                <c:pt idx="57">
                  <c:v>44658</c:v>
                </c:pt>
                <c:pt idx="58">
                  <c:v>44659</c:v>
                </c:pt>
                <c:pt idx="59">
                  <c:v>44662</c:v>
                </c:pt>
                <c:pt idx="60">
                  <c:v>44663</c:v>
                </c:pt>
                <c:pt idx="61">
                  <c:v>44664</c:v>
                </c:pt>
                <c:pt idx="62">
                  <c:v>44665</c:v>
                </c:pt>
                <c:pt idx="63">
                  <c:v>44670</c:v>
                </c:pt>
                <c:pt idx="64">
                  <c:v>44671</c:v>
                </c:pt>
                <c:pt idx="65">
                  <c:v>44672</c:v>
                </c:pt>
                <c:pt idx="66">
                  <c:v>44673</c:v>
                </c:pt>
                <c:pt idx="67">
                  <c:v>44676</c:v>
                </c:pt>
                <c:pt idx="68">
                  <c:v>44677</c:v>
                </c:pt>
                <c:pt idx="69">
                  <c:v>44678</c:v>
                </c:pt>
                <c:pt idx="70">
                  <c:v>44679</c:v>
                </c:pt>
                <c:pt idx="71">
                  <c:v>44680</c:v>
                </c:pt>
                <c:pt idx="72">
                  <c:v>44683</c:v>
                </c:pt>
                <c:pt idx="73">
                  <c:v>44684</c:v>
                </c:pt>
                <c:pt idx="74">
                  <c:v>44685</c:v>
                </c:pt>
                <c:pt idx="75">
                  <c:v>44686</c:v>
                </c:pt>
                <c:pt idx="76">
                  <c:v>44687</c:v>
                </c:pt>
                <c:pt idx="77">
                  <c:v>44690</c:v>
                </c:pt>
                <c:pt idx="78">
                  <c:v>44691</c:v>
                </c:pt>
                <c:pt idx="79">
                  <c:v>44692</c:v>
                </c:pt>
                <c:pt idx="80">
                  <c:v>44693</c:v>
                </c:pt>
                <c:pt idx="81">
                  <c:v>44694</c:v>
                </c:pt>
                <c:pt idx="82">
                  <c:v>44697</c:v>
                </c:pt>
                <c:pt idx="83">
                  <c:v>44698</c:v>
                </c:pt>
                <c:pt idx="84">
                  <c:v>44699</c:v>
                </c:pt>
                <c:pt idx="85">
                  <c:v>44700</c:v>
                </c:pt>
                <c:pt idx="86">
                  <c:v>44701</c:v>
                </c:pt>
                <c:pt idx="87">
                  <c:v>44704</c:v>
                </c:pt>
                <c:pt idx="88">
                  <c:v>44705</c:v>
                </c:pt>
                <c:pt idx="89">
                  <c:v>44706</c:v>
                </c:pt>
                <c:pt idx="90">
                  <c:v>44707</c:v>
                </c:pt>
                <c:pt idx="91">
                  <c:v>44708</c:v>
                </c:pt>
                <c:pt idx="92">
                  <c:v>44711</c:v>
                </c:pt>
                <c:pt idx="93">
                  <c:v>44712</c:v>
                </c:pt>
                <c:pt idx="94">
                  <c:v>44713</c:v>
                </c:pt>
                <c:pt idx="95">
                  <c:v>44714</c:v>
                </c:pt>
                <c:pt idx="96">
                  <c:v>44715</c:v>
                </c:pt>
                <c:pt idx="97">
                  <c:v>44718</c:v>
                </c:pt>
                <c:pt idx="98">
                  <c:v>44719</c:v>
                </c:pt>
                <c:pt idx="99">
                  <c:v>44720</c:v>
                </c:pt>
                <c:pt idx="100">
                  <c:v>44721</c:v>
                </c:pt>
                <c:pt idx="101">
                  <c:v>44722</c:v>
                </c:pt>
                <c:pt idx="102">
                  <c:v>44725</c:v>
                </c:pt>
                <c:pt idx="103">
                  <c:v>44726</c:v>
                </c:pt>
                <c:pt idx="104">
                  <c:v>44727</c:v>
                </c:pt>
                <c:pt idx="105">
                  <c:v>44728</c:v>
                </c:pt>
                <c:pt idx="106">
                  <c:v>44729</c:v>
                </c:pt>
                <c:pt idx="107">
                  <c:v>44732</c:v>
                </c:pt>
                <c:pt idx="108">
                  <c:v>44733</c:v>
                </c:pt>
                <c:pt idx="109">
                  <c:v>44734</c:v>
                </c:pt>
                <c:pt idx="110">
                  <c:v>44735</c:v>
                </c:pt>
                <c:pt idx="111">
                  <c:v>44736</c:v>
                </c:pt>
                <c:pt idx="112">
                  <c:v>44739</c:v>
                </c:pt>
                <c:pt idx="113">
                  <c:v>44740</c:v>
                </c:pt>
                <c:pt idx="114">
                  <c:v>44741</c:v>
                </c:pt>
                <c:pt idx="115">
                  <c:v>44742</c:v>
                </c:pt>
                <c:pt idx="116">
                  <c:v>44743</c:v>
                </c:pt>
                <c:pt idx="117">
                  <c:v>44746</c:v>
                </c:pt>
                <c:pt idx="118">
                  <c:v>44747</c:v>
                </c:pt>
                <c:pt idx="119">
                  <c:v>44748</c:v>
                </c:pt>
                <c:pt idx="120">
                  <c:v>44749</c:v>
                </c:pt>
                <c:pt idx="121">
                  <c:v>44750</c:v>
                </c:pt>
                <c:pt idx="122">
                  <c:v>44753</c:v>
                </c:pt>
                <c:pt idx="123">
                  <c:v>44754</c:v>
                </c:pt>
                <c:pt idx="124">
                  <c:v>44755</c:v>
                </c:pt>
                <c:pt idx="125">
                  <c:v>44756</c:v>
                </c:pt>
                <c:pt idx="126">
                  <c:v>44757</c:v>
                </c:pt>
                <c:pt idx="127">
                  <c:v>44760</c:v>
                </c:pt>
                <c:pt idx="128">
                  <c:v>44761</c:v>
                </c:pt>
                <c:pt idx="129">
                  <c:v>44762</c:v>
                </c:pt>
                <c:pt idx="130">
                  <c:v>44763</c:v>
                </c:pt>
                <c:pt idx="131">
                  <c:v>44764</c:v>
                </c:pt>
                <c:pt idx="132">
                  <c:v>44767</c:v>
                </c:pt>
                <c:pt idx="133">
                  <c:v>44768</c:v>
                </c:pt>
                <c:pt idx="134">
                  <c:v>44769</c:v>
                </c:pt>
                <c:pt idx="135">
                  <c:v>44770</c:v>
                </c:pt>
                <c:pt idx="136">
                  <c:v>44771</c:v>
                </c:pt>
                <c:pt idx="137">
                  <c:v>44774</c:v>
                </c:pt>
                <c:pt idx="138">
                  <c:v>44775</c:v>
                </c:pt>
                <c:pt idx="139">
                  <c:v>44776</c:v>
                </c:pt>
                <c:pt idx="140">
                  <c:v>44777</c:v>
                </c:pt>
                <c:pt idx="141">
                  <c:v>44778</c:v>
                </c:pt>
                <c:pt idx="142">
                  <c:v>44781</c:v>
                </c:pt>
                <c:pt idx="143">
                  <c:v>44782</c:v>
                </c:pt>
                <c:pt idx="144">
                  <c:v>44783</c:v>
                </c:pt>
                <c:pt idx="145">
                  <c:v>44784</c:v>
                </c:pt>
                <c:pt idx="146">
                  <c:v>44785</c:v>
                </c:pt>
                <c:pt idx="147">
                  <c:v>44788</c:v>
                </c:pt>
                <c:pt idx="148">
                  <c:v>44789</c:v>
                </c:pt>
                <c:pt idx="149">
                  <c:v>44790</c:v>
                </c:pt>
                <c:pt idx="150">
                  <c:v>44791</c:v>
                </c:pt>
                <c:pt idx="151">
                  <c:v>44792</c:v>
                </c:pt>
                <c:pt idx="152">
                  <c:v>44795</c:v>
                </c:pt>
                <c:pt idx="153">
                  <c:v>44796</c:v>
                </c:pt>
                <c:pt idx="154">
                  <c:v>44797</c:v>
                </c:pt>
                <c:pt idx="155">
                  <c:v>44798</c:v>
                </c:pt>
                <c:pt idx="156">
                  <c:v>44799</c:v>
                </c:pt>
                <c:pt idx="157">
                  <c:v>44802</c:v>
                </c:pt>
                <c:pt idx="158">
                  <c:v>44803</c:v>
                </c:pt>
                <c:pt idx="159">
                  <c:v>44804</c:v>
                </c:pt>
                <c:pt idx="160">
                  <c:v>44805</c:v>
                </c:pt>
                <c:pt idx="161">
                  <c:v>44806</c:v>
                </c:pt>
                <c:pt idx="162">
                  <c:v>44809</c:v>
                </c:pt>
                <c:pt idx="163">
                  <c:v>44810</c:v>
                </c:pt>
                <c:pt idx="164">
                  <c:v>44811</c:v>
                </c:pt>
                <c:pt idx="165">
                  <c:v>44812</c:v>
                </c:pt>
                <c:pt idx="166">
                  <c:v>44813</c:v>
                </c:pt>
                <c:pt idx="167">
                  <c:v>44816</c:v>
                </c:pt>
                <c:pt idx="168">
                  <c:v>44817</c:v>
                </c:pt>
                <c:pt idx="169">
                  <c:v>44818</c:v>
                </c:pt>
                <c:pt idx="170">
                  <c:v>44819</c:v>
                </c:pt>
                <c:pt idx="171">
                  <c:v>44820</c:v>
                </c:pt>
                <c:pt idx="172">
                  <c:v>44823</c:v>
                </c:pt>
                <c:pt idx="173">
                  <c:v>44824</c:v>
                </c:pt>
                <c:pt idx="174">
                  <c:v>44825</c:v>
                </c:pt>
                <c:pt idx="175">
                  <c:v>44826</c:v>
                </c:pt>
                <c:pt idx="176">
                  <c:v>44827</c:v>
                </c:pt>
                <c:pt idx="177">
                  <c:v>44830</c:v>
                </c:pt>
                <c:pt idx="178">
                  <c:v>44831</c:v>
                </c:pt>
                <c:pt idx="179">
                  <c:v>44832</c:v>
                </c:pt>
                <c:pt idx="180">
                  <c:v>44833</c:v>
                </c:pt>
                <c:pt idx="181">
                  <c:v>44834</c:v>
                </c:pt>
                <c:pt idx="182">
                  <c:v>44837</c:v>
                </c:pt>
                <c:pt idx="183">
                  <c:v>44838</c:v>
                </c:pt>
                <c:pt idx="184">
                  <c:v>44839</c:v>
                </c:pt>
                <c:pt idx="185">
                  <c:v>44840</c:v>
                </c:pt>
                <c:pt idx="186">
                  <c:v>44841</c:v>
                </c:pt>
                <c:pt idx="187">
                  <c:v>44844</c:v>
                </c:pt>
                <c:pt idx="188">
                  <c:v>44845</c:v>
                </c:pt>
                <c:pt idx="189">
                  <c:v>44846</c:v>
                </c:pt>
                <c:pt idx="190">
                  <c:v>44847</c:v>
                </c:pt>
                <c:pt idx="191">
                  <c:v>44848</c:v>
                </c:pt>
                <c:pt idx="192">
                  <c:v>44851</c:v>
                </c:pt>
                <c:pt idx="193">
                  <c:v>44852</c:v>
                </c:pt>
                <c:pt idx="194">
                  <c:v>44853</c:v>
                </c:pt>
                <c:pt idx="195">
                  <c:v>44854</c:v>
                </c:pt>
                <c:pt idx="196">
                  <c:v>44855</c:v>
                </c:pt>
                <c:pt idx="197">
                  <c:v>44858</c:v>
                </c:pt>
                <c:pt idx="198">
                  <c:v>44859</c:v>
                </c:pt>
                <c:pt idx="199">
                  <c:v>44860</c:v>
                </c:pt>
                <c:pt idx="200">
                  <c:v>44861</c:v>
                </c:pt>
                <c:pt idx="201">
                  <c:v>44862</c:v>
                </c:pt>
                <c:pt idx="202">
                  <c:v>44865</c:v>
                </c:pt>
                <c:pt idx="203">
                  <c:v>44866</c:v>
                </c:pt>
                <c:pt idx="204">
                  <c:v>44867</c:v>
                </c:pt>
                <c:pt idx="205">
                  <c:v>44868</c:v>
                </c:pt>
                <c:pt idx="206">
                  <c:v>44869</c:v>
                </c:pt>
                <c:pt idx="207">
                  <c:v>44872</c:v>
                </c:pt>
                <c:pt idx="208">
                  <c:v>44873</c:v>
                </c:pt>
                <c:pt idx="209">
                  <c:v>44874</c:v>
                </c:pt>
                <c:pt idx="210">
                  <c:v>44875</c:v>
                </c:pt>
                <c:pt idx="211">
                  <c:v>44876</c:v>
                </c:pt>
                <c:pt idx="212">
                  <c:v>44879</c:v>
                </c:pt>
                <c:pt idx="213">
                  <c:v>44880</c:v>
                </c:pt>
                <c:pt idx="214">
                  <c:v>44881</c:v>
                </c:pt>
                <c:pt idx="215">
                  <c:v>44882</c:v>
                </c:pt>
                <c:pt idx="216">
                  <c:v>44883</c:v>
                </c:pt>
                <c:pt idx="217">
                  <c:v>44886</c:v>
                </c:pt>
                <c:pt idx="218">
                  <c:v>44887</c:v>
                </c:pt>
                <c:pt idx="219">
                  <c:v>44888</c:v>
                </c:pt>
                <c:pt idx="220">
                  <c:v>44889</c:v>
                </c:pt>
                <c:pt idx="221">
                  <c:v>44890</c:v>
                </c:pt>
                <c:pt idx="222">
                  <c:v>44893</c:v>
                </c:pt>
                <c:pt idx="223">
                  <c:v>44894</c:v>
                </c:pt>
                <c:pt idx="224">
                  <c:v>44895</c:v>
                </c:pt>
                <c:pt idx="225">
                  <c:v>44896</c:v>
                </c:pt>
                <c:pt idx="226">
                  <c:v>44897</c:v>
                </c:pt>
                <c:pt idx="227">
                  <c:v>44900</c:v>
                </c:pt>
                <c:pt idx="228">
                  <c:v>44901</c:v>
                </c:pt>
                <c:pt idx="229">
                  <c:v>44902</c:v>
                </c:pt>
                <c:pt idx="230">
                  <c:v>44903</c:v>
                </c:pt>
                <c:pt idx="231">
                  <c:v>44904</c:v>
                </c:pt>
                <c:pt idx="232">
                  <c:v>44907</c:v>
                </c:pt>
                <c:pt idx="233">
                  <c:v>44908</c:v>
                </c:pt>
                <c:pt idx="234">
                  <c:v>44909</c:v>
                </c:pt>
                <c:pt idx="235">
                  <c:v>44910</c:v>
                </c:pt>
                <c:pt idx="236">
                  <c:v>44911</c:v>
                </c:pt>
                <c:pt idx="237">
                  <c:v>44914</c:v>
                </c:pt>
                <c:pt idx="238">
                  <c:v>44915</c:v>
                </c:pt>
                <c:pt idx="239">
                  <c:v>44916</c:v>
                </c:pt>
                <c:pt idx="240">
                  <c:v>44917</c:v>
                </c:pt>
                <c:pt idx="241">
                  <c:v>44918</c:v>
                </c:pt>
                <c:pt idx="242">
                  <c:v>44922</c:v>
                </c:pt>
                <c:pt idx="243">
                  <c:v>44923</c:v>
                </c:pt>
                <c:pt idx="244">
                  <c:v>44924</c:v>
                </c:pt>
                <c:pt idx="245">
                  <c:v>44925</c:v>
                </c:pt>
                <c:pt idx="246">
                  <c:v>44928</c:v>
                </c:pt>
                <c:pt idx="247">
                  <c:v>44929</c:v>
                </c:pt>
                <c:pt idx="248">
                  <c:v>44930</c:v>
                </c:pt>
                <c:pt idx="249">
                  <c:v>44931</c:v>
                </c:pt>
                <c:pt idx="250">
                  <c:v>44932</c:v>
                </c:pt>
                <c:pt idx="251">
                  <c:v>44935</c:v>
                </c:pt>
                <c:pt idx="252">
                  <c:v>44936</c:v>
                </c:pt>
                <c:pt idx="253">
                  <c:v>44937</c:v>
                </c:pt>
                <c:pt idx="254">
                  <c:v>44938</c:v>
                </c:pt>
                <c:pt idx="255">
                  <c:v>44939</c:v>
                </c:pt>
                <c:pt idx="256">
                  <c:v>44942</c:v>
                </c:pt>
                <c:pt idx="257">
                  <c:v>44943</c:v>
                </c:pt>
                <c:pt idx="258">
                  <c:v>44944</c:v>
                </c:pt>
              </c:numCache>
            </c:numRef>
          </c:cat>
          <c:val>
            <c:numRef>
              <c:f>'Graf 6'!$E$2:$E$260</c:f>
              <c:numCache>
                <c:formatCode>General</c:formatCode>
                <c:ptCount val="259"/>
                <c:pt idx="0">
                  <c:v>0.3881</c:v>
                </c:pt>
                <c:pt idx="1">
                  <c:v>0.39350000000000002</c:v>
                </c:pt>
                <c:pt idx="2">
                  <c:v>0.38950000000000001</c:v>
                </c:pt>
                <c:pt idx="3">
                  <c:v>0.39860000000000001</c:v>
                </c:pt>
                <c:pt idx="4">
                  <c:v>0.41359999999999997</c:v>
                </c:pt>
                <c:pt idx="5">
                  <c:v>0.4128</c:v>
                </c:pt>
                <c:pt idx="6">
                  <c:v>0.4123</c:v>
                </c:pt>
                <c:pt idx="7">
                  <c:v>0.40439999999999998</c:v>
                </c:pt>
                <c:pt idx="8">
                  <c:v>0.41349999999999998</c:v>
                </c:pt>
                <c:pt idx="9">
                  <c:v>0.41520000000000001</c:v>
                </c:pt>
                <c:pt idx="10">
                  <c:v>0.41649999999999998</c:v>
                </c:pt>
                <c:pt idx="11">
                  <c:v>0.4118</c:v>
                </c:pt>
                <c:pt idx="12">
                  <c:v>0.43569999999999998</c:v>
                </c:pt>
                <c:pt idx="13">
                  <c:v>0.43980000000000002</c:v>
                </c:pt>
                <c:pt idx="14">
                  <c:v>0.44030000000000002</c:v>
                </c:pt>
                <c:pt idx="15">
                  <c:v>0.45539999999999997</c:v>
                </c:pt>
                <c:pt idx="16">
                  <c:v>0.45280000000000004</c:v>
                </c:pt>
                <c:pt idx="17">
                  <c:v>0.46489999999999998</c:v>
                </c:pt>
                <c:pt idx="18">
                  <c:v>0.47100000000000003</c:v>
                </c:pt>
                <c:pt idx="19">
                  <c:v>0.47889999999999999</c:v>
                </c:pt>
                <c:pt idx="20">
                  <c:v>0.47100000000000003</c:v>
                </c:pt>
                <c:pt idx="21">
                  <c:v>0.4738</c:v>
                </c:pt>
                <c:pt idx="22">
                  <c:v>0.4728</c:v>
                </c:pt>
                <c:pt idx="23">
                  <c:v>0.49430000000000007</c:v>
                </c:pt>
                <c:pt idx="24">
                  <c:v>0.51029999999999998</c:v>
                </c:pt>
                <c:pt idx="25">
                  <c:v>0.4919</c:v>
                </c:pt>
                <c:pt idx="26">
                  <c:v>0.50529999999999997</c:v>
                </c:pt>
                <c:pt idx="27">
                  <c:v>0.4929</c:v>
                </c:pt>
                <c:pt idx="28">
                  <c:v>0.47539999999999993</c:v>
                </c:pt>
                <c:pt idx="29">
                  <c:v>0.4718</c:v>
                </c:pt>
                <c:pt idx="30">
                  <c:v>0.438</c:v>
                </c:pt>
                <c:pt idx="31">
                  <c:v>0.4577</c:v>
                </c:pt>
                <c:pt idx="32">
                  <c:v>0.47620000000000001</c:v>
                </c:pt>
                <c:pt idx="33">
                  <c:v>0.50370000000000004</c:v>
                </c:pt>
                <c:pt idx="34">
                  <c:v>0.48769999999999997</c:v>
                </c:pt>
                <c:pt idx="35">
                  <c:v>0.44730000000000003</c:v>
                </c:pt>
                <c:pt idx="36">
                  <c:v>0.4446</c:v>
                </c:pt>
                <c:pt idx="37">
                  <c:v>0.47320000000000001</c:v>
                </c:pt>
                <c:pt idx="38">
                  <c:v>0.4728</c:v>
                </c:pt>
                <c:pt idx="39">
                  <c:v>0.46659999999999996</c:v>
                </c:pt>
                <c:pt idx="40">
                  <c:v>0.47440000000000004</c:v>
                </c:pt>
                <c:pt idx="41">
                  <c:v>0.45649999999999996</c:v>
                </c:pt>
                <c:pt idx="42">
                  <c:v>0.45079999999999998</c:v>
                </c:pt>
                <c:pt idx="43">
                  <c:v>0.45669999999999994</c:v>
                </c:pt>
                <c:pt idx="44">
                  <c:v>0.45740000000000003</c:v>
                </c:pt>
                <c:pt idx="45">
                  <c:v>0.45569999999999999</c:v>
                </c:pt>
                <c:pt idx="46">
                  <c:v>0.45900000000000002</c:v>
                </c:pt>
                <c:pt idx="47">
                  <c:v>0.44969999999999999</c:v>
                </c:pt>
                <c:pt idx="48">
                  <c:v>0.42830000000000001</c:v>
                </c:pt>
                <c:pt idx="49">
                  <c:v>0.42559999999999998</c:v>
                </c:pt>
                <c:pt idx="50">
                  <c:v>0.41869999999999996</c:v>
                </c:pt>
                <c:pt idx="51">
                  <c:v>0.42949999999999999</c:v>
                </c:pt>
                <c:pt idx="52">
                  <c:v>0.43269999999999997</c:v>
                </c:pt>
                <c:pt idx="53">
                  <c:v>0.46740000000000004</c:v>
                </c:pt>
                <c:pt idx="54">
                  <c:v>0.4978999999999999</c:v>
                </c:pt>
                <c:pt idx="55">
                  <c:v>0.53849999999999987</c:v>
                </c:pt>
                <c:pt idx="56">
                  <c:v>0.53580000000000005</c:v>
                </c:pt>
                <c:pt idx="57">
                  <c:v>0.54689999999999994</c:v>
                </c:pt>
                <c:pt idx="58">
                  <c:v>0.55489999999999995</c:v>
                </c:pt>
                <c:pt idx="59">
                  <c:v>0.50119999999999998</c:v>
                </c:pt>
                <c:pt idx="60">
                  <c:v>0.50729999999999997</c:v>
                </c:pt>
                <c:pt idx="61">
                  <c:v>0.49749999999999994</c:v>
                </c:pt>
                <c:pt idx="62">
                  <c:v>0.49060000000000004</c:v>
                </c:pt>
                <c:pt idx="63">
                  <c:v>0.47099999999999997</c:v>
                </c:pt>
                <c:pt idx="64">
                  <c:v>0.47810000000000008</c:v>
                </c:pt>
                <c:pt idx="65">
                  <c:v>0.45659999999999989</c:v>
                </c:pt>
                <c:pt idx="66">
                  <c:v>0.45069999999999988</c:v>
                </c:pt>
                <c:pt idx="67">
                  <c:v>0.47540000000000004</c:v>
                </c:pt>
                <c:pt idx="68">
                  <c:v>0.5008999999999999</c:v>
                </c:pt>
                <c:pt idx="69">
                  <c:v>0.50250000000000006</c:v>
                </c:pt>
                <c:pt idx="70">
                  <c:v>0.50140000000000007</c:v>
                </c:pt>
                <c:pt idx="71">
                  <c:v>0.52020000000000011</c:v>
                </c:pt>
                <c:pt idx="72">
                  <c:v>0.52620000000000011</c:v>
                </c:pt>
                <c:pt idx="73">
                  <c:v>0.51840000000000008</c:v>
                </c:pt>
                <c:pt idx="74">
                  <c:v>0.52960000000000007</c:v>
                </c:pt>
                <c:pt idx="75">
                  <c:v>0.52960000000000007</c:v>
                </c:pt>
                <c:pt idx="76">
                  <c:v>0.52570000000000006</c:v>
                </c:pt>
                <c:pt idx="77">
                  <c:v>0.53810000000000002</c:v>
                </c:pt>
                <c:pt idx="78">
                  <c:v>0.5351999999999999</c:v>
                </c:pt>
                <c:pt idx="79">
                  <c:v>0.51370000000000016</c:v>
                </c:pt>
                <c:pt idx="80">
                  <c:v>0.51969999999999994</c:v>
                </c:pt>
                <c:pt idx="81">
                  <c:v>0.51400000000000001</c:v>
                </c:pt>
                <c:pt idx="82">
                  <c:v>0.5082000000000001</c:v>
                </c:pt>
                <c:pt idx="83">
                  <c:v>0.50449999999999995</c:v>
                </c:pt>
                <c:pt idx="84">
                  <c:v>0.49849999999999994</c:v>
                </c:pt>
                <c:pt idx="85">
                  <c:v>0.5048999999999999</c:v>
                </c:pt>
                <c:pt idx="86">
                  <c:v>0.52739999999999998</c:v>
                </c:pt>
                <c:pt idx="87">
                  <c:v>0.52269999999999994</c:v>
                </c:pt>
                <c:pt idx="88">
                  <c:v>0.5303000000000001</c:v>
                </c:pt>
                <c:pt idx="89">
                  <c:v>0.53170000000000006</c:v>
                </c:pt>
                <c:pt idx="90">
                  <c:v>0.51549999999999985</c:v>
                </c:pt>
                <c:pt idx="91">
                  <c:v>0.51710000000000012</c:v>
                </c:pt>
                <c:pt idx="92">
                  <c:v>0.50910000000000011</c:v>
                </c:pt>
                <c:pt idx="93">
                  <c:v>0.51619999999999999</c:v>
                </c:pt>
                <c:pt idx="94">
                  <c:v>0.51870000000000016</c:v>
                </c:pt>
                <c:pt idx="95">
                  <c:v>0.52259999999999995</c:v>
                </c:pt>
                <c:pt idx="96">
                  <c:v>0.5290999999999999</c:v>
                </c:pt>
                <c:pt idx="97">
                  <c:v>0.51970000000000005</c:v>
                </c:pt>
                <c:pt idx="98">
                  <c:v>0.51400000000000001</c:v>
                </c:pt>
                <c:pt idx="99">
                  <c:v>0.52270000000000016</c:v>
                </c:pt>
                <c:pt idx="100">
                  <c:v>0.5506000000000002</c:v>
                </c:pt>
                <c:pt idx="101">
                  <c:v>0.57939999999999992</c:v>
                </c:pt>
                <c:pt idx="102">
                  <c:v>0.61910000000000021</c:v>
                </c:pt>
                <c:pt idx="103">
                  <c:v>0.63559999999999994</c:v>
                </c:pt>
                <c:pt idx="104">
                  <c:v>0.58329999999999993</c:v>
                </c:pt>
                <c:pt idx="105">
                  <c:v>0.54919999999999991</c:v>
                </c:pt>
                <c:pt idx="106">
                  <c:v>0.54229999999999978</c:v>
                </c:pt>
                <c:pt idx="107">
                  <c:v>0.5694999999999999</c:v>
                </c:pt>
                <c:pt idx="108">
                  <c:v>0.56459999999999977</c:v>
                </c:pt>
                <c:pt idx="109">
                  <c:v>0.54079999999999995</c:v>
                </c:pt>
                <c:pt idx="110">
                  <c:v>0.54129999999999989</c:v>
                </c:pt>
                <c:pt idx="111">
                  <c:v>0.53089999999999993</c:v>
                </c:pt>
                <c:pt idx="112">
                  <c:v>0.53190000000000004</c:v>
                </c:pt>
                <c:pt idx="113">
                  <c:v>0.54790000000000005</c:v>
                </c:pt>
                <c:pt idx="114">
                  <c:v>0.54949999999999988</c:v>
                </c:pt>
                <c:pt idx="115">
                  <c:v>0.5806</c:v>
                </c:pt>
                <c:pt idx="116">
                  <c:v>0.56479999999999997</c:v>
                </c:pt>
                <c:pt idx="117">
                  <c:v>0.59089999999999998</c:v>
                </c:pt>
                <c:pt idx="118">
                  <c:v>0.60769999999999991</c:v>
                </c:pt>
                <c:pt idx="119">
                  <c:v>0.55789999999999984</c:v>
                </c:pt>
                <c:pt idx="120">
                  <c:v>0.54160000000000008</c:v>
                </c:pt>
                <c:pt idx="121">
                  <c:v>0.53570000000000007</c:v>
                </c:pt>
                <c:pt idx="122">
                  <c:v>0.61560000000000015</c:v>
                </c:pt>
                <c:pt idx="123">
                  <c:v>0.59980000000000011</c:v>
                </c:pt>
                <c:pt idx="124">
                  <c:v>0.59870000000000001</c:v>
                </c:pt>
                <c:pt idx="125">
                  <c:v>0.60489999999999999</c:v>
                </c:pt>
                <c:pt idx="126">
                  <c:v>0.61430000000000007</c:v>
                </c:pt>
                <c:pt idx="127">
                  <c:v>0.60289999999999999</c:v>
                </c:pt>
                <c:pt idx="128">
                  <c:v>0.57200000000000006</c:v>
                </c:pt>
                <c:pt idx="129">
                  <c:v>0.5754999999999999</c:v>
                </c:pt>
                <c:pt idx="130">
                  <c:v>0.59460000000000002</c:v>
                </c:pt>
                <c:pt idx="131">
                  <c:v>0.59030000000000005</c:v>
                </c:pt>
                <c:pt idx="132">
                  <c:v>0.59190000000000009</c:v>
                </c:pt>
                <c:pt idx="133">
                  <c:v>0.59440000000000004</c:v>
                </c:pt>
                <c:pt idx="134">
                  <c:v>0.58839999999999992</c:v>
                </c:pt>
                <c:pt idx="135">
                  <c:v>0.57369999999999999</c:v>
                </c:pt>
                <c:pt idx="136">
                  <c:v>0.56100000000000005</c:v>
                </c:pt>
                <c:pt idx="137">
                  <c:v>0.56830000000000014</c:v>
                </c:pt>
                <c:pt idx="138">
                  <c:v>0.58839999999999992</c:v>
                </c:pt>
                <c:pt idx="139">
                  <c:v>0.56610000000000005</c:v>
                </c:pt>
                <c:pt idx="140">
                  <c:v>0.55040000000000011</c:v>
                </c:pt>
                <c:pt idx="141">
                  <c:v>0.53620000000000001</c:v>
                </c:pt>
                <c:pt idx="142">
                  <c:v>0.54289999999999994</c:v>
                </c:pt>
                <c:pt idx="143">
                  <c:v>0.55059999999999998</c:v>
                </c:pt>
                <c:pt idx="144">
                  <c:v>0.5626000000000001</c:v>
                </c:pt>
                <c:pt idx="145">
                  <c:v>0.56419999999999992</c:v>
                </c:pt>
                <c:pt idx="146">
                  <c:v>0.55619999999999992</c:v>
                </c:pt>
                <c:pt idx="147">
                  <c:v>0.56390000000000007</c:v>
                </c:pt>
                <c:pt idx="148">
                  <c:v>0.56829999999999992</c:v>
                </c:pt>
                <c:pt idx="149">
                  <c:v>0.5754999999999999</c:v>
                </c:pt>
                <c:pt idx="150">
                  <c:v>0.57469999999999999</c:v>
                </c:pt>
                <c:pt idx="151">
                  <c:v>0.57720000000000016</c:v>
                </c:pt>
                <c:pt idx="152">
                  <c:v>0.59160000000000013</c:v>
                </c:pt>
                <c:pt idx="153">
                  <c:v>0.60150000000000015</c:v>
                </c:pt>
                <c:pt idx="154">
                  <c:v>0.61470000000000002</c:v>
                </c:pt>
                <c:pt idx="155">
                  <c:v>0.61280000000000001</c:v>
                </c:pt>
                <c:pt idx="156">
                  <c:v>0.62789999999999968</c:v>
                </c:pt>
                <c:pt idx="157">
                  <c:v>0.61970000000000014</c:v>
                </c:pt>
                <c:pt idx="158">
                  <c:v>0.61899999999999977</c:v>
                </c:pt>
                <c:pt idx="159">
                  <c:v>0.6111000000000002</c:v>
                </c:pt>
                <c:pt idx="160">
                  <c:v>0.61470000000000002</c:v>
                </c:pt>
                <c:pt idx="161">
                  <c:v>0.62239999999999984</c:v>
                </c:pt>
                <c:pt idx="162">
                  <c:v>0.62719999999999976</c:v>
                </c:pt>
                <c:pt idx="163">
                  <c:v>0.58879999999999977</c:v>
                </c:pt>
                <c:pt idx="164">
                  <c:v>0.5726</c:v>
                </c:pt>
                <c:pt idx="165">
                  <c:v>0.54369999999999985</c:v>
                </c:pt>
                <c:pt idx="166">
                  <c:v>0.56979999999999986</c:v>
                </c:pt>
                <c:pt idx="167">
                  <c:v>0.57230000000000003</c:v>
                </c:pt>
                <c:pt idx="168">
                  <c:v>0.56010000000000004</c:v>
                </c:pt>
                <c:pt idx="169">
                  <c:v>0.56369999999999987</c:v>
                </c:pt>
                <c:pt idx="170">
                  <c:v>0.5461999999999998</c:v>
                </c:pt>
                <c:pt idx="171">
                  <c:v>0.54820000000000002</c:v>
                </c:pt>
                <c:pt idx="172">
                  <c:v>0.5461999999999998</c:v>
                </c:pt>
                <c:pt idx="173">
                  <c:v>0.55140000000000011</c:v>
                </c:pt>
                <c:pt idx="174">
                  <c:v>0.5526000000000002</c:v>
                </c:pt>
                <c:pt idx="175">
                  <c:v>0.55770000000000008</c:v>
                </c:pt>
                <c:pt idx="176">
                  <c:v>0.57450000000000001</c:v>
                </c:pt>
                <c:pt idx="177">
                  <c:v>0.5985999999999998</c:v>
                </c:pt>
                <c:pt idx="178">
                  <c:v>0.60589999999999966</c:v>
                </c:pt>
                <c:pt idx="179">
                  <c:v>0.5996999999999999</c:v>
                </c:pt>
                <c:pt idx="180">
                  <c:v>0.61640000000000006</c:v>
                </c:pt>
                <c:pt idx="181">
                  <c:v>0.61109999999999998</c:v>
                </c:pt>
                <c:pt idx="182">
                  <c:v>0.5974999999999997</c:v>
                </c:pt>
                <c:pt idx="183">
                  <c:v>0.59240000000000004</c:v>
                </c:pt>
                <c:pt idx="184">
                  <c:v>0.60670000000000002</c:v>
                </c:pt>
                <c:pt idx="185">
                  <c:v>0.59709999999999974</c:v>
                </c:pt>
                <c:pt idx="186">
                  <c:v>0.6036999999999999</c:v>
                </c:pt>
                <c:pt idx="187">
                  <c:v>0.57340000000000035</c:v>
                </c:pt>
                <c:pt idx="188">
                  <c:v>0.58610000000000007</c:v>
                </c:pt>
                <c:pt idx="189">
                  <c:v>0.60099999999999998</c:v>
                </c:pt>
                <c:pt idx="190">
                  <c:v>0.5918000000000001</c:v>
                </c:pt>
                <c:pt idx="191">
                  <c:v>0.59309999999999974</c:v>
                </c:pt>
                <c:pt idx="192">
                  <c:v>0.58340000000000014</c:v>
                </c:pt>
                <c:pt idx="193">
                  <c:v>0.57539999999999969</c:v>
                </c:pt>
                <c:pt idx="194">
                  <c:v>0.5748000000000002</c:v>
                </c:pt>
                <c:pt idx="195">
                  <c:v>0.55690000000000017</c:v>
                </c:pt>
                <c:pt idx="196">
                  <c:v>0.55449999999999999</c:v>
                </c:pt>
                <c:pt idx="197">
                  <c:v>0.52990000000000004</c:v>
                </c:pt>
                <c:pt idx="198">
                  <c:v>0.52800000000000002</c:v>
                </c:pt>
                <c:pt idx="199">
                  <c:v>0.5371999999999999</c:v>
                </c:pt>
                <c:pt idx="200">
                  <c:v>0.50300000000000011</c:v>
                </c:pt>
                <c:pt idx="201">
                  <c:v>0.5107999999999997</c:v>
                </c:pt>
                <c:pt idx="202">
                  <c:v>0.53390000000000004</c:v>
                </c:pt>
                <c:pt idx="203">
                  <c:v>0.54320000000000013</c:v>
                </c:pt>
                <c:pt idx="204">
                  <c:v>0.53670000000000018</c:v>
                </c:pt>
                <c:pt idx="205">
                  <c:v>0.52969999999999962</c:v>
                </c:pt>
                <c:pt idx="206">
                  <c:v>0.53589999999999982</c:v>
                </c:pt>
                <c:pt idx="207">
                  <c:v>0.51849999999999996</c:v>
                </c:pt>
                <c:pt idx="208">
                  <c:v>0.5163000000000002</c:v>
                </c:pt>
                <c:pt idx="209">
                  <c:v>0.5181</c:v>
                </c:pt>
                <c:pt idx="210">
                  <c:v>0.49129999999999985</c:v>
                </c:pt>
                <c:pt idx="211">
                  <c:v>0.50800000000000001</c:v>
                </c:pt>
                <c:pt idx="212">
                  <c:v>0.50979999999999981</c:v>
                </c:pt>
                <c:pt idx="213">
                  <c:v>0.49239999999999995</c:v>
                </c:pt>
                <c:pt idx="214">
                  <c:v>0.48160000000000003</c:v>
                </c:pt>
                <c:pt idx="215">
                  <c:v>0.47610000000000019</c:v>
                </c:pt>
                <c:pt idx="216">
                  <c:v>0.46910000000000007</c:v>
                </c:pt>
                <c:pt idx="217">
                  <c:v>0.47169999999999979</c:v>
                </c:pt>
                <c:pt idx="218">
                  <c:v>0.47189999999999999</c:v>
                </c:pt>
                <c:pt idx="219">
                  <c:v>0.45649999999999991</c:v>
                </c:pt>
                <c:pt idx="220">
                  <c:v>0.44190000000000018</c:v>
                </c:pt>
                <c:pt idx="221">
                  <c:v>0.4614999999999998</c:v>
                </c:pt>
                <c:pt idx="222">
                  <c:v>0.47449999999999992</c:v>
                </c:pt>
                <c:pt idx="223">
                  <c:v>0.47009999999999996</c:v>
                </c:pt>
                <c:pt idx="224">
                  <c:v>0.47479999999999989</c:v>
                </c:pt>
                <c:pt idx="225">
                  <c:v>0.45209999999999995</c:v>
                </c:pt>
                <c:pt idx="226">
                  <c:v>0.45569999999999999</c:v>
                </c:pt>
                <c:pt idx="227">
                  <c:v>0.4383999999999999</c:v>
                </c:pt>
                <c:pt idx="228">
                  <c:v>0.45579999999999998</c:v>
                </c:pt>
                <c:pt idx="229">
                  <c:v>0.45739999999999981</c:v>
                </c:pt>
                <c:pt idx="230">
                  <c:v>0.46519999999999984</c:v>
                </c:pt>
                <c:pt idx="231">
                  <c:v>0.46600000000000019</c:v>
                </c:pt>
                <c:pt idx="232">
                  <c:v>0.46730000000000005</c:v>
                </c:pt>
                <c:pt idx="233">
                  <c:v>0.47380000000000022</c:v>
                </c:pt>
                <c:pt idx="234">
                  <c:v>0.48780000000000001</c:v>
                </c:pt>
                <c:pt idx="235">
                  <c:v>0.50740000000000007</c:v>
                </c:pt>
                <c:pt idx="236">
                  <c:v>0.5253000000000001</c:v>
                </c:pt>
                <c:pt idx="237">
                  <c:v>0.51750000000000007</c:v>
                </c:pt>
                <c:pt idx="238">
                  <c:v>0.53570000000000029</c:v>
                </c:pt>
                <c:pt idx="239">
                  <c:v>0.53029999999999999</c:v>
                </c:pt>
                <c:pt idx="240">
                  <c:v>0.53730000000000011</c:v>
                </c:pt>
                <c:pt idx="241">
                  <c:v>0.53340000000000032</c:v>
                </c:pt>
                <c:pt idx="242">
                  <c:v>0.5304000000000002</c:v>
                </c:pt>
                <c:pt idx="243">
                  <c:v>0.5423</c:v>
                </c:pt>
                <c:pt idx="244">
                  <c:v>0.52700000000000014</c:v>
                </c:pt>
                <c:pt idx="245">
                  <c:v>0.54139999999999988</c:v>
                </c:pt>
                <c:pt idx="246">
                  <c:v>0.5371999999999999</c:v>
                </c:pt>
                <c:pt idx="247">
                  <c:v>0.52849999999999975</c:v>
                </c:pt>
                <c:pt idx="248">
                  <c:v>0.5067999999999997</c:v>
                </c:pt>
                <c:pt idx="249">
                  <c:v>0.50629999999999997</c:v>
                </c:pt>
                <c:pt idx="250">
                  <c:v>0.50980000000000025</c:v>
                </c:pt>
                <c:pt idx="251">
                  <c:v>0.5022000000000002</c:v>
                </c:pt>
                <c:pt idx="252">
                  <c:v>0.49429999999999996</c:v>
                </c:pt>
                <c:pt idx="253">
                  <c:v>0.45730000000000004</c:v>
                </c:pt>
                <c:pt idx="254">
                  <c:v>0.45849999999999991</c:v>
                </c:pt>
                <c:pt idx="255">
                  <c:v>0.46700000000000008</c:v>
                </c:pt>
                <c:pt idx="256">
                  <c:v>0.4668000000000001</c:v>
                </c:pt>
                <c:pt idx="257">
                  <c:v>0.4504999999999999</c:v>
                </c:pt>
                <c:pt idx="258">
                  <c:v>0.4254</c:v>
                </c:pt>
              </c:numCache>
            </c:numRef>
          </c:val>
          <c:smooth val="0"/>
          <c:extLst>
            <c:ext xmlns:c16="http://schemas.microsoft.com/office/drawing/2014/chart" uri="{C3380CC4-5D6E-409C-BE32-E72D297353CC}">
              <c16:uniqueId val="{00000001-0CC5-4B04-8575-9D6FDB212F64}"/>
            </c:ext>
          </c:extLst>
        </c:ser>
        <c:ser>
          <c:idx val="2"/>
          <c:order val="2"/>
          <c:tx>
            <c:strRef>
              <c:f>'Graf 6'!$F$1</c:f>
              <c:strCache>
                <c:ptCount val="1"/>
                <c:pt idx="0">
                  <c:v>Taliansko</c:v>
                </c:pt>
              </c:strCache>
            </c:strRef>
          </c:tx>
          <c:spPr>
            <a:ln w="28575" cap="rnd">
              <a:solidFill>
                <a:srgbClr val="00B050"/>
              </a:solidFill>
              <a:prstDash val="solid"/>
              <a:round/>
            </a:ln>
            <a:effectLst/>
          </c:spPr>
          <c:marker>
            <c:symbol val="none"/>
          </c:marker>
          <c:cat>
            <c:numRef>
              <c:f>'Graf 6'!$C$2:$C$260</c:f>
              <c:numCache>
                <c:formatCode>m/d/yyyy</c:formatCode>
                <c:ptCount val="259"/>
                <c:pt idx="0">
                  <c:v>44579</c:v>
                </c:pt>
                <c:pt idx="1">
                  <c:v>44580</c:v>
                </c:pt>
                <c:pt idx="2">
                  <c:v>44581</c:v>
                </c:pt>
                <c:pt idx="3">
                  <c:v>44582</c:v>
                </c:pt>
                <c:pt idx="4">
                  <c:v>44585</c:v>
                </c:pt>
                <c:pt idx="5">
                  <c:v>44586</c:v>
                </c:pt>
                <c:pt idx="6">
                  <c:v>44587</c:v>
                </c:pt>
                <c:pt idx="7">
                  <c:v>44588</c:v>
                </c:pt>
                <c:pt idx="8">
                  <c:v>44589</c:v>
                </c:pt>
                <c:pt idx="9">
                  <c:v>44592</c:v>
                </c:pt>
                <c:pt idx="10">
                  <c:v>44593</c:v>
                </c:pt>
                <c:pt idx="11">
                  <c:v>44594</c:v>
                </c:pt>
                <c:pt idx="12">
                  <c:v>44595</c:v>
                </c:pt>
                <c:pt idx="13">
                  <c:v>44596</c:v>
                </c:pt>
                <c:pt idx="14">
                  <c:v>44599</c:v>
                </c:pt>
                <c:pt idx="15">
                  <c:v>44600</c:v>
                </c:pt>
                <c:pt idx="16">
                  <c:v>44601</c:v>
                </c:pt>
                <c:pt idx="17">
                  <c:v>44602</c:v>
                </c:pt>
                <c:pt idx="18">
                  <c:v>44603</c:v>
                </c:pt>
                <c:pt idx="19">
                  <c:v>44606</c:v>
                </c:pt>
                <c:pt idx="20">
                  <c:v>44607</c:v>
                </c:pt>
                <c:pt idx="21">
                  <c:v>44608</c:v>
                </c:pt>
                <c:pt idx="22">
                  <c:v>44609</c:v>
                </c:pt>
                <c:pt idx="23">
                  <c:v>44610</c:v>
                </c:pt>
                <c:pt idx="24">
                  <c:v>44613</c:v>
                </c:pt>
                <c:pt idx="25">
                  <c:v>44614</c:v>
                </c:pt>
                <c:pt idx="26">
                  <c:v>44615</c:v>
                </c:pt>
                <c:pt idx="27">
                  <c:v>44616</c:v>
                </c:pt>
                <c:pt idx="28">
                  <c:v>44617</c:v>
                </c:pt>
                <c:pt idx="29">
                  <c:v>44620</c:v>
                </c:pt>
                <c:pt idx="30">
                  <c:v>44621</c:v>
                </c:pt>
                <c:pt idx="31">
                  <c:v>44622</c:v>
                </c:pt>
                <c:pt idx="32">
                  <c:v>44623</c:v>
                </c:pt>
                <c:pt idx="33">
                  <c:v>44624</c:v>
                </c:pt>
                <c:pt idx="34">
                  <c:v>44627</c:v>
                </c:pt>
                <c:pt idx="35">
                  <c:v>44628</c:v>
                </c:pt>
                <c:pt idx="36">
                  <c:v>44629</c:v>
                </c:pt>
                <c:pt idx="37">
                  <c:v>44630</c:v>
                </c:pt>
                <c:pt idx="38">
                  <c:v>44631</c:v>
                </c:pt>
                <c:pt idx="39">
                  <c:v>44634</c:v>
                </c:pt>
                <c:pt idx="40">
                  <c:v>44635</c:v>
                </c:pt>
                <c:pt idx="41">
                  <c:v>44636</c:v>
                </c:pt>
                <c:pt idx="42">
                  <c:v>44637</c:v>
                </c:pt>
                <c:pt idx="43">
                  <c:v>44638</c:v>
                </c:pt>
                <c:pt idx="44">
                  <c:v>44641</c:v>
                </c:pt>
                <c:pt idx="45">
                  <c:v>44642</c:v>
                </c:pt>
                <c:pt idx="46">
                  <c:v>44643</c:v>
                </c:pt>
                <c:pt idx="47">
                  <c:v>44644</c:v>
                </c:pt>
                <c:pt idx="48">
                  <c:v>44645</c:v>
                </c:pt>
                <c:pt idx="49">
                  <c:v>44648</c:v>
                </c:pt>
                <c:pt idx="50">
                  <c:v>44649</c:v>
                </c:pt>
                <c:pt idx="51">
                  <c:v>44650</c:v>
                </c:pt>
                <c:pt idx="52">
                  <c:v>44651</c:v>
                </c:pt>
                <c:pt idx="53">
                  <c:v>44652</c:v>
                </c:pt>
                <c:pt idx="54">
                  <c:v>44655</c:v>
                </c:pt>
                <c:pt idx="55">
                  <c:v>44656</c:v>
                </c:pt>
                <c:pt idx="56">
                  <c:v>44657</c:v>
                </c:pt>
                <c:pt idx="57">
                  <c:v>44658</c:v>
                </c:pt>
                <c:pt idx="58">
                  <c:v>44659</c:v>
                </c:pt>
                <c:pt idx="59">
                  <c:v>44662</c:v>
                </c:pt>
                <c:pt idx="60">
                  <c:v>44663</c:v>
                </c:pt>
                <c:pt idx="61">
                  <c:v>44664</c:v>
                </c:pt>
                <c:pt idx="62">
                  <c:v>44665</c:v>
                </c:pt>
                <c:pt idx="63">
                  <c:v>44670</c:v>
                </c:pt>
                <c:pt idx="64">
                  <c:v>44671</c:v>
                </c:pt>
                <c:pt idx="65">
                  <c:v>44672</c:v>
                </c:pt>
                <c:pt idx="66">
                  <c:v>44673</c:v>
                </c:pt>
                <c:pt idx="67">
                  <c:v>44676</c:v>
                </c:pt>
                <c:pt idx="68">
                  <c:v>44677</c:v>
                </c:pt>
                <c:pt idx="69">
                  <c:v>44678</c:v>
                </c:pt>
                <c:pt idx="70">
                  <c:v>44679</c:v>
                </c:pt>
                <c:pt idx="71">
                  <c:v>44680</c:v>
                </c:pt>
                <c:pt idx="72">
                  <c:v>44683</c:v>
                </c:pt>
                <c:pt idx="73">
                  <c:v>44684</c:v>
                </c:pt>
                <c:pt idx="74">
                  <c:v>44685</c:v>
                </c:pt>
                <c:pt idx="75">
                  <c:v>44686</c:v>
                </c:pt>
                <c:pt idx="76">
                  <c:v>44687</c:v>
                </c:pt>
                <c:pt idx="77">
                  <c:v>44690</c:v>
                </c:pt>
                <c:pt idx="78">
                  <c:v>44691</c:v>
                </c:pt>
                <c:pt idx="79">
                  <c:v>44692</c:v>
                </c:pt>
                <c:pt idx="80">
                  <c:v>44693</c:v>
                </c:pt>
                <c:pt idx="81">
                  <c:v>44694</c:v>
                </c:pt>
                <c:pt idx="82">
                  <c:v>44697</c:v>
                </c:pt>
                <c:pt idx="83">
                  <c:v>44698</c:v>
                </c:pt>
                <c:pt idx="84">
                  <c:v>44699</c:v>
                </c:pt>
                <c:pt idx="85">
                  <c:v>44700</c:v>
                </c:pt>
                <c:pt idx="86">
                  <c:v>44701</c:v>
                </c:pt>
                <c:pt idx="87">
                  <c:v>44704</c:v>
                </c:pt>
                <c:pt idx="88">
                  <c:v>44705</c:v>
                </c:pt>
                <c:pt idx="89">
                  <c:v>44706</c:v>
                </c:pt>
                <c:pt idx="90">
                  <c:v>44707</c:v>
                </c:pt>
                <c:pt idx="91">
                  <c:v>44708</c:v>
                </c:pt>
                <c:pt idx="92">
                  <c:v>44711</c:v>
                </c:pt>
                <c:pt idx="93">
                  <c:v>44712</c:v>
                </c:pt>
                <c:pt idx="94">
                  <c:v>44713</c:v>
                </c:pt>
                <c:pt idx="95">
                  <c:v>44714</c:v>
                </c:pt>
                <c:pt idx="96">
                  <c:v>44715</c:v>
                </c:pt>
                <c:pt idx="97">
                  <c:v>44718</c:v>
                </c:pt>
                <c:pt idx="98">
                  <c:v>44719</c:v>
                </c:pt>
                <c:pt idx="99">
                  <c:v>44720</c:v>
                </c:pt>
                <c:pt idx="100">
                  <c:v>44721</c:v>
                </c:pt>
                <c:pt idx="101">
                  <c:v>44722</c:v>
                </c:pt>
                <c:pt idx="102">
                  <c:v>44725</c:v>
                </c:pt>
                <c:pt idx="103">
                  <c:v>44726</c:v>
                </c:pt>
                <c:pt idx="104">
                  <c:v>44727</c:v>
                </c:pt>
                <c:pt idx="105">
                  <c:v>44728</c:v>
                </c:pt>
                <c:pt idx="106">
                  <c:v>44729</c:v>
                </c:pt>
                <c:pt idx="107">
                  <c:v>44732</c:v>
                </c:pt>
                <c:pt idx="108">
                  <c:v>44733</c:v>
                </c:pt>
                <c:pt idx="109">
                  <c:v>44734</c:v>
                </c:pt>
                <c:pt idx="110">
                  <c:v>44735</c:v>
                </c:pt>
                <c:pt idx="111">
                  <c:v>44736</c:v>
                </c:pt>
                <c:pt idx="112">
                  <c:v>44739</c:v>
                </c:pt>
                <c:pt idx="113">
                  <c:v>44740</c:v>
                </c:pt>
                <c:pt idx="114">
                  <c:v>44741</c:v>
                </c:pt>
                <c:pt idx="115">
                  <c:v>44742</c:v>
                </c:pt>
                <c:pt idx="116">
                  <c:v>44743</c:v>
                </c:pt>
                <c:pt idx="117">
                  <c:v>44746</c:v>
                </c:pt>
                <c:pt idx="118">
                  <c:v>44747</c:v>
                </c:pt>
                <c:pt idx="119">
                  <c:v>44748</c:v>
                </c:pt>
                <c:pt idx="120">
                  <c:v>44749</c:v>
                </c:pt>
                <c:pt idx="121">
                  <c:v>44750</c:v>
                </c:pt>
                <c:pt idx="122">
                  <c:v>44753</c:v>
                </c:pt>
                <c:pt idx="123">
                  <c:v>44754</c:v>
                </c:pt>
                <c:pt idx="124">
                  <c:v>44755</c:v>
                </c:pt>
                <c:pt idx="125">
                  <c:v>44756</c:v>
                </c:pt>
                <c:pt idx="126">
                  <c:v>44757</c:v>
                </c:pt>
                <c:pt idx="127">
                  <c:v>44760</c:v>
                </c:pt>
                <c:pt idx="128">
                  <c:v>44761</c:v>
                </c:pt>
                <c:pt idx="129">
                  <c:v>44762</c:v>
                </c:pt>
                <c:pt idx="130">
                  <c:v>44763</c:v>
                </c:pt>
                <c:pt idx="131">
                  <c:v>44764</c:v>
                </c:pt>
                <c:pt idx="132">
                  <c:v>44767</c:v>
                </c:pt>
                <c:pt idx="133">
                  <c:v>44768</c:v>
                </c:pt>
                <c:pt idx="134">
                  <c:v>44769</c:v>
                </c:pt>
                <c:pt idx="135">
                  <c:v>44770</c:v>
                </c:pt>
                <c:pt idx="136">
                  <c:v>44771</c:v>
                </c:pt>
                <c:pt idx="137">
                  <c:v>44774</c:v>
                </c:pt>
                <c:pt idx="138">
                  <c:v>44775</c:v>
                </c:pt>
                <c:pt idx="139">
                  <c:v>44776</c:v>
                </c:pt>
                <c:pt idx="140">
                  <c:v>44777</c:v>
                </c:pt>
                <c:pt idx="141">
                  <c:v>44778</c:v>
                </c:pt>
                <c:pt idx="142">
                  <c:v>44781</c:v>
                </c:pt>
                <c:pt idx="143">
                  <c:v>44782</c:v>
                </c:pt>
                <c:pt idx="144">
                  <c:v>44783</c:v>
                </c:pt>
                <c:pt idx="145">
                  <c:v>44784</c:v>
                </c:pt>
                <c:pt idx="146">
                  <c:v>44785</c:v>
                </c:pt>
                <c:pt idx="147">
                  <c:v>44788</c:v>
                </c:pt>
                <c:pt idx="148">
                  <c:v>44789</c:v>
                </c:pt>
                <c:pt idx="149">
                  <c:v>44790</c:v>
                </c:pt>
                <c:pt idx="150">
                  <c:v>44791</c:v>
                </c:pt>
                <c:pt idx="151">
                  <c:v>44792</c:v>
                </c:pt>
                <c:pt idx="152">
                  <c:v>44795</c:v>
                </c:pt>
                <c:pt idx="153">
                  <c:v>44796</c:v>
                </c:pt>
                <c:pt idx="154">
                  <c:v>44797</c:v>
                </c:pt>
                <c:pt idx="155">
                  <c:v>44798</c:v>
                </c:pt>
                <c:pt idx="156">
                  <c:v>44799</c:v>
                </c:pt>
                <c:pt idx="157">
                  <c:v>44802</c:v>
                </c:pt>
                <c:pt idx="158">
                  <c:v>44803</c:v>
                </c:pt>
                <c:pt idx="159">
                  <c:v>44804</c:v>
                </c:pt>
                <c:pt idx="160">
                  <c:v>44805</c:v>
                </c:pt>
                <c:pt idx="161">
                  <c:v>44806</c:v>
                </c:pt>
                <c:pt idx="162">
                  <c:v>44809</c:v>
                </c:pt>
                <c:pt idx="163">
                  <c:v>44810</c:v>
                </c:pt>
                <c:pt idx="164">
                  <c:v>44811</c:v>
                </c:pt>
                <c:pt idx="165">
                  <c:v>44812</c:v>
                </c:pt>
                <c:pt idx="166">
                  <c:v>44813</c:v>
                </c:pt>
                <c:pt idx="167">
                  <c:v>44816</c:v>
                </c:pt>
                <c:pt idx="168">
                  <c:v>44817</c:v>
                </c:pt>
                <c:pt idx="169">
                  <c:v>44818</c:v>
                </c:pt>
                <c:pt idx="170">
                  <c:v>44819</c:v>
                </c:pt>
                <c:pt idx="171">
                  <c:v>44820</c:v>
                </c:pt>
                <c:pt idx="172">
                  <c:v>44823</c:v>
                </c:pt>
                <c:pt idx="173">
                  <c:v>44824</c:v>
                </c:pt>
                <c:pt idx="174">
                  <c:v>44825</c:v>
                </c:pt>
                <c:pt idx="175">
                  <c:v>44826</c:v>
                </c:pt>
                <c:pt idx="176">
                  <c:v>44827</c:v>
                </c:pt>
                <c:pt idx="177">
                  <c:v>44830</c:v>
                </c:pt>
                <c:pt idx="178">
                  <c:v>44831</c:v>
                </c:pt>
                <c:pt idx="179">
                  <c:v>44832</c:v>
                </c:pt>
                <c:pt idx="180">
                  <c:v>44833</c:v>
                </c:pt>
                <c:pt idx="181">
                  <c:v>44834</c:v>
                </c:pt>
                <c:pt idx="182">
                  <c:v>44837</c:v>
                </c:pt>
                <c:pt idx="183">
                  <c:v>44838</c:v>
                </c:pt>
                <c:pt idx="184">
                  <c:v>44839</c:v>
                </c:pt>
                <c:pt idx="185">
                  <c:v>44840</c:v>
                </c:pt>
                <c:pt idx="186">
                  <c:v>44841</c:v>
                </c:pt>
                <c:pt idx="187">
                  <c:v>44844</c:v>
                </c:pt>
                <c:pt idx="188">
                  <c:v>44845</c:v>
                </c:pt>
                <c:pt idx="189">
                  <c:v>44846</c:v>
                </c:pt>
                <c:pt idx="190">
                  <c:v>44847</c:v>
                </c:pt>
                <c:pt idx="191">
                  <c:v>44848</c:v>
                </c:pt>
                <c:pt idx="192">
                  <c:v>44851</c:v>
                </c:pt>
                <c:pt idx="193">
                  <c:v>44852</c:v>
                </c:pt>
                <c:pt idx="194">
                  <c:v>44853</c:v>
                </c:pt>
                <c:pt idx="195">
                  <c:v>44854</c:v>
                </c:pt>
                <c:pt idx="196">
                  <c:v>44855</c:v>
                </c:pt>
                <c:pt idx="197">
                  <c:v>44858</c:v>
                </c:pt>
                <c:pt idx="198">
                  <c:v>44859</c:v>
                </c:pt>
                <c:pt idx="199">
                  <c:v>44860</c:v>
                </c:pt>
                <c:pt idx="200">
                  <c:v>44861</c:v>
                </c:pt>
                <c:pt idx="201">
                  <c:v>44862</c:v>
                </c:pt>
                <c:pt idx="202">
                  <c:v>44865</c:v>
                </c:pt>
                <c:pt idx="203">
                  <c:v>44866</c:v>
                </c:pt>
                <c:pt idx="204">
                  <c:v>44867</c:v>
                </c:pt>
                <c:pt idx="205">
                  <c:v>44868</c:v>
                </c:pt>
                <c:pt idx="206">
                  <c:v>44869</c:v>
                </c:pt>
                <c:pt idx="207">
                  <c:v>44872</c:v>
                </c:pt>
                <c:pt idx="208">
                  <c:v>44873</c:v>
                </c:pt>
                <c:pt idx="209">
                  <c:v>44874</c:v>
                </c:pt>
                <c:pt idx="210">
                  <c:v>44875</c:v>
                </c:pt>
                <c:pt idx="211">
                  <c:v>44876</c:v>
                </c:pt>
                <c:pt idx="212">
                  <c:v>44879</c:v>
                </c:pt>
                <c:pt idx="213">
                  <c:v>44880</c:v>
                </c:pt>
                <c:pt idx="214">
                  <c:v>44881</c:v>
                </c:pt>
                <c:pt idx="215">
                  <c:v>44882</c:v>
                </c:pt>
                <c:pt idx="216">
                  <c:v>44883</c:v>
                </c:pt>
                <c:pt idx="217">
                  <c:v>44886</c:v>
                </c:pt>
                <c:pt idx="218">
                  <c:v>44887</c:v>
                </c:pt>
                <c:pt idx="219">
                  <c:v>44888</c:v>
                </c:pt>
                <c:pt idx="220">
                  <c:v>44889</c:v>
                </c:pt>
                <c:pt idx="221">
                  <c:v>44890</c:v>
                </c:pt>
                <c:pt idx="222">
                  <c:v>44893</c:v>
                </c:pt>
                <c:pt idx="223">
                  <c:v>44894</c:v>
                </c:pt>
                <c:pt idx="224">
                  <c:v>44895</c:v>
                </c:pt>
                <c:pt idx="225">
                  <c:v>44896</c:v>
                </c:pt>
                <c:pt idx="226">
                  <c:v>44897</c:v>
                </c:pt>
                <c:pt idx="227">
                  <c:v>44900</c:v>
                </c:pt>
                <c:pt idx="228">
                  <c:v>44901</c:v>
                </c:pt>
                <c:pt idx="229">
                  <c:v>44902</c:v>
                </c:pt>
                <c:pt idx="230">
                  <c:v>44903</c:v>
                </c:pt>
                <c:pt idx="231">
                  <c:v>44904</c:v>
                </c:pt>
                <c:pt idx="232">
                  <c:v>44907</c:v>
                </c:pt>
                <c:pt idx="233">
                  <c:v>44908</c:v>
                </c:pt>
                <c:pt idx="234">
                  <c:v>44909</c:v>
                </c:pt>
                <c:pt idx="235">
                  <c:v>44910</c:v>
                </c:pt>
                <c:pt idx="236">
                  <c:v>44911</c:v>
                </c:pt>
                <c:pt idx="237">
                  <c:v>44914</c:v>
                </c:pt>
                <c:pt idx="238">
                  <c:v>44915</c:v>
                </c:pt>
                <c:pt idx="239">
                  <c:v>44916</c:v>
                </c:pt>
                <c:pt idx="240">
                  <c:v>44917</c:v>
                </c:pt>
                <c:pt idx="241">
                  <c:v>44918</c:v>
                </c:pt>
                <c:pt idx="242">
                  <c:v>44922</c:v>
                </c:pt>
                <c:pt idx="243">
                  <c:v>44923</c:v>
                </c:pt>
                <c:pt idx="244">
                  <c:v>44924</c:v>
                </c:pt>
                <c:pt idx="245">
                  <c:v>44925</c:v>
                </c:pt>
                <c:pt idx="246">
                  <c:v>44928</c:v>
                </c:pt>
                <c:pt idx="247">
                  <c:v>44929</c:v>
                </c:pt>
                <c:pt idx="248">
                  <c:v>44930</c:v>
                </c:pt>
                <c:pt idx="249">
                  <c:v>44931</c:v>
                </c:pt>
                <c:pt idx="250">
                  <c:v>44932</c:v>
                </c:pt>
                <c:pt idx="251">
                  <c:v>44935</c:v>
                </c:pt>
                <c:pt idx="252">
                  <c:v>44936</c:v>
                </c:pt>
                <c:pt idx="253">
                  <c:v>44937</c:v>
                </c:pt>
                <c:pt idx="254">
                  <c:v>44938</c:v>
                </c:pt>
                <c:pt idx="255">
                  <c:v>44939</c:v>
                </c:pt>
                <c:pt idx="256">
                  <c:v>44942</c:v>
                </c:pt>
                <c:pt idx="257">
                  <c:v>44943</c:v>
                </c:pt>
                <c:pt idx="258">
                  <c:v>44944</c:v>
                </c:pt>
              </c:numCache>
            </c:numRef>
          </c:cat>
          <c:val>
            <c:numRef>
              <c:f>'Graf 6'!$F$2:$F$260</c:f>
              <c:numCache>
                <c:formatCode>General</c:formatCode>
                <c:ptCount val="259"/>
                <c:pt idx="0">
                  <c:v>1.3351</c:v>
                </c:pt>
                <c:pt idx="1">
                  <c:v>1.3505</c:v>
                </c:pt>
                <c:pt idx="2">
                  <c:v>1.3274999999999999</c:v>
                </c:pt>
                <c:pt idx="3">
                  <c:v>1.3535999999999999</c:v>
                </c:pt>
                <c:pt idx="4">
                  <c:v>1.3906000000000001</c:v>
                </c:pt>
                <c:pt idx="5">
                  <c:v>1.3698000000000001</c:v>
                </c:pt>
                <c:pt idx="6">
                  <c:v>1.4023000000000001</c:v>
                </c:pt>
                <c:pt idx="7">
                  <c:v>1.3453999999999999</c:v>
                </c:pt>
                <c:pt idx="8">
                  <c:v>1.3274999999999999</c:v>
                </c:pt>
                <c:pt idx="9">
                  <c:v>1.2842</c:v>
                </c:pt>
                <c:pt idx="10">
                  <c:v>1.3774999999999999</c:v>
                </c:pt>
                <c:pt idx="11">
                  <c:v>1.3897999999999999</c:v>
                </c:pt>
                <c:pt idx="12">
                  <c:v>1.5017</c:v>
                </c:pt>
                <c:pt idx="13">
                  <c:v>1.5407999999999999</c:v>
                </c:pt>
                <c:pt idx="14">
                  <c:v>1.5552999999999999</c:v>
                </c:pt>
                <c:pt idx="15">
                  <c:v>1.5834000000000001</c:v>
                </c:pt>
                <c:pt idx="16">
                  <c:v>1.5398000000000001</c:v>
                </c:pt>
                <c:pt idx="17">
                  <c:v>1.6078999999999999</c:v>
                </c:pt>
                <c:pt idx="18">
                  <c:v>1.657</c:v>
                </c:pt>
                <c:pt idx="19">
                  <c:v>1.6879</c:v>
                </c:pt>
                <c:pt idx="20">
                  <c:v>1.65</c:v>
                </c:pt>
                <c:pt idx="21">
                  <c:v>1.6348</c:v>
                </c:pt>
                <c:pt idx="22">
                  <c:v>1.6048</c:v>
                </c:pt>
                <c:pt idx="23">
                  <c:v>1.6473</c:v>
                </c:pt>
                <c:pt idx="24">
                  <c:v>1.7042999999999999</c:v>
                </c:pt>
                <c:pt idx="25">
                  <c:v>1.6808999999999998</c:v>
                </c:pt>
                <c:pt idx="26">
                  <c:v>1.7133</c:v>
                </c:pt>
                <c:pt idx="27">
                  <c:v>1.6449</c:v>
                </c:pt>
                <c:pt idx="28">
                  <c:v>1.6044</c:v>
                </c:pt>
                <c:pt idx="29">
                  <c:v>1.5728</c:v>
                </c:pt>
                <c:pt idx="30">
                  <c:v>1.476</c:v>
                </c:pt>
                <c:pt idx="31">
                  <c:v>1.5286999999999999</c:v>
                </c:pt>
                <c:pt idx="32">
                  <c:v>1.5531999999999999</c:v>
                </c:pt>
                <c:pt idx="33">
                  <c:v>1.6076999999999999</c:v>
                </c:pt>
                <c:pt idx="34">
                  <c:v>1.6116999999999999</c:v>
                </c:pt>
                <c:pt idx="35">
                  <c:v>1.4853000000000001</c:v>
                </c:pt>
                <c:pt idx="36">
                  <c:v>1.4636</c:v>
                </c:pt>
                <c:pt idx="37">
                  <c:v>1.6301999999999999</c:v>
                </c:pt>
                <c:pt idx="38">
                  <c:v>1.6018000000000001</c:v>
                </c:pt>
                <c:pt idx="39">
                  <c:v>1.5956000000000001</c:v>
                </c:pt>
                <c:pt idx="40">
                  <c:v>1.5663999999999998</c:v>
                </c:pt>
                <c:pt idx="41">
                  <c:v>1.5035000000000001</c:v>
                </c:pt>
                <c:pt idx="42">
                  <c:v>1.5188000000000001</c:v>
                </c:pt>
                <c:pt idx="43">
                  <c:v>1.5196999999999998</c:v>
                </c:pt>
                <c:pt idx="44">
                  <c:v>1.5404</c:v>
                </c:pt>
                <c:pt idx="45">
                  <c:v>1.5186999999999999</c:v>
                </c:pt>
                <c:pt idx="46">
                  <c:v>1.518</c:v>
                </c:pt>
                <c:pt idx="47">
                  <c:v>1.5217000000000001</c:v>
                </c:pt>
                <c:pt idx="48">
                  <c:v>1.4963000000000002</c:v>
                </c:pt>
                <c:pt idx="49">
                  <c:v>1.5276000000000001</c:v>
                </c:pt>
                <c:pt idx="50">
                  <c:v>1.4826999999999999</c:v>
                </c:pt>
                <c:pt idx="51">
                  <c:v>1.4834999999999998</c:v>
                </c:pt>
                <c:pt idx="52">
                  <c:v>1.4916999999999998</c:v>
                </c:pt>
                <c:pt idx="53">
                  <c:v>1.5384000000000002</c:v>
                </c:pt>
                <c:pt idx="54">
                  <c:v>1.5649000000000002</c:v>
                </c:pt>
                <c:pt idx="55">
                  <c:v>1.6484999999999999</c:v>
                </c:pt>
                <c:pt idx="56">
                  <c:v>1.6537999999999999</c:v>
                </c:pt>
                <c:pt idx="57">
                  <c:v>1.6539000000000001</c:v>
                </c:pt>
                <c:pt idx="58">
                  <c:v>1.6919</c:v>
                </c:pt>
                <c:pt idx="59">
                  <c:v>1.6492</c:v>
                </c:pt>
                <c:pt idx="60">
                  <c:v>1.6183000000000001</c:v>
                </c:pt>
                <c:pt idx="61">
                  <c:v>1.6084999999999998</c:v>
                </c:pt>
                <c:pt idx="62">
                  <c:v>1.6415999999999999</c:v>
                </c:pt>
                <c:pt idx="63">
                  <c:v>1.6350000000000002</c:v>
                </c:pt>
                <c:pt idx="64">
                  <c:v>1.6531000000000002</c:v>
                </c:pt>
                <c:pt idx="65">
                  <c:v>1.6586000000000001</c:v>
                </c:pt>
                <c:pt idx="66">
                  <c:v>1.6997</c:v>
                </c:pt>
                <c:pt idx="67">
                  <c:v>1.7404000000000002</c:v>
                </c:pt>
                <c:pt idx="68">
                  <c:v>1.7418999999999998</c:v>
                </c:pt>
                <c:pt idx="69">
                  <c:v>1.7715000000000001</c:v>
                </c:pt>
                <c:pt idx="70">
                  <c:v>1.8133999999999999</c:v>
                </c:pt>
                <c:pt idx="71">
                  <c:v>1.8362000000000003</c:v>
                </c:pt>
                <c:pt idx="72">
                  <c:v>1.8942000000000001</c:v>
                </c:pt>
                <c:pt idx="73">
                  <c:v>1.9173999999999998</c:v>
                </c:pt>
                <c:pt idx="74">
                  <c:v>1.9856</c:v>
                </c:pt>
                <c:pt idx="75">
                  <c:v>1.9945999999999999</c:v>
                </c:pt>
                <c:pt idx="76">
                  <c:v>2.0046999999999997</c:v>
                </c:pt>
                <c:pt idx="77">
                  <c:v>2.0551000000000004</c:v>
                </c:pt>
                <c:pt idx="78">
                  <c:v>2.0002000000000004</c:v>
                </c:pt>
                <c:pt idx="79">
                  <c:v>1.9107000000000003</c:v>
                </c:pt>
                <c:pt idx="80">
                  <c:v>1.8727</c:v>
                </c:pt>
                <c:pt idx="81">
                  <c:v>1.9050000000000002</c:v>
                </c:pt>
                <c:pt idx="82">
                  <c:v>1.9051999999999998</c:v>
                </c:pt>
                <c:pt idx="83">
                  <c:v>1.9145000000000001</c:v>
                </c:pt>
                <c:pt idx="84">
                  <c:v>1.9315</c:v>
                </c:pt>
                <c:pt idx="85">
                  <c:v>1.9519</c:v>
                </c:pt>
                <c:pt idx="86">
                  <c:v>2.0554000000000001</c:v>
                </c:pt>
                <c:pt idx="87">
                  <c:v>2.0156999999999998</c:v>
                </c:pt>
                <c:pt idx="88">
                  <c:v>2.0093000000000001</c:v>
                </c:pt>
                <c:pt idx="89">
                  <c:v>2.0007000000000001</c:v>
                </c:pt>
                <c:pt idx="90">
                  <c:v>1.8964999999999999</c:v>
                </c:pt>
                <c:pt idx="91">
                  <c:v>1.9360999999999999</c:v>
                </c:pt>
                <c:pt idx="92">
                  <c:v>1.9411000000000003</c:v>
                </c:pt>
                <c:pt idx="93">
                  <c:v>1.9952000000000003</c:v>
                </c:pt>
                <c:pt idx="94">
                  <c:v>2.0157000000000003</c:v>
                </c:pt>
                <c:pt idx="95">
                  <c:v>2.0615999999999999</c:v>
                </c:pt>
                <c:pt idx="96">
                  <c:v>2.1270999999999995</c:v>
                </c:pt>
                <c:pt idx="97">
                  <c:v>2.0896999999999997</c:v>
                </c:pt>
                <c:pt idx="98">
                  <c:v>1.9969999999999999</c:v>
                </c:pt>
                <c:pt idx="99">
                  <c:v>2.0186999999999999</c:v>
                </c:pt>
                <c:pt idx="100">
                  <c:v>2.1696</c:v>
                </c:pt>
                <c:pt idx="101">
                  <c:v>2.2443999999999997</c:v>
                </c:pt>
                <c:pt idx="102">
                  <c:v>2.3921000000000001</c:v>
                </c:pt>
                <c:pt idx="103">
                  <c:v>2.4196</c:v>
                </c:pt>
                <c:pt idx="104">
                  <c:v>2.1682999999999999</c:v>
                </c:pt>
                <c:pt idx="105">
                  <c:v>2.0312000000000001</c:v>
                </c:pt>
                <c:pt idx="106">
                  <c:v>1.9252999999999998</c:v>
                </c:pt>
                <c:pt idx="107">
                  <c:v>1.9515</c:v>
                </c:pt>
                <c:pt idx="108">
                  <c:v>1.9206000000000001</c:v>
                </c:pt>
                <c:pt idx="109">
                  <c:v>1.9028</c:v>
                </c:pt>
                <c:pt idx="110">
                  <c:v>1.9522999999999997</c:v>
                </c:pt>
                <c:pt idx="111">
                  <c:v>1.9998999999999998</c:v>
                </c:pt>
                <c:pt idx="112">
                  <c:v>1.9658999999999998</c:v>
                </c:pt>
                <c:pt idx="113">
                  <c:v>1.9269000000000001</c:v>
                </c:pt>
                <c:pt idx="114">
                  <c:v>1.8754999999999999</c:v>
                </c:pt>
                <c:pt idx="115">
                  <c:v>1.9236000000000002</c:v>
                </c:pt>
                <c:pt idx="116">
                  <c:v>1.8498000000000001</c:v>
                </c:pt>
                <c:pt idx="117">
                  <c:v>1.9048999999999998</c:v>
                </c:pt>
                <c:pt idx="118">
                  <c:v>1.9697</c:v>
                </c:pt>
                <c:pt idx="119">
                  <c:v>1.9438999999999997</c:v>
                </c:pt>
                <c:pt idx="120">
                  <c:v>1.9855999999999998</c:v>
                </c:pt>
                <c:pt idx="121">
                  <c:v>1.9386999999999999</c:v>
                </c:pt>
                <c:pt idx="122">
                  <c:v>1.9636</c:v>
                </c:pt>
                <c:pt idx="123">
                  <c:v>1.9788000000000001</c:v>
                </c:pt>
                <c:pt idx="124">
                  <c:v>1.9947000000000001</c:v>
                </c:pt>
                <c:pt idx="125">
                  <c:v>2.0689000000000002</c:v>
                </c:pt>
                <c:pt idx="126">
                  <c:v>2.1372999999999998</c:v>
                </c:pt>
                <c:pt idx="127">
                  <c:v>2.0678999999999998</c:v>
                </c:pt>
                <c:pt idx="128">
                  <c:v>2.0469999999999997</c:v>
                </c:pt>
                <c:pt idx="129">
                  <c:v>2.1295000000000002</c:v>
                </c:pt>
                <c:pt idx="130">
                  <c:v>2.3146</c:v>
                </c:pt>
                <c:pt idx="131">
                  <c:v>2.2783000000000002</c:v>
                </c:pt>
                <c:pt idx="132">
                  <c:v>2.2669000000000001</c:v>
                </c:pt>
                <c:pt idx="133">
                  <c:v>2.3184000000000005</c:v>
                </c:pt>
                <c:pt idx="134">
                  <c:v>2.3754</c:v>
                </c:pt>
                <c:pt idx="135">
                  <c:v>2.3426999999999998</c:v>
                </c:pt>
                <c:pt idx="136">
                  <c:v>2.1970000000000001</c:v>
                </c:pt>
                <c:pt idx="137">
                  <c:v>2.1042999999999998</c:v>
                </c:pt>
                <c:pt idx="138">
                  <c:v>2.2423999999999999</c:v>
                </c:pt>
                <c:pt idx="139">
                  <c:v>2.1391</c:v>
                </c:pt>
                <c:pt idx="140">
                  <c:v>2.1284000000000001</c:v>
                </c:pt>
                <c:pt idx="141">
                  <c:v>2.0651999999999999</c:v>
                </c:pt>
                <c:pt idx="142">
                  <c:v>2.1368999999999998</c:v>
                </c:pt>
                <c:pt idx="143">
                  <c:v>2.1256000000000004</c:v>
                </c:pt>
                <c:pt idx="144">
                  <c:v>2.0996000000000001</c:v>
                </c:pt>
                <c:pt idx="145">
                  <c:v>2.0512000000000001</c:v>
                </c:pt>
                <c:pt idx="146">
                  <c:v>2.0642</c:v>
                </c:pt>
                <c:pt idx="147">
                  <c:v>2.0718999999999999</c:v>
                </c:pt>
                <c:pt idx="148">
                  <c:v>2.1602999999999999</c:v>
                </c:pt>
                <c:pt idx="149">
                  <c:v>2.2294999999999998</c:v>
                </c:pt>
                <c:pt idx="150">
                  <c:v>2.2197</c:v>
                </c:pt>
                <c:pt idx="151">
                  <c:v>2.2652000000000001</c:v>
                </c:pt>
                <c:pt idx="152">
                  <c:v>2.3186</c:v>
                </c:pt>
                <c:pt idx="153">
                  <c:v>2.3245000000000005</c:v>
                </c:pt>
                <c:pt idx="154">
                  <c:v>2.3087</c:v>
                </c:pt>
                <c:pt idx="155">
                  <c:v>2.2338000000000005</c:v>
                </c:pt>
                <c:pt idx="156">
                  <c:v>2.3048999999999999</c:v>
                </c:pt>
                <c:pt idx="157">
                  <c:v>2.2976999999999999</c:v>
                </c:pt>
                <c:pt idx="158">
                  <c:v>2.3119999999999998</c:v>
                </c:pt>
                <c:pt idx="159">
                  <c:v>2.3471000000000002</c:v>
                </c:pt>
                <c:pt idx="160">
                  <c:v>2.3597000000000001</c:v>
                </c:pt>
                <c:pt idx="161">
                  <c:v>2.3104</c:v>
                </c:pt>
                <c:pt idx="162">
                  <c:v>2.3752</c:v>
                </c:pt>
                <c:pt idx="163">
                  <c:v>2.3457999999999997</c:v>
                </c:pt>
                <c:pt idx="164">
                  <c:v>2.2836000000000003</c:v>
                </c:pt>
                <c:pt idx="165">
                  <c:v>2.2517</c:v>
                </c:pt>
                <c:pt idx="166">
                  <c:v>2.3168000000000002</c:v>
                </c:pt>
                <c:pt idx="167">
                  <c:v>2.3063000000000002</c:v>
                </c:pt>
                <c:pt idx="168">
                  <c:v>2.2641</c:v>
                </c:pt>
                <c:pt idx="169">
                  <c:v>2.2797000000000001</c:v>
                </c:pt>
                <c:pt idx="170">
                  <c:v>2.2811999999999997</c:v>
                </c:pt>
                <c:pt idx="171">
                  <c:v>2.2702</c:v>
                </c:pt>
                <c:pt idx="172">
                  <c:v>2.2801999999999998</c:v>
                </c:pt>
                <c:pt idx="173">
                  <c:v>2.2614000000000001</c:v>
                </c:pt>
                <c:pt idx="174">
                  <c:v>2.2355999999999998</c:v>
                </c:pt>
                <c:pt idx="175">
                  <c:v>2.1996999999999995</c:v>
                </c:pt>
                <c:pt idx="176">
                  <c:v>2.3105000000000002</c:v>
                </c:pt>
                <c:pt idx="177">
                  <c:v>2.4385999999999997</c:v>
                </c:pt>
                <c:pt idx="178">
                  <c:v>2.5169000000000001</c:v>
                </c:pt>
                <c:pt idx="179">
                  <c:v>2.4017000000000004</c:v>
                </c:pt>
                <c:pt idx="180">
                  <c:v>2.4673999999999996</c:v>
                </c:pt>
                <c:pt idx="181">
                  <c:v>2.4030999999999998</c:v>
                </c:pt>
                <c:pt idx="182">
                  <c:v>2.3225000000000002</c:v>
                </c:pt>
                <c:pt idx="183">
                  <c:v>2.3033999999999999</c:v>
                </c:pt>
                <c:pt idx="184">
                  <c:v>2.4347000000000003</c:v>
                </c:pt>
                <c:pt idx="185">
                  <c:v>2.4271000000000003</c:v>
                </c:pt>
                <c:pt idx="186">
                  <c:v>2.5046999999999997</c:v>
                </c:pt>
                <c:pt idx="187">
                  <c:v>2.2904</c:v>
                </c:pt>
                <c:pt idx="188">
                  <c:v>2.3741000000000003</c:v>
                </c:pt>
                <c:pt idx="189">
                  <c:v>2.4189999999999996</c:v>
                </c:pt>
                <c:pt idx="190">
                  <c:v>2.3887999999999998</c:v>
                </c:pt>
                <c:pt idx="191">
                  <c:v>2.4410999999999996</c:v>
                </c:pt>
                <c:pt idx="192">
                  <c:v>2.3853999999999997</c:v>
                </c:pt>
                <c:pt idx="193">
                  <c:v>2.4034</c:v>
                </c:pt>
                <c:pt idx="194">
                  <c:v>2.3928000000000003</c:v>
                </c:pt>
                <c:pt idx="195">
                  <c:v>2.3439000000000005</c:v>
                </c:pt>
                <c:pt idx="196">
                  <c:v>2.3255000000000003</c:v>
                </c:pt>
                <c:pt idx="197">
                  <c:v>2.2498999999999998</c:v>
                </c:pt>
                <c:pt idx="198">
                  <c:v>2.2000000000000002</c:v>
                </c:pt>
                <c:pt idx="199">
                  <c:v>2.2091999999999996</c:v>
                </c:pt>
                <c:pt idx="200">
                  <c:v>2.0379999999999998</c:v>
                </c:pt>
                <c:pt idx="201">
                  <c:v>2.0677999999999996</c:v>
                </c:pt>
                <c:pt idx="202">
                  <c:v>2.1539000000000001</c:v>
                </c:pt>
                <c:pt idx="203">
                  <c:v>2.1272000000000002</c:v>
                </c:pt>
                <c:pt idx="204">
                  <c:v>2.1536999999999997</c:v>
                </c:pt>
                <c:pt idx="205">
                  <c:v>2.1686999999999994</c:v>
                </c:pt>
                <c:pt idx="206">
                  <c:v>2.1659000000000002</c:v>
                </c:pt>
                <c:pt idx="207">
                  <c:v>2.1385000000000001</c:v>
                </c:pt>
                <c:pt idx="208">
                  <c:v>2.1053000000000002</c:v>
                </c:pt>
                <c:pt idx="209">
                  <c:v>2.1110999999999995</c:v>
                </c:pt>
                <c:pt idx="210">
                  <c:v>1.9903</c:v>
                </c:pt>
                <c:pt idx="211">
                  <c:v>2.0419999999999998</c:v>
                </c:pt>
                <c:pt idx="212">
                  <c:v>2.0287999999999995</c:v>
                </c:pt>
                <c:pt idx="213">
                  <c:v>1.9453999999999998</c:v>
                </c:pt>
                <c:pt idx="214">
                  <c:v>1.9326000000000001</c:v>
                </c:pt>
                <c:pt idx="215">
                  <c:v>1.9100999999999999</c:v>
                </c:pt>
                <c:pt idx="216">
                  <c:v>1.8780999999999999</c:v>
                </c:pt>
                <c:pt idx="217">
                  <c:v>1.9417</c:v>
                </c:pt>
                <c:pt idx="218">
                  <c:v>1.9298999999999997</c:v>
                </c:pt>
                <c:pt idx="219">
                  <c:v>1.8734999999999997</c:v>
                </c:pt>
                <c:pt idx="220">
                  <c:v>1.8169000000000002</c:v>
                </c:pt>
                <c:pt idx="221">
                  <c:v>1.8735000000000002</c:v>
                </c:pt>
                <c:pt idx="222">
                  <c:v>1.9175</c:v>
                </c:pt>
                <c:pt idx="223">
                  <c:v>1.8971</c:v>
                </c:pt>
                <c:pt idx="224">
                  <c:v>1.9428000000000003</c:v>
                </c:pt>
                <c:pt idx="225">
                  <c:v>1.8831</c:v>
                </c:pt>
                <c:pt idx="226">
                  <c:v>1.9077</c:v>
                </c:pt>
                <c:pt idx="227">
                  <c:v>1.8694</c:v>
                </c:pt>
                <c:pt idx="228">
                  <c:v>1.8508</c:v>
                </c:pt>
                <c:pt idx="229">
                  <c:v>1.8214000000000001</c:v>
                </c:pt>
                <c:pt idx="230">
                  <c:v>1.8721999999999999</c:v>
                </c:pt>
                <c:pt idx="231">
                  <c:v>1.9020000000000001</c:v>
                </c:pt>
                <c:pt idx="232">
                  <c:v>1.8863000000000001</c:v>
                </c:pt>
                <c:pt idx="233">
                  <c:v>1.8717999999999999</c:v>
                </c:pt>
                <c:pt idx="234">
                  <c:v>1.9218000000000002</c:v>
                </c:pt>
                <c:pt idx="235">
                  <c:v>2.0753999999999997</c:v>
                </c:pt>
                <c:pt idx="236">
                  <c:v>2.1403000000000003</c:v>
                </c:pt>
                <c:pt idx="237">
                  <c:v>2.1705000000000001</c:v>
                </c:pt>
                <c:pt idx="238">
                  <c:v>2.1677000000000004</c:v>
                </c:pt>
                <c:pt idx="239">
                  <c:v>2.1172999999999997</c:v>
                </c:pt>
                <c:pt idx="240">
                  <c:v>2.1113</c:v>
                </c:pt>
                <c:pt idx="241">
                  <c:v>2.0983999999999998</c:v>
                </c:pt>
                <c:pt idx="242">
                  <c:v>2.1013999999999999</c:v>
                </c:pt>
                <c:pt idx="243">
                  <c:v>2.1263000000000001</c:v>
                </c:pt>
                <c:pt idx="244">
                  <c:v>2.077</c:v>
                </c:pt>
                <c:pt idx="245">
                  <c:v>2.1334000000000004</c:v>
                </c:pt>
                <c:pt idx="246">
                  <c:v>2.1111999999999997</c:v>
                </c:pt>
                <c:pt idx="247">
                  <c:v>2.1074999999999999</c:v>
                </c:pt>
                <c:pt idx="248">
                  <c:v>2.0027999999999997</c:v>
                </c:pt>
                <c:pt idx="249">
                  <c:v>2.0122999999999998</c:v>
                </c:pt>
                <c:pt idx="250">
                  <c:v>2.0047999999999999</c:v>
                </c:pt>
                <c:pt idx="251">
                  <c:v>1.9532000000000003</c:v>
                </c:pt>
                <c:pt idx="252">
                  <c:v>1.9082999999999997</c:v>
                </c:pt>
                <c:pt idx="253">
                  <c:v>1.8253000000000004</c:v>
                </c:pt>
                <c:pt idx="254">
                  <c:v>1.8365</c:v>
                </c:pt>
                <c:pt idx="255">
                  <c:v>1.8360000000000003</c:v>
                </c:pt>
                <c:pt idx="256">
                  <c:v>1.8378000000000005</c:v>
                </c:pt>
                <c:pt idx="257">
                  <c:v>1.7995000000000001</c:v>
                </c:pt>
                <c:pt idx="258">
                  <c:v>1.7094000000000003</c:v>
                </c:pt>
              </c:numCache>
            </c:numRef>
          </c:val>
          <c:smooth val="0"/>
          <c:extLst>
            <c:ext xmlns:c16="http://schemas.microsoft.com/office/drawing/2014/chart" uri="{C3380CC4-5D6E-409C-BE32-E72D297353CC}">
              <c16:uniqueId val="{00000002-0CC5-4B04-8575-9D6FDB212F64}"/>
            </c:ext>
          </c:extLst>
        </c:ser>
        <c:ser>
          <c:idx val="3"/>
          <c:order val="3"/>
          <c:tx>
            <c:strRef>
              <c:f>'Graf 6'!$G$1</c:f>
              <c:strCache>
                <c:ptCount val="1"/>
                <c:pt idx="0">
                  <c:v>Španielsko</c:v>
                </c:pt>
              </c:strCache>
            </c:strRef>
          </c:tx>
          <c:spPr>
            <a:ln w="28575" cap="rnd">
              <a:solidFill>
                <a:srgbClr val="FFC000"/>
              </a:solidFill>
              <a:prstDash val="solid"/>
              <a:round/>
            </a:ln>
            <a:effectLst/>
          </c:spPr>
          <c:marker>
            <c:symbol val="none"/>
          </c:marker>
          <c:cat>
            <c:numRef>
              <c:f>'Graf 6'!$C$2:$C$260</c:f>
              <c:numCache>
                <c:formatCode>m/d/yyyy</c:formatCode>
                <c:ptCount val="259"/>
                <c:pt idx="0">
                  <c:v>44579</c:v>
                </c:pt>
                <c:pt idx="1">
                  <c:v>44580</c:v>
                </c:pt>
                <c:pt idx="2">
                  <c:v>44581</c:v>
                </c:pt>
                <c:pt idx="3">
                  <c:v>44582</c:v>
                </c:pt>
                <c:pt idx="4">
                  <c:v>44585</c:v>
                </c:pt>
                <c:pt idx="5">
                  <c:v>44586</c:v>
                </c:pt>
                <c:pt idx="6">
                  <c:v>44587</c:v>
                </c:pt>
                <c:pt idx="7">
                  <c:v>44588</c:v>
                </c:pt>
                <c:pt idx="8">
                  <c:v>44589</c:v>
                </c:pt>
                <c:pt idx="9">
                  <c:v>44592</c:v>
                </c:pt>
                <c:pt idx="10">
                  <c:v>44593</c:v>
                </c:pt>
                <c:pt idx="11">
                  <c:v>44594</c:v>
                </c:pt>
                <c:pt idx="12">
                  <c:v>44595</c:v>
                </c:pt>
                <c:pt idx="13">
                  <c:v>44596</c:v>
                </c:pt>
                <c:pt idx="14">
                  <c:v>44599</c:v>
                </c:pt>
                <c:pt idx="15">
                  <c:v>44600</c:v>
                </c:pt>
                <c:pt idx="16">
                  <c:v>44601</c:v>
                </c:pt>
                <c:pt idx="17">
                  <c:v>44602</c:v>
                </c:pt>
                <c:pt idx="18">
                  <c:v>44603</c:v>
                </c:pt>
                <c:pt idx="19">
                  <c:v>44606</c:v>
                </c:pt>
                <c:pt idx="20">
                  <c:v>44607</c:v>
                </c:pt>
                <c:pt idx="21">
                  <c:v>44608</c:v>
                </c:pt>
                <c:pt idx="22">
                  <c:v>44609</c:v>
                </c:pt>
                <c:pt idx="23">
                  <c:v>44610</c:v>
                </c:pt>
                <c:pt idx="24">
                  <c:v>44613</c:v>
                </c:pt>
                <c:pt idx="25">
                  <c:v>44614</c:v>
                </c:pt>
                <c:pt idx="26">
                  <c:v>44615</c:v>
                </c:pt>
                <c:pt idx="27">
                  <c:v>44616</c:v>
                </c:pt>
                <c:pt idx="28">
                  <c:v>44617</c:v>
                </c:pt>
                <c:pt idx="29">
                  <c:v>44620</c:v>
                </c:pt>
                <c:pt idx="30">
                  <c:v>44621</c:v>
                </c:pt>
                <c:pt idx="31">
                  <c:v>44622</c:v>
                </c:pt>
                <c:pt idx="32">
                  <c:v>44623</c:v>
                </c:pt>
                <c:pt idx="33">
                  <c:v>44624</c:v>
                </c:pt>
                <c:pt idx="34">
                  <c:v>44627</c:v>
                </c:pt>
                <c:pt idx="35">
                  <c:v>44628</c:v>
                </c:pt>
                <c:pt idx="36">
                  <c:v>44629</c:v>
                </c:pt>
                <c:pt idx="37">
                  <c:v>44630</c:v>
                </c:pt>
                <c:pt idx="38">
                  <c:v>44631</c:v>
                </c:pt>
                <c:pt idx="39">
                  <c:v>44634</c:v>
                </c:pt>
                <c:pt idx="40">
                  <c:v>44635</c:v>
                </c:pt>
                <c:pt idx="41">
                  <c:v>44636</c:v>
                </c:pt>
                <c:pt idx="42">
                  <c:v>44637</c:v>
                </c:pt>
                <c:pt idx="43">
                  <c:v>44638</c:v>
                </c:pt>
                <c:pt idx="44">
                  <c:v>44641</c:v>
                </c:pt>
                <c:pt idx="45">
                  <c:v>44642</c:v>
                </c:pt>
                <c:pt idx="46">
                  <c:v>44643</c:v>
                </c:pt>
                <c:pt idx="47">
                  <c:v>44644</c:v>
                </c:pt>
                <c:pt idx="48">
                  <c:v>44645</c:v>
                </c:pt>
                <c:pt idx="49">
                  <c:v>44648</c:v>
                </c:pt>
                <c:pt idx="50">
                  <c:v>44649</c:v>
                </c:pt>
                <c:pt idx="51">
                  <c:v>44650</c:v>
                </c:pt>
                <c:pt idx="52">
                  <c:v>44651</c:v>
                </c:pt>
                <c:pt idx="53">
                  <c:v>44652</c:v>
                </c:pt>
                <c:pt idx="54">
                  <c:v>44655</c:v>
                </c:pt>
                <c:pt idx="55">
                  <c:v>44656</c:v>
                </c:pt>
                <c:pt idx="56">
                  <c:v>44657</c:v>
                </c:pt>
                <c:pt idx="57">
                  <c:v>44658</c:v>
                </c:pt>
                <c:pt idx="58">
                  <c:v>44659</c:v>
                </c:pt>
                <c:pt idx="59">
                  <c:v>44662</c:v>
                </c:pt>
                <c:pt idx="60">
                  <c:v>44663</c:v>
                </c:pt>
                <c:pt idx="61">
                  <c:v>44664</c:v>
                </c:pt>
                <c:pt idx="62">
                  <c:v>44665</c:v>
                </c:pt>
                <c:pt idx="63">
                  <c:v>44670</c:v>
                </c:pt>
                <c:pt idx="64">
                  <c:v>44671</c:v>
                </c:pt>
                <c:pt idx="65">
                  <c:v>44672</c:v>
                </c:pt>
                <c:pt idx="66">
                  <c:v>44673</c:v>
                </c:pt>
                <c:pt idx="67">
                  <c:v>44676</c:v>
                </c:pt>
                <c:pt idx="68">
                  <c:v>44677</c:v>
                </c:pt>
                <c:pt idx="69">
                  <c:v>44678</c:v>
                </c:pt>
                <c:pt idx="70">
                  <c:v>44679</c:v>
                </c:pt>
                <c:pt idx="71">
                  <c:v>44680</c:v>
                </c:pt>
                <c:pt idx="72">
                  <c:v>44683</c:v>
                </c:pt>
                <c:pt idx="73">
                  <c:v>44684</c:v>
                </c:pt>
                <c:pt idx="74">
                  <c:v>44685</c:v>
                </c:pt>
                <c:pt idx="75">
                  <c:v>44686</c:v>
                </c:pt>
                <c:pt idx="76">
                  <c:v>44687</c:v>
                </c:pt>
                <c:pt idx="77">
                  <c:v>44690</c:v>
                </c:pt>
                <c:pt idx="78">
                  <c:v>44691</c:v>
                </c:pt>
                <c:pt idx="79">
                  <c:v>44692</c:v>
                </c:pt>
                <c:pt idx="80">
                  <c:v>44693</c:v>
                </c:pt>
                <c:pt idx="81">
                  <c:v>44694</c:v>
                </c:pt>
                <c:pt idx="82">
                  <c:v>44697</c:v>
                </c:pt>
                <c:pt idx="83">
                  <c:v>44698</c:v>
                </c:pt>
                <c:pt idx="84">
                  <c:v>44699</c:v>
                </c:pt>
                <c:pt idx="85">
                  <c:v>44700</c:v>
                </c:pt>
                <c:pt idx="86">
                  <c:v>44701</c:v>
                </c:pt>
                <c:pt idx="87">
                  <c:v>44704</c:v>
                </c:pt>
                <c:pt idx="88">
                  <c:v>44705</c:v>
                </c:pt>
                <c:pt idx="89">
                  <c:v>44706</c:v>
                </c:pt>
                <c:pt idx="90">
                  <c:v>44707</c:v>
                </c:pt>
                <c:pt idx="91">
                  <c:v>44708</c:v>
                </c:pt>
                <c:pt idx="92">
                  <c:v>44711</c:v>
                </c:pt>
                <c:pt idx="93">
                  <c:v>44712</c:v>
                </c:pt>
                <c:pt idx="94">
                  <c:v>44713</c:v>
                </c:pt>
                <c:pt idx="95">
                  <c:v>44714</c:v>
                </c:pt>
                <c:pt idx="96">
                  <c:v>44715</c:v>
                </c:pt>
                <c:pt idx="97">
                  <c:v>44718</c:v>
                </c:pt>
                <c:pt idx="98">
                  <c:v>44719</c:v>
                </c:pt>
                <c:pt idx="99">
                  <c:v>44720</c:v>
                </c:pt>
                <c:pt idx="100">
                  <c:v>44721</c:v>
                </c:pt>
                <c:pt idx="101">
                  <c:v>44722</c:v>
                </c:pt>
                <c:pt idx="102">
                  <c:v>44725</c:v>
                </c:pt>
                <c:pt idx="103">
                  <c:v>44726</c:v>
                </c:pt>
                <c:pt idx="104">
                  <c:v>44727</c:v>
                </c:pt>
                <c:pt idx="105">
                  <c:v>44728</c:v>
                </c:pt>
                <c:pt idx="106">
                  <c:v>44729</c:v>
                </c:pt>
                <c:pt idx="107">
                  <c:v>44732</c:v>
                </c:pt>
                <c:pt idx="108">
                  <c:v>44733</c:v>
                </c:pt>
                <c:pt idx="109">
                  <c:v>44734</c:v>
                </c:pt>
                <c:pt idx="110">
                  <c:v>44735</c:v>
                </c:pt>
                <c:pt idx="111">
                  <c:v>44736</c:v>
                </c:pt>
                <c:pt idx="112">
                  <c:v>44739</c:v>
                </c:pt>
                <c:pt idx="113">
                  <c:v>44740</c:v>
                </c:pt>
                <c:pt idx="114">
                  <c:v>44741</c:v>
                </c:pt>
                <c:pt idx="115">
                  <c:v>44742</c:v>
                </c:pt>
                <c:pt idx="116">
                  <c:v>44743</c:v>
                </c:pt>
                <c:pt idx="117">
                  <c:v>44746</c:v>
                </c:pt>
                <c:pt idx="118">
                  <c:v>44747</c:v>
                </c:pt>
                <c:pt idx="119">
                  <c:v>44748</c:v>
                </c:pt>
                <c:pt idx="120">
                  <c:v>44749</c:v>
                </c:pt>
                <c:pt idx="121">
                  <c:v>44750</c:v>
                </c:pt>
                <c:pt idx="122">
                  <c:v>44753</c:v>
                </c:pt>
                <c:pt idx="123">
                  <c:v>44754</c:v>
                </c:pt>
                <c:pt idx="124">
                  <c:v>44755</c:v>
                </c:pt>
                <c:pt idx="125">
                  <c:v>44756</c:v>
                </c:pt>
                <c:pt idx="126">
                  <c:v>44757</c:v>
                </c:pt>
                <c:pt idx="127">
                  <c:v>44760</c:v>
                </c:pt>
                <c:pt idx="128">
                  <c:v>44761</c:v>
                </c:pt>
                <c:pt idx="129">
                  <c:v>44762</c:v>
                </c:pt>
                <c:pt idx="130">
                  <c:v>44763</c:v>
                </c:pt>
                <c:pt idx="131">
                  <c:v>44764</c:v>
                </c:pt>
                <c:pt idx="132">
                  <c:v>44767</c:v>
                </c:pt>
                <c:pt idx="133">
                  <c:v>44768</c:v>
                </c:pt>
                <c:pt idx="134">
                  <c:v>44769</c:v>
                </c:pt>
                <c:pt idx="135">
                  <c:v>44770</c:v>
                </c:pt>
                <c:pt idx="136">
                  <c:v>44771</c:v>
                </c:pt>
                <c:pt idx="137">
                  <c:v>44774</c:v>
                </c:pt>
                <c:pt idx="138">
                  <c:v>44775</c:v>
                </c:pt>
                <c:pt idx="139">
                  <c:v>44776</c:v>
                </c:pt>
                <c:pt idx="140">
                  <c:v>44777</c:v>
                </c:pt>
                <c:pt idx="141">
                  <c:v>44778</c:v>
                </c:pt>
                <c:pt idx="142">
                  <c:v>44781</c:v>
                </c:pt>
                <c:pt idx="143">
                  <c:v>44782</c:v>
                </c:pt>
                <c:pt idx="144">
                  <c:v>44783</c:v>
                </c:pt>
                <c:pt idx="145">
                  <c:v>44784</c:v>
                </c:pt>
                <c:pt idx="146">
                  <c:v>44785</c:v>
                </c:pt>
                <c:pt idx="147">
                  <c:v>44788</c:v>
                </c:pt>
                <c:pt idx="148">
                  <c:v>44789</c:v>
                </c:pt>
                <c:pt idx="149">
                  <c:v>44790</c:v>
                </c:pt>
                <c:pt idx="150">
                  <c:v>44791</c:v>
                </c:pt>
                <c:pt idx="151">
                  <c:v>44792</c:v>
                </c:pt>
                <c:pt idx="152">
                  <c:v>44795</c:v>
                </c:pt>
                <c:pt idx="153">
                  <c:v>44796</c:v>
                </c:pt>
                <c:pt idx="154">
                  <c:v>44797</c:v>
                </c:pt>
                <c:pt idx="155">
                  <c:v>44798</c:v>
                </c:pt>
                <c:pt idx="156">
                  <c:v>44799</c:v>
                </c:pt>
                <c:pt idx="157">
                  <c:v>44802</c:v>
                </c:pt>
                <c:pt idx="158">
                  <c:v>44803</c:v>
                </c:pt>
                <c:pt idx="159">
                  <c:v>44804</c:v>
                </c:pt>
                <c:pt idx="160">
                  <c:v>44805</c:v>
                </c:pt>
                <c:pt idx="161">
                  <c:v>44806</c:v>
                </c:pt>
                <c:pt idx="162">
                  <c:v>44809</c:v>
                </c:pt>
                <c:pt idx="163">
                  <c:v>44810</c:v>
                </c:pt>
                <c:pt idx="164">
                  <c:v>44811</c:v>
                </c:pt>
                <c:pt idx="165">
                  <c:v>44812</c:v>
                </c:pt>
                <c:pt idx="166">
                  <c:v>44813</c:v>
                </c:pt>
                <c:pt idx="167">
                  <c:v>44816</c:v>
                </c:pt>
                <c:pt idx="168">
                  <c:v>44817</c:v>
                </c:pt>
                <c:pt idx="169">
                  <c:v>44818</c:v>
                </c:pt>
                <c:pt idx="170">
                  <c:v>44819</c:v>
                </c:pt>
                <c:pt idx="171">
                  <c:v>44820</c:v>
                </c:pt>
                <c:pt idx="172">
                  <c:v>44823</c:v>
                </c:pt>
                <c:pt idx="173">
                  <c:v>44824</c:v>
                </c:pt>
                <c:pt idx="174">
                  <c:v>44825</c:v>
                </c:pt>
                <c:pt idx="175">
                  <c:v>44826</c:v>
                </c:pt>
                <c:pt idx="176">
                  <c:v>44827</c:v>
                </c:pt>
                <c:pt idx="177">
                  <c:v>44830</c:v>
                </c:pt>
                <c:pt idx="178">
                  <c:v>44831</c:v>
                </c:pt>
                <c:pt idx="179">
                  <c:v>44832</c:v>
                </c:pt>
                <c:pt idx="180">
                  <c:v>44833</c:v>
                </c:pt>
                <c:pt idx="181">
                  <c:v>44834</c:v>
                </c:pt>
                <c:pt idx="182">
                  <c:v>44837</c:v>
                </c:pt>
                <c:pt idx="183">
                  <c:v>44838</c:v>
                </c:pt>
                <c:pt idx="184">
                  <c:v>44839</c:v>
                </c:pt>
                <c:pt idx="185">
                  <c:v>44840</c:v>
                </c:pt>
                <c:pt idx="186">
                  <c:v>44841</c:v>
                </c:pt>
                <c:pt idx="187">
                  <c:v>44844</c:v>
                </c:pt>
                <c:pt idx="188">
                  <c:v>44845</c:v>
                </c:pt>
                <c:pt idx="189">
                  <c:v>44846</c:v>
                </c:pt>
                <c:pt idx="190">
                  <c:v>44847</c:v>
                </c:pt>
                <c:pt idx="191">
                  <c:v>44848</c:v>
                </c:pt>
                <c:pt idx="192">
                  <c:v>44851</c:v>
                </c:pt>
                <c:pt idx="193">
                  <c:v>44852</c:v>
                </c:pt>
                <c:pt idx="194">
                  <c:v>44853</c:v>
                </c:pt>
                <c:pt idx="195">
                  <c:v>44854</c:v>
                </c:pt>
                <c:pt idx="196">
                  <c:v>44855</c:v>
                </c:pt>
                <c:pt idx="197">
                  <c:v>44858</c:v>
                </c:pt>
                <c:pt idx="198">
                  <c:v>44859</c:v>
                </c:pt>
                <c:pt idx="199">
                  <c:v>44860</c:v>
                </c:pt>
                <c:pt idx="200">
                  <c:v>44861</c:v>
                </c:pt>
                <c:pt idx="201">
                  <c:v>44862</c:v>
                </c:pt>
                <c:pt idx="202">
                  <c:v>44865</c:v>
                </c:pt>
                <c:pt idx="203">
                  <c:v>44866</c:v>
                </c:pt>
                <c:pt idx="204">
                  <c:v>44867</c:v>
                </c:pt>
                <c:pt idx="205">
                  <c:v>44868</c:v>
                </c:pt>
                <c:pt idx="206">
                  <c:v>44869</c:v>
                </c:pt>
                <c:pt idx="207">
                  <c:v>44872</c:v>
                </c:pt>
                <c:pt idx="208">
                  <c:v>44873</c:v>
                </c:pt>
                <c:pt idx="209">
                  <c:v>44874</c:v>
                </c:pt>
                <c:pt idx="210">
                  <c:v>44875</c:v>
                </c:pt>
                <c:pt idx="211">
                  <c:v>44876</c:v>
                </c:pt>
                <c:pt idx="212">
                  <c:v>44879</c:v>
                </c:pt>
                <c:pt idx="213">
                  <c:v>44880</c:v>
                </c:pt>
                <c:pt idx="214">
                  <c:v>44881</c:v>
                </c:pt>
                <c:pt idx="215">
                  <c:v>44882</c:v>
                </c:pt>
                <c:pt idx="216">
                  <c:v>44883</c:v>
                </c:pt>
                <c:pt idx="217">
                  <c:v>44886</c:v>
                </c:pt>
                <c:pt idx="218">
                  <c:v>44887</c:v>
                </c:pt>
                <c:pt idx="219">
                  <c:v>44888</c:v>
                </c:pt>
                <c:pt idx="220">
                  <c:v>44889</c:v>
                </c:pt>
                <c:pt idx="221">
                  <c:v>44890</c:v>
                </c:pt>
                <c:pt idx="222">
                  <c:v>44893</c:v>
                </c:pt>
                <c:pt idx="223">
                  <c:v>44894</c:v>
                </c:pt>
                <c:pt idx="224">
                  <c:v>44895</c:v>
                </c:pt>
                <c:pt idx="225">
                  <c:v>44896</c:v>
                </c:pt>
                <c:pt idx="226">
                  <c:v>44897</c:v>
                </c:pt>
                <c:pt idx="227">
                  <c:v>44900</c:v>
                </c:pt>
                <c:pt idx="228">
                  <c:v>44901</c:v>
                </c:pt>
                <c:pt idx="229">
                  <c:v>44902</c:v>
                </c:pt>
                <c:pt idx="230">
                  <c:v>44903</c:v>
                </c:pt>
                <c:pt idx="231">
                  <c:v>44904</c:v>
                </c:pt>
                <c:pt idx="232">
                  <c:v>44907</c:v>
                </c:pt>
                <c:pt idx="233">
                  <c:v>44908</c:v>
                </c:pt>
                <c:pt idx="234">
                  <c:v>44909</c:v>
                </c:pt>
                <c:pt idx="235">
                  <c:v>44910</c:v>
                </c:pt>
                <c:pt idx="236">
                  <c:v>44911</c:v>
                </c:pt>
                <c:pt idx="237">
                  <c:v>44914</c:v>
                </c:pt>
                <c:pt idx="238">
                  <c:v>44915</c:v>
                </c:pt>
                <c:pt idx="239">
                  <c:v>44916</c:v>
                </c:pt>
                <c:pt idx="240">
                  <c:v>44917</c:v>
                </c:pt>
                <c:pt idx="241">
                  <c:v>44918</c:v>
                </c:pt>
                <c:pt idx="242">
                  <c:v>44922</c:v>
                </c:pt>
                <c:pt idx="243">
                  <c:v>44923</c:v>
                </c:pt>
                <c:pt idx="244">
                  <c:v>44924</c:v>
                </c:pt>
                <c:pt idx="245">
                  <c:v>44925</c:v>
                </c:pt>
                <c:pt idx="246">
                  <c:v>44928</c:v>
                </c:pt>
                <c:pt idx="247">
                  <c:v>44929</c:v>
                </c:pt>
                <c:pt idx="248">
                  <c:v>44930</c:v>
                </c:pt>
                <c:pt idx="249">
                  <c:v>44931</c:v>
                </c:pt>
                <c:pt idx="250">
                  <c:v>44932</c:v>
                </c:pt>
                <c:pt idx="251">
                  <c:v>44935</c:v>
                </c:pt>
                <c:pt idx="252">
                  <c:v>44936</c:v>
                </c:pt>
                <c:pt idx="253">
                  <c:v>44937</c:v>
                </c:pt>
                <c:pt idx="254">
                  <c:v>44938</c:v>
                </c:pt>
                <c:pt idx="255">
                  <c:v>44939</c:v>
                </c:pt>
                <c:pt idx="256">
                  <c:v>44942</c:v>
                </c:pt>
                <c:pt idx="257">
                  <c:v>44943</c:v>
                </c:pt>
                <c:pt idx="258">
                  <c:v>44944</c:v>
                </c:pt>
              </c:numCache>
            </c:numRef>
          </c:cat>
          <c:val>
            <c:numRef>
              <c:f>'Graf 6'!$G$2:$G$260</c:f>
              <c:numCache>
                <c:formatCode>General</c:formatCode>
                <c:ptCount val="259"/>
                <c:pt idx="0">
                  <c:v>0.68910000000000005</c:v>
                </c:pt>
                <c:pt idx="1">
                  <c:v>0.69650000000000001</c:v>
                </c:pt>
                <c:pt idx="2">
                  <c:v>0.6875</c:v>
                </c:pt>
                <c:pt idx="3">
                  <c:v>0.7026</c:v>
                </c:pt>
                <c:pt idx="4">
                  <c:v>0.73060000000000003</c:v>
                </c:pt>
                <c:pt idx="5">
                  <c:v>0.7278</c:v>
                </c:pt>
                <c:pt idx="6">
                  <c:v>0.74530000000000007</c:v>
                </c:pt>
                <c:pt idx="7">
                  <c:v>0.72640000000000005</c:v>
                </c:pt>
                <c:pt idx="8">
                  <c:v>0.74249999999999994</c:v>
                </c:pt>
                <c:pt idx="9">
                  <c:v>0.73619999999999997</c:v>
                </c:pt>
                <c:pt idx="10">
                  <c:v>0.74150000000000005</c:v>
                </c:pt>
                <c:pt idx="11">
                  <c:v>0.74480000000000002</c:v>
                </c:pt>
                <c:pt idx="12">
                  <c:v>0.79770000000000008</c:v>
                </c:pt>
                <c:pt idx="13">
                  <c:v>0.83079999999999998</c:v>
                </c:pt>
                <c:pt idx="14">
                  <c:v>0.85229999999999995</c:v>
                </c:pt>
                <c:pt idx="15">
                  <c:v>0.86140000000000017</c:v>
                </c:pt>
                <c:pt idx="16">
                  <c:v>0.85180000000000011</c:v>
                </c:pt>
                <c:pt idx="17">
                  <c:v>0.88790000000000002</c:v>
                </c:pt>
                <c:pt idx="18">
                  <c:v>0.91999999999999993</c:v>
                </c:pt>
                <c:pt idx="19">
                  <c:v>1.0139</c:v>
                </c:pt>
                <c:pt idx="20">
                  <c:v>0.998</c:v>
                </c:pt>
                <c:pt idx="21">
                  <c:v>0.99580000000000002</c:v>
                </c:pt>
                <c:pt idx="22">
                  <c:v>0.98480000000000001</c:v>
                </c:pt>
                <c:pt idx="23">
                  <c:v>1.0113000000000001</c:v>
                </c:pt>
                <c:pt idx="24">
                  <c:v>1.0363000000000002</c:v>
                </c:pt>
                <c:pt idx="25">
                  <c:v>1.0198999999999998</c:v>
                </c:pt>
                <c:pt idx="26">
                  <c:v>1.0332999999999999</c:v>
                </c:pt>
                <c:pt idx="27">
                  <c:v>1.0079</c:v>
                </c:pt>
                <c:pt idx="28">
                  <c:v>0.98240000000000005</c:v>
                </c:pt>
                <c:pt idx="29">
                  <c:v>0.98180000000000012</c:v>
                </c:pt>
                <c:pt idx="30">
                  <c:v>0.93299999999999994</c:v>
                </c:pt>
                <c:pt idx="31">
                  <c:v>0.97270000000000001</c:v>
                </c:pt>
                <c:pt idx="32">
                  <c:v>0.98419999999999996</c:v>
                </c:pt>
                <c:pt idx="33">
                  <c:v>1.0387</c:v>
                </c:pt>
                <c:pt idx="34">
                  <c:v>1.0216999999999998</c:v>
                </c:pt>
                <c:pt idx="35">
                  <c:v>0.94229999999999992</c:v>
                </c:pt>
                <c:pt idx="36">
                  <c:v>0.92759999999999998</c:v>
                </c:pt>
                <c:pt idx="37">
                  <c:v>0.99519999999999986</c:v>
                </c:pt>
                <c:pt idx="38">
                  <c:v>0.98980000000000001</c:v>
                </c:pt>
                <c:pt idx="39">
                  <c:v>0.97960000000000003</c:v>
                </c:pt>
                <c:pt idx="40">
                  <c:v>0.98339999999999994</c:v>
                </c:pt>
                <c:pt idx="41">
                  <c:v>0.94450000000000012</c:v>
                </c:pt>
                <c:pt idx="42">
                  <c:v>0.94380000000000008</c:v>
                </c:pt>
                <c:pt idx="43">
                  <c:v>0.94569999999999999</c:v>
                </c:pt>
                <c:pt idx="44">
                  <c:v>0.9413999999999999</c:v>
                </c:pt>
                <c:pt idx="45">
                  <c:v>0.91569999999999996</c:v>
                </c:pt>
                <c:pt idx="46">
                  <c:v>0.90400000000000014</c:v>
                </c:pt>
                <c:pt idx="47">
                  <c:v>0.88170000000000004</c:v>
                </c:pt>
                <c:pt idx="48">
                  <c:v>0.85829999999999995</c:v>
                </c:pt>
                <c:pt idx="49">
                  <c:v>0.87260000000000004</c:v>
                </c:pt>
                <c:pt idx="50">
                  <c:v>0.86370000000000002</c:v>
                </c:pt>
                <c:pt idx="51">
                  <c:v>0.89650000000000007</c:v>
                </c:pt>
                <c:pt idx="52">
                  <c:v>0.88869999999999993</c:v>
                </c:pt>
                <c:pt idx="53">
                  <c:v>0.91739999999999999</c:v>
                </c:pt>
                <c:pt idx="54">
                  <c:v>0.94590000000000007</c:v>
                </c:pt>
                <c:pt idx="55">
                  <c:v>0.98549999999999993</c:v>
                </c:pt>
                <c:pt idx="56">
                  <c:v>0.98980000000000001</c:v>
                </c:pt>
                <c:pt idx="57">
                  <c:v>0.98289999999999988</c:v>
                </c:pt>
                <c:pt idx="58">
                  <c:v>0.99690000000000012</c:v>
                </c:pt>
                <c:pt idx="59">
                  <c:v>0.93719999999999992</c:v>
                </c:pt>
                <c:pt idx="60">
                  <c:v>0.92130000000000012</c:v>
                </c:pt>
                <c:pt idx="61">
                  <c:v>0.9365</c:v>
                </c:pt>
                <c:pt idx="62">
                  <c:v>0.93759999999999988</c:v>
                </c:pt>
                <c:pt idx="63">
                  <c:v>0.93400000000000005</c:v>
                </c:pt>
                <c:pt idx="64">
                  <c:v>0.94509999999999994</c:v>
                </c:pt>
                <c:pt idx="65">
                  <c:v>0.95059999999999989</c:v>
                </c:pt>
                <c:pt idx="66">
                  <c:v>0.96469999999999989</c:v>
                </c:pt>
                <c:pt idx="67">
                  <c:v>0.98639999999999994</c:v>
                </c:pt>
                <c:pt idx="68">
                  <c:v>0.98489999999999989</c:v>
                </c:pt>
                <c:pt idx="69">
                  <c:v>0.99149999999999994</c:v>
                </c:pt>
                <c:pt idx="70">
                  <c:v>1.0014000000000001</c:v>
                </c:pt>
                <c:pt idx="71">
                  <c:v>1.0352000000000001</c:v>
                </c:pt>
                <c:pt idx="72">
                  <c:v>1.0472000000000001</c:v>
                </c:pt>
                <c:pt idx="73">
                  <c:v>1.0593999999999997</c:v>
                </c:pt>
                <c:pt idx="74">
                  <c:v>1.0955999999999999</c:v>
                </c:pt>
                <c:pt idx="75">
                  <c:v>1.1026</c:v>
                </c:pt>
                <c:pt idx="76">
                  <c:v>1.1037000000000001</c:v>
                </c:pt>
                <c:pt idx="77">
                  <c:v>1.1191000000000002</c:v>
                </c:pt>
                <c:pt idx="78">
                  <c:v>1.1022000000000001</c:v>
                </c:pt>
                <c:pt idx="79">
                  <c:v>1.0417000000000001</c:v>
                </c:pt>
                <c:pt idx="80">
                  <c:v>1.0387</c:v>
                </c:pt>
                <c:pt idx="81">
                  <c:v>1.0550000000000002</c:v>
                </c:pt>
                <c:pt idx="82">
                  <c:v>1.0602</c:v>
                </c:pt>
                <c:pt idx="83">
                  <c:v>1.0694999999999999</c:v>
                </c:pt>
                <c:pt idx="84">
                  <c:v>1.0725</c:v>
                </c:pt>
                <c:pt idx="85">
                  <c:v>1.0879000000000001</c:v>
                </c:pt>
                <c:pt idx="86">
                  <c:v>1.1364000000000001</c:v>
                </c:pt>
                <c:pt idx="87">
                  <c:v>1.1166999999999998</c:v>
                </c:pt>
                <c:pt idx="88">
                  <c:v>1.1172999999999997</c:v>
                </c:pt>
                <c:pt idx="89">
                  <c:v>1.1067</c:v>
                </c:pt>
                <c:pt idx="90">
                  <c:v>1.0574999999999999</c:v>
                </c:pt>
                <c:pt idx="91">
                  <c:v>1.0761000000000001</c:v>
                </c:pt>
                <c:pt idx="92">
                  <c:v>1.0740999999999998</c:v>
                </c:pt>
                <c:pt idx="93">
                  <c:v>1.1012000000000002</c:v>
                </c:pt>
                <c:pt idx="94">
                  <c:v>1.1147</c:v>
                </c:pt>
                <c:pt idx="95">
                  <c:v>1.1375999999999999</c:v>
                </c:pt>
                <c:pt idx="96">
                  <c:v>1.1630999999999998</c:v>
                </c:pt>
                <c:pt idx="97">
                  <c:v>1.1557000000000002</c:v>
                </c:pt>
                <c:pt idx="98">
                  <c:v>1.1099999999999999</c:v>
                </c:pt>
                <c:pt idx="99">
                  <c:v>1.1267000000000003</c:v>
                </c:pt>
                <c:pt idx="100">
                  <c:v>1.1896000000000002</c:v>
                </c:pt>
                <c:pt idx="101">
                  <c:v>1.2594000000000001</c:v>
                </c:pt>
                <c:pt idx="102">
                  <c:v>1.3600999999999999</c:v>
                </c:pt>
                <c:pt idx="103">
                  <c:v>1.3585999999999998</c:v>
                </c:pt>
                <c:pt idx="104">
                  <c:v>1.2412999999999998</c:v>
                </c:pt>
                <c:pt idx="105">
                  <c:v>1.1722000000000001</c:v>
                </c:pt>
                <c:pt idx="106">
                  <c:v>1.0833000000000002</c:v>
                </c:pt>
                <c:pt idx="107">
                  <c:v>1.0925</c:v>
                </c:pt>
                <c:pt idx="108">
                  <c:v>1.0765999999999998</c:v>
                </c:pt>
                <c:pt idx="109">
                  <c:v>1.0708000000000002</c:v>
                </c:pt>
                <c:pt idx="110">
                  <c:v>1.0863</c:v>
                </c:pt>
                <c:pt idx="111">
                  <c:v>1.1069</c:v>
                </c:pt>
                <c:pt idx="112">
                  <c:v>1.1049</c:v>
                </c:pt>
                <c:pt idx="113">
                  <c:v>1.0948999999999998</c:v>
                </c:pt>
                <c:pt idx="114">
                  <c:v>1.0685</c:v>
                </c:pt>
                <c:pt idx="115">
                  <c:v>1.0846000000000002</c:v>
                </c:pt>
                <c:pt idx="116">
                  <c:v>1.0398000000000001</c:v>
                </c:pt>
                <c:pt idx="117">
                  <c:v>1.0719000000000001</c:v>
                </c:pt>
                <c:pt idx="118">
                  <c:v>1.1057000000000001</c:v>
                </c:pt>
                <c:pt idx="119">
                  <c:v>1.0699000000000001</c:v>
                </c:pt>
                <c:pt idx="120">
                  <c:v>1.0886</c:v>
                </c:pt>
                <c:pt idx="121">
                  <c:v>1.0687000000000002</c:v>
                </c:pt>
                <c:pt idx="122">
                  <c:v>1.0886</c:v>
                </c:pt>
                <c:pt idx="123">
                  <c:v>1.0908000000000002</c:v>
                </c:pt>
                <c:pt idx="124">
                  <c:v>1.1016999999999999</c:v>
                </c:pt>
                <c:pt idx="125">
                  <c:v>1.1559000000000001</c:v>
                </c:pt>
                <c:pt idx="126">
                  <c:v>1.1533</c:v>
                </c:pt>
                <c:pt idx="127">
                  <c:v>1.2269000000000001</c:v>
                </c:pt>
                <c:pt idx="128">
                  <c:v>1.2010000000000003</c:v>
                </c:pt>
                <c:pt idx="129">
                  <c:v>1.2224999999999999</c:v>
                </c:pt>
                <c:pt idx="130">
                  <c:v>1.2625999999999999</c:v>
                </c:pt>
                <c:pt idx="131">
                  <c:v>1.2202999999999999</c:v>
                </c:pt>
                <c:pt idx="132">
                  <c:v>1.2029000000000001</c:v>
                </c:pt>
                <c:pt idx="133">
                  <c:v>1.1824000000000001</c:v>
                </c:pt>
                <c:pt idx="134">
                  <c:v>1.1903999999999999</c:v>
                </c:pt>
                <c:pt idx="135">
                  <c:v>1.1587000000000001</c:v>
                </c:pt>
                <c:pt idx="136">
                  <c:v>1.097</c:v>
                </c:pt>
                <c:pt idx="137">
                  <c:v>1.0783</c:v>
                </c:pt>
                <c:pt idx="138">
                  <c:v>1.1444000000000001</c:v>
                </c:pt>
                <c:pt idx="139">
                  <c:v>1.1101000000000001</c:v>
                </c:pt>
                <c:pt idx="140">
                  <c:v>1.0954000000000002</c:v>
                </c:pt>
                <c:pt idx="141">
                  <c:v>1.0762</c:v>
                </c:pt>
                <c:pt idx="142">
                  <c:v>1.0979000000000001</c:v>
                </c:pt>
                <c:pt idx="143">
                  <c:v>1.1016000000000001</c:v>
                </c:pt>
                <c:pt idx="144">
                  <c:v>1.1026000000000002</c:v>
                </c:pt>
                <c:pt idx="145">
                  <c:v>1.0882000000000001</c:v>
                </c:pt>
                <c:pt idx="146">
                  <c:v>1.1082000000000001</c:v>
                </c:pt>
                <c:pt idx="147">
                  <c:v>1.1029</c:v>
                </c:pt>
                <c:pt idx="148">
                  <c:v>1.1223000000000001</c:v>
                </c:pt>
                <c:pt idx="149">
                  <c:v>1.1424999999999998</c:v>
                </c:pt>
                <c:pt idx="150">
                  <c:v>1.1476999999999999</c:v>
                </c:pt>
                <c:pt idx="151">
                  <c:v>1.1562000000000001</c:v>
                </c:pt>
                <c:pt idx="152">
                  <c:v>1.1796000000000002</c:v>
                </c:pt>
                <c:pt idx="153">
                  <c:v>1.1875000000000002</c:v>
                </c:pt>
                <c:pt idx="154">
                  <c:v>1.1957000000000002</c:v>
                </c:pt>
                <c:pt idx="155">
                  <c:v>1.1708000000000001</c:v>
                </c:pt>
                <c:pt idx="156">
                  <c:v>1.2028999999999999</c:v>
                </c:pt>
                <c:pt idx="157">
                  <c:v>1.1877000000000002</c:v>
                </c:pt>
                <c:pt idx="158">
                  <c:v>1.1890000000000001</c:v>
                </c:pt>
                <c:pt idx="159">
                  <c:v>1.1940999999999999</c:v>
                </c:pt>
                <c:pt idx="160">
                  <c:v>1.2006999999999999</c:v>
                </c:pt>
                <c:pt idx="161">
                  <c:v>1.1863999999999999</c:v>
                </c:pt>
                <c:pt idx="162">
                  <c:v>1.2052</c:v>
                </c:pt>
                <c:pt idx="163">
                  <c:v>1.1807999999999998</c:v>
                </c:pt>
                <c:pt idx="164">
                  <c:v>1.1546000000000003</c:v>
                </c:pt>
                <c:pt idx="165">
                  <c:v>1.1217000000000001</c:v>
                </c:pt>
                <c:pt idx="166">
                  <c:v>1.1548000000000003</c:v>
                </c:pt>
                <c:pt idx="167">
                  <c:v>1.1433000000000002</c:v>
                </c:pt>
                <c:pt idx="168">
                  <c:v>1.1260999999999999</c:v>
                </c:pt>
                <c:pt idx="169">
                  <c:v>1.1427</c:v>
                </c:pt>
                <c:pt idx="170">
                  <c:v>1.1522000000000001</c:v>
                </c:pt>
                <c:pt idx="171">
                  <c:v>1.1501999999999999</c:v>
                </c:pt>
                <c:pt idx="172">
                  <c:v>1.1402000000000001</c:v>
                </c:pt>
                <c:pt idx="173">
                  <c:v>1.1414</c:v>
                </c:pt>
                <c:pt idx="174">
                  <c:v>1.1315999999999999</c:v>
                </c:pt>
                <c:pt idx="175">
                  <c:v>1.1156999999999999</c:v>
                </c:pt>
                <c:pt idx="176">
                  <c:v>1.1484999999999999</c:v>
                </c:pt>
                <c:pt idx="177">
                  <c:v>1.1765999999999996</c:v>
                </c:pt>
                <c:pt idx="178">
                  <c:v>1.1999</c:v>
                </c:pt>
                <c:pt idx="179">
                  <c:v>1.1757</c:v>
                </c:pt>
                <c:pt idx="180">
                  <c:v>1.1854</c:v>
                </c:pt>
                <c:pt idx="181">
                  <c:v>1.1760999999999999</c:v>
                </c:pt>
                <c:pt idx="182">
                  <c:v>1.1564999999999999</c:v>
                </c:pt>
                <c:pt idx="183">
                  <c:v>1.1553999999999998</c:v>
                </c:pt>
                <c:pt idx="184">
                  <c:v>1.2046999999999999</c:v>
                </c:pt>
                <c:pt idx="185">
                  <c:v>1.1930999999999998</c:v>
                </c:pt>
                <c:pt idx="186">
                  <c:v>1.2126999999999999</c:v>
                </c:pt>
                <c:pt idx="187">
                  <c:v>1.1374000000000004</c:v>
                </c:pt>
                <c:pt idx="188">
                  <c:v>1.1631</c:v>
                </c:pt>
                <c:pt idx="189">
                  <c:v>1.1759999999999997</c:v>
                </c:pt>
                <c:pt idx="190">
                  <c:v>1.1608000000000001</c:v>
                </c:pt>
                <c:pt idx="191">
                  <c:v>1.1660999999999997</c:v>
                </c:pt>
                <c:pt idx="192">
                  <c:v>1.1553999999999998</c:v>
                </c:pt>
                <c:pt idx="193">
                  <c:v>1.1443999999999996</c:v>
                </c:pt>
                <c:pt idx="194">
                  <c:v>1.1467999999999998</c:v>
                </c:pt>
                <c:pt idx="195">
                  <c:v>1.1269</c:v>
                </c:pt>
                <c:pt idx="196">
                  <c:v>1.1164999999999998</c:v>
                </c:pt>
                <c:pt idx="197">
                  <c:v>1.0888999999999998</c:v>
                </c:pt>
                <c:pt idx="198">
                  <c:v>1.0790000000000002</c:v>
                </c:pt>
                <c:pt idx="199">
                  <c:v>1.0901999999999998</c:v>
                </c:pt>
                <c:pt idx="200">
                  <c:v>1.0409999999999999</c:v>
                </c:pt>
                <c:pt idx="201">
                  <c:v>1.0437999999999996</c:v>
                </c:pt>
                <c:pt idx="202">
                  <c:v>1.0798999999999999</c:v>
                </c:pt>
                <c:pt idx="203">
                  <c:v>1.0762</c:v>
                </c:pt>
                <c:pt idx="204">
                  <c:v>1.0836999999999999</c:v>
                </c:pt>
                <c:pt idx="205">
                  <c:v>1.0636999999999999</c:v>
                </c:pt>
                <c:pt idx="206">
                  <c:v>1.0518999999999998</c:v>
                </c:pt>
                <c:pt idx="207">
                  <c:v>1.0394999999999999</c:v>
                </c:pt>
                <c:pt idx="208">
                  <c:v>1.0343</c:v>
                </c:pt>
                <c:pt idx="209">
                  <c:v>1.0421</c:v>
                </c:pt>
                <c:pt idx="210">
                  <c:v>1.0072999999999999</c:v>
                </c:pt>
                <c:pt idx="211">
                  <c:v>1.0350000000000001</c:v>
                </c:pt>
                <c:pt idx="212">
                  <c:v>1.0488</c:v>
                </c:pt>
                <c:pt idx="213">
                  <c:v>1.0114000000000001</c:v>
                </c:pt>
                <c:pt idx="214">
                  <c:v>1.0115999999999998</c:v>
                </c:pt>
                <c:pt idx="215">
                  <c:v>1.0161000000000002</c:v>
                </c:pt>
                <c:pt idx="216">
                  <c:v>0.99209999999999976</c:v>
                </c:pt>
                <c:pt idx="217">
                  <c:v>0.99670000000000014</c:v>
                </c:pt>
                <c:pt idx="218">
                  <c:v>0.99289999999999989</c:v>
                </c:pt>
                <c:pt idx="219">
                  <c:v>0.96249999999999969</c:v>
                </c:pt>
                <c:pt idx="220">
                  <c:v>0.94290000000000007</c:v>
                </c:pt>
                <c:pt idx="221">
                  <c:v>0.97150000000000003</c:v>
                </c:pt>
                <c:pt idx="222">
                  <c:v>0.99549999999999983</c:v>
                </c:pt>
                <c:pt idx="223">
                  <c:v>0.98709999999999987</c:v>
                </c:pt>
                <c:pt idx="224">
                  <c:v>1.0128000000000001</c:v>
                </c:pt>
                <c:pt idx="225">
                  <c:v>0.9951000000000001</c:v>
                </c:pt>
                <c:pt idx="226">
                  <c:v>1.0086999999999999</c:v>
                </c:pt>
                <c:pt idx="227">
                  <c:v>0.99240000000000017</c:v>
                </c:pt>
                <c:pt idx="228">
                  <c:v>0.99980000000000002</c:v>
                </c:pt>
                <c:pt idx="229">
                  <c:v>0.98039999999999994</c:v>
                </c:pt>
                <c:pt idx="230">
                  <c:v>1.0062000000000002</c:v>
                </c:pt>
                <c:pt idx="231">
                  <c:v>1.02</c:v>
                </c:pt>
                <c:pt idx="232">
                  <c:v>1.0222999999999998</c:v>
                </c:pt>
                <c:pt idx="233">
                  <c:v>1.0098000000000003</c:v>
                </c:pt>
                <c:pt idx="234">
                  <c:v>1.0287999999999999</c:v>
                </c:pt>
                <c:pt idx="235">
                  <c:v>1.0724</c:v>
                </c:pt>
                <c:pt idx="236">
                  <c:v>1.0933000000000002</c:v>
                </c:pt>
                <c:pt idx="237">
                  <c:v>1.0844999999999998</c:v>
                </c:pt>
                <c:pt idx="238">
                  <c:v>1.0987</c:v>
                </c:pt>
                <c:pt idx="239">
                  <c:v>1.0772999999999997</c:v>
                </c:pt>
                <c:pt idx="240">
                  <c:v>1.0672999999999999</c:v>
                </c:pt>
                <c:pt idx="241">
                  <c:v>1.0664000000000002</c:v>
                </c:pt>
                <c:pt idx="242">
                  <c:v>1.0504000000000002</c:v>
                </c:pt>
                <c:pt idx="243">
                  <c:v>1.0693000000000001</c:v>
                </c:pt>
                <c:pt idx="244">
                  <c:v>1.073</c:v>
                </c:pt>
                <c:pt idx="245">
                  <c:v>1.0844</c:v>
                </c:pt>
                <c:pt idx="246">
                  <c:v>1.0752000000000002</c:v>
                </c:pt>
                <c:pt idx="247">
                  <c:v>1.0634999999999999</c:v>
                </c:pt>
                <c:pt idx="248">
                  <c:v>1.0367999999999999</c:v>
                </c:pt>
                <c:pt idx="249">
                  <c:v>1.0522999999999998</c:v>
                </c:pt>
                <c:pt idx="250">
                  <c:v>1.0548000000000002</c:v>
                </c:pt>
                <c:pt idx="251">
                  <c:v>1.0421999999999998</c:v>
                </c:pt>
                <c:pt idx="252">
                  <c:v>1.0242999999999998</c:v>
                </c:pt>
                <c:pt idx="253">
                  <c:v>0.98130000000000006</c:v>
                </c:pt>
                <c:pt idx="254">
                  <c:v>0.98449999999999971</c:v>
                </c:pt>
                <c:pt idx="255">
                  <c:v>0.99699999999999989</c:v>
                </c:pt>
                <c:pt idx="256">
                  <c:v>0.98880000000000035</c:v>
                </c:pt>
                <c:pt idx="257">
                  <c:v>0.97350000000000003</c:v>
                </c:pt>
                <c:pt idx="258">
                  <c:v>0.93340000000000001</c:v>
                </c:pt>
              </c:numCache>
            </c:numRef>
          </c:val>
          <c:smooth val="0"/>
          <c:extLst>
            <c:ext xmlns:c16="http://schemas.microsoft.com/office/drawing/2014/chart" uri="{C3380CC4-5D6E-409C-BE32-E72D297353CC}">
              <c16:uniqueId val="{00000003-0CC5-4B04-8575-9D6FDB212F64}"/>
            </c:ext>
          </c:extLst>
        </c:ser>
        <c:dLbls>
          <c:showLegendKey val="0"/>
          <c:showVal val="0"/>
          <c:showCatName val="0"/>
          <c:showSerName val="0"/>
          <c:showPercent val="0"/>
          <c:showBubbleSize val="0"/>
        </c:dLbls>
        <c:smooth val="0"/>
        <c:axId val="973582928"/>
        <c:axId val="973585224"/>
      </c:lineChart>
      <c:dateAx>
        <c:axId val="973582928"/>
        <c:scaling>
          <c:orientation val="minMax"/>
        </c:scaling>
        <c:delete val="0"/>
        <c:axPos val="b"/>
        <c:numFmt formatCode="[$-41B]mmm\-yy;@" sourceLinked="0"/>
        <c:majorTickMark val="in"/>
        <c:minorTickMark val="none"/>
        <c:tickLblPos val="low"/>
        <c:spPr>
          <a:noFill/>
          <a:ln w="12700"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crossAx val="973585224"/>
        <c:crosses val="autoZero"/>
        <c:auto val="1"/>
        <c:lblOffset val="100"/>
        <c:baseTimeUnit val="days"/>
      </c:dateAx>
      <c:valAx>
        <c:axId val="973585224"/>
        <c:scaling>
          <c:orientation val="minMax"/>
        </c:scaling>
        <c:delete val="0"/>
        <c:axPos val="l"/>
        <c:majorGridlines>
          <c:spPr>
            <a:ln w="9525" cap="flat" cmpd="sng" algn="ctr">
              <a:solidFill>
                <a:srgbClr val="868686"/>
              </a:solidFill>
              <a:prstDash val="dash"/>
              <a:round/>
              <a:headEnd type="none" w="med" len="med"/>
              <a:tailEnd type="none" w="med" len="med"/>
            </a:ln>
            <a:effectLst/>
          </c:spPr>
        </c:majorGridlines>
        <c:numFmt formatCode="#,##0.0" sourceLinked="0"/>
        <c:majorTickMark val="in"/>
        <c:minorTickMark val="none"/>
        <c:tickLblPos val="low"/>
        <c:spPr>
          <a:noFill/>
          <a:ln>
            <a:solidFill>
              <a:srgbClr val="868686"/>
            </a:solidFill>
          </a:ln>
          <a:effectLst/>
        </c:spPr>
        <c:txPr>
          <a:bodyPr rot="-60000000" spcFirstLastPara="1" vertOverflow="ellipsis" vert="horz"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crossAx val="9735829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legend>
    <c:plotVisOnly val="1"/>
    <c:dispBlanksAs val="gap"/>
    <c:showDLblsOverMax val="0"/>
  </c:chart>
  <c:spPr>
    <a:noFill/>
    <a:ln w="25400" cap="flat" cmpd="sng" algn="ctr">
      <a:noFill/>
      <a:round/>
    </a:ln>
    <a:effectLst/>
  </c:spPr>
  <c:txPr>
    <a:bodyPr/>
    <a:lstStyle/>
    <a:p>
      <a:pPr>
        <a:defRPr sz="800">
          <a:solidFill>
            <a:srgbClr val="0C1D2B"/>
          </a:solidFill>
          <a:latin typeface="Arial Narrow" panose="020B060602020203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1435235076493535E-2"/>
          <c:y val="6.9245647969052249E-2"/>
          <c:w val="0.92664252989249185"/>
          <c:h val="0.88974854932301739"/>
        </c:manualLayout>
      </c:layout>
      <c:lineChart>
        <c:grouping val="standard"/>
        <c:varyColors val="0"/>
        <c:ser>
          <c:idx val="0"/>
          <c:order val="0"/>
          <c:tx>
            <c:strRef>
              <c:f>'Graf 6'!$J$1</c:f>
              <c:strCache>
                <c:ptCount val="1"/>
                <c:pt idx="0">
                  <c:v>Slovakia</c:v>
                </c:pt>
              </c:strCache>
            </c:strRef>
          </c:tx>
          <c:spPr>
            <a:ln w="28575" cap="rnd">
              <a:solidFill>
                <a:srgbClr val="369ADC"/>
              </a:solidFill>
              <a:prstDash val="solid"/>
              <a:round/>
            </a:ln>
            <a:effectLst/>
          </c:spPr>
          <c:marker>
            <c:symbol val="none"/>
          </c:marker>
          <c:cat>
            <c:numRef>
              <c:f>'Graf 6'!$C$2:$C$260</c:f>
              <c:numCache>
                <c:formatCode>m/d/yyyy</c:formatCode>
                <c:ptCount val="259"/>
                <c:pt idx="0">
                  <c:v>44579</c:v>
                </c:pt>
                <c:pt idx="1">
                  <c:v>44580</c:v>
                </c:pt>
                <c:pt idx="2">
                  <c:v>44581</c:v>
                </c:pt>
                <c:pt idx="3">
                  <c:v>44582</c:v>
                </c:pt>
                <c:pt idx="4">
                  <c:v>44585</c:v>
                </c:pt>
                <c:pt idx="5">
                  <c:v>44586</c:v>
                </c:pt>
                <c:pt idx="6">
                  <c:v>44587</c:v>
                </c:pt>
                <c:pt idx="7">
                  <c:v>44588</c:v>
                </c:pt>
                <c:pt idx="8">
                  <c:v>44589</c:v>
                </c:pt>
                <c:pt idx="9">
                  <c:v>44592</c:v>
                </c:pt>
                <c:pt idx="10">
                  <c:v>44593</c:v>
                </c:pt>
                <c:pt idx="11">
                  <c:v>44594</c:v>
                </c:pt>
                <c:pt idx="12">
                  <c:v>44595</c:v>
                </c:pt>
                <c:pt idx="13">
                  <c:v>44596</c:v>
                </c:pt>
                <c:pt idx="14">
                  <c:v>44599</c:v>
                </c:pt>
                <c:pt idx="15">
                  <c:v>44600</c:v>
                </c:pt>
                <c:pt idx="16">
                  <c:v>44601</c:v>
                </c:pt>
                <c:pt idx="17">
                  <c:v>44602</c:v>
                </c:pt>
                <c:pt idx="18">
                  <c:v>44603</c:v>
                </c:pt>
                <c:pt idx="19">
                  <c:v>44606</c:v>
                </c:pt>
                <c:pt idx="20">
                  <c:v>44607</c:v>
                </c:pt>
                <c:pt idx="21">
                  <c:v>44608</c:v>
                </c:pt>
                <c:pt idx="22">
                  <c:v>44609</c:v>
                </c:pt>
                <c:pt idx="23">
                  <c:v>44610</c:v>
                </c:pt>
                <c:pt idx="24">
                  <c:v>44613</c:v>
                </c:pt>
                <c:pt idx="25">
                  <c:v>44614</c:v>
                </c:pt>
                <c:pt idx="26">
                  <c:v>44615</c:v>
                </c:pt>
                <c:pt idx="27">
                  <c:v>44616</c:v>
                </c:pt>
                <c:pt idx="28">
                  <c:v>44617</c:v>
                </c:pt>
                <c:pt idx="29">
                  <c:v>44620</c:v>
                </c:pt>
                <c:pt idx="30">
                  <c:v>44621</c:v>
                </c:pt>
                <c:pt idx="31">
                  <c:v>44622</c:v>
                </c:pt>
                <c:pt idx="32">
                  <c:v>44623</c:v>
                </c:pt>
                <c:pt idx="33">
                  <c:v>44624</c:v>
                </c:pt>
                <c:pt idx="34">
                  <c:v>44627</c:v>
                </c:pt>
                <c:pt idx="35">
                  <c:v>44628</c:v>
                </c:pt>
                <c:pt idx="36">
                  <c:v>44629</c:v>
                </c:pt>
                <c:pt idx="37">
                  <c:v>44630</c:v>
                </c:pt>
                <c:pt idx="38">
                  <c:v>44631</c:v>
                </c:pt>
                <c:pt idx="39">
                  <c:v>44634</c:v>
                </c:pt>
                <c:pt idx="40">
                  <c:v>44635</c:v>
                </c:pt>
                <c:pt idx="41">
                  <c:v>44636</c:v>
                </c:pt>
                <c:pt idx="42">
                  <c:v>44637</c:v>
                </c:pt>
                <c:pt idx="43">
                  <c:v>44638</c:v>
                </c:pt>
                <c:pt idx="44">
                  <c:v>44641</c:v>
                </c:pt>
                <c:pt idx="45">
                  <c:v>44642</c:v>
                </c:pt>
                <c:pt idx="46">
                  <c:v>44643</c:v>
                </c:pt>
                <c:pt idx="47">
                  <c:v>44644</c:v>
                </c:pt>
                <c:pt idx="48">
                  <c:v>44645</c:v>
                </c:pt>
                <c:pt idx="49">
                  <c:v>44648</c:v>
                </c:pt>
                <c:pt idx="50">
                  <c:v>44649</c:v>
                </c:pt>
                <c:pt idx="51">
                  <c:v>44650</c:v>
                </c:pt>
                <c:pt idx="52">
                  <c:v>44651</c:v>
                </c:pt>
                <c:pt idx="53">
                  <c:v>44652</c:v>
                </c:pt>
                <c:pt idx="54">
                  <c:v>44655</c:v>
                </c:pt>
                <c:pt idx="55">
                  <c:v>44656</c:v>
                </c:pt>
                <c:pt idx="56">
                  <c:v>44657</c:v>
                </c:pt>
                <c:pt idx="57">
                  <c:v>44658</c:v>
                </c:pt>
                <c:pt idx="58">
                  <c:v>44659</c:v>
                </c:pt>
                <c:pt idx="59">
                  <c:v>44662</c:v>
                </c:pt>
                <c:pt idx="60">
                  <c:v>44663</c:v>
                </c:pt>
                <c:pt idx="61">
                  <c:v>44664</c:v>
                </c:pt>
                <c:pt idx="62">
                  <c:v>44665</c:v>
                </c:pt>
                <c:pt idx="63">
                  <c:v>44670</c:v>
                </c:pt>
                <c:pt idx="64">
                  <c:v>44671</c:v>
                </c:pt>
                <c:pt idx="65">
                  <c:v>44672</c:v>
                </c:pt>
                <c:pt idx="66">
                  <c:v>44673</c:v>
                </c:pt>
                <c:pt idx="67">
                  <c:v>44676</c:v>
                </c:pt>
                <c:pt idx="68">
                  <c:v>44677</c:v>
                </c:pt>
                <c:pt idx="69">
                  <c:v>44678</c:v>
                </c:pt>
                <c:pt idx="70">
                  <c:v>44679</c:v>
                </c:pt>
                <c:pt idx="71">
                  <c:v>44680</c:v>
                </c:pt>
                <c:pt idx="72">
                  <c:v>44683</c:v>
                </c:pt>
                <c:pt idx="73">
                  <c:v>44684</c:v>
                </c:pt>
                <c:pt idx="74">
                  <c:v>44685</c:v>
                </c:pt>
                <c:pt idx="75">
                  <c:v>44686</c:v>
                </c:pt>
                <c:pt idx="76">
                  <c:v>44687</c:v>
                </c:pt>
                <c:pt idx="77">
                  <c:v>44690</c:v>
                </c:pt>
                <c:pt idx="78">
                  <c:v>44691</c:v>
                </c:pt>
                <c:pt idx="79">
                  <c:v>44692</c:v>
                </c:pt>
                <c:pt idx="80">
                  <c:v>44693</c:v>
                </c:pt>
                <c:pt idx="81">
                  <c:v>44694</c:v>
                </c:pt>
                <c:pt idx="82">
                  <c:v>44697</c:v>
                </c:pt>
                <c:pt idx="83">
                  <c:v>44698</c:v>
                </c:pt>
                <c:pt idx="84">
                  <c:v>44699</c:v>
                </c:pt>
                <c:pt idx="85">
                  <c:v>44700</c:v>
                </c:pt>
                <c:pt idx="86">
                  <c:v>44701</c:v>
                </c:pt>
                <c:pt idx="87">
                  <c:v>44704</c:v>
                </c:pt>
                <c:pt idx="88">
                  <c:v>44705</c:v>
                </c:pt>
                <c:pt idx="89">
                  <c:v>44706</c:v>
                </c:pt>
                <c:pt idx="90">
                  <c:v>44707</c:v>
                </c:pt>
                <c:pt idx="91">
                  <c:v>44708</c:v>
                </c:pt>
                <c:pt idx="92">
                  <c:v>44711</c:v>
                </c:pt>
                <c:pt idx="93">
                  <c:v>44712</c:v>
                </c:pt>
                <c:pt idx="94">
                  <c:v>44713</c:v>
                </c:pt>
                <c:pt idx="95">
                  <c:v>44714</c:v>
                </c:pt>
                <c:pt idx="96">
                  <c:v>44715</c:v>
                </c:pt>
                <c:pt idx="97">
                  <c:v>44718</c:v>
                </c:pt>
                <c:pt idx="98">
                  <c:v>44719</c:v>
                </c:pt>
                <c:pt idx="99">
                  <c:v>44720</c:v>
                </c:pt>
                <c:pt idx="100">
                  <c:v>44721</c:v>
                </c:pt>
                <c:pt idx="101">
                  <c:v>44722</c:v>
                </c:pt>
                <c:pt idx="102">
                  <c:v>44725</c:v>
                </c:pt>
                <c:pt idx="103">
                  <c:v>44726</c:v>
                </c:pt>
                <c:pt idx="104">
                  <c:v>44727</c:v>
                </c:pt>
                <c:pt idx="105">
                  <c:v>44728</c:v>
                </c:pt>
                <c:pt idx="106">
                  <c:v>44729</c:v>
                </c:pt>
                <c:pt idx="107">
                  <c:v>44732</c:v>
                </c:pt>
                <c:pt idx="108">
                  <c:v>44733</c:v>
                </c:pt>
                <c:pt idx="109">
                  <c:v>44734</c:v>
                </c:pt>
                <c:pt idx="110">
                  <c:v>44735</c:v>
                </c:pt>
                <c:pt idx="111">
                  <c:v>44736</c:v>
                </c:pt>
                <c:pt idx="112">
                  <c:v>44739</c:v>
                </c:pt>
                <c:pt idx="113">
                  <c:v>44740</c:v>
                </c:pt>
                <c:pt idx="114">
                  <c:v>44741</c:v>
                </c:pt>
                <c:pt idx="115">
                  <c:v>44742</c:v>
                </c:pt>
                <c:pt idx="116">
                  <c:v>44743</c:v>
                </c:pt>
                <c:pt idx="117">
                  <c:v>44746</c:v>
                </c:pt>
                <c:pt idx="118">
                  <c:v>44747</c:v>
                </c:pt>
                <c:pt idx="119">
                  <c:v>44748</c:v>
                </c:pt>
                <c:pt idx="120">
                  <c:v>44749</c:v>
                </c:pt>
                <c:pt idx="121">
                  <c:v>44750</c:v>
                </c:pt>
                <c:pt idx="122">
                  <c:v>44753</c:v>
                </c:pt>
                <c:pt idx="123">
                  <c:v>44754</c:v>
                </c:pt>
                <c:pt idx="124">
                  <c:v>44755</c:v>
                </c:pt>
                <c:pt idx="125">
                  <c:v>44756</c:v>
                </c:pt>
                <c:pt idx="126">
                  <c:v>44757</c:v>
                </c:pt>
                <c:pt idx="127">
                  <c:v>44760</c:v>
                </c:pt>
                <c:pt idx="128">
                  <c:v>44761</c:v>
                </c:pt>
                <c:pt idx="129">
                  <c:v>44762</c:v>
                </c:pt>
                <c:pt idx="130">
                  <c:v>44763</c:v>
                </c:pt>
                <c:pt idx="131">
                  <c:v>44764</c:v>
                </c:pt>
                <c:pt idx="132">
                  <c:v>44767</c:v>
                </c:pt>
                <c:pt idx="133">
                  <c:v>44768</c:v>
                </c:pt>
                <c:pt idx="134">
                  <c:v>44769</c:v>
                </c:pt>
                <c:pt idx="135">
                  <c:v>44770</c:v>
                </c:pt>
                <c:pt idx="136">
                  <c:v>44771</c:v>
                </c:pt>
                <c:pt idx="137">
                  <c:v>44774</c:v>
                </c:pt>
                <c:pt idx="138">
                  <c:v>44775</c:v>
                </c:pt>
                <c:pt idx="139">
                  <c:v>44776</c:v>
                </c:pt>
                <c:pt idx="140">
                  <c:v>44777</c:v>
                </c:pt>
                <c:pt idx="141">
                  <c:v>44778</c:v>
                </c:pt>
                <c:pt idx="142">
                  <c:v>44781</c:v>
                </c:pt>
                <c:pt idx="143">
                  <c:v>44782</c:v>
                </c:pt>
                <c:pt idx="144">
                  <c:v>44783</c:v>
                </c:pt>
                <c:pt idx="145">
                  <c:v>44784</c:v>
                </c:pt>
                <c:pt idx="146">
                  <c:v>44785</c:v>
                </c:pt>
                <c:pt idx="147">
                  <c:v>44788</c:v>
                </c:pt>
                <c:pt idx="148">
                  <c:v>44789</c:v>
                </c:pt>
                <c:pt idx="149">
                  <c:v>44790</c:v>
                </c:pt>
                <c:pt idx="150">
                  <c:v>44791</c:v>
                </c:pt>
                <c:pt idx="151">
                  <c:v>44792</c:v>
                </c:pt>
                <c:pt idx="152">
                  <c:v>44795</c:v>
                </c:pt>
                <c:pt idx="153">
                  <c:v>44796</c:v>
                </c:pt>
                <c:pt idx="154">
                  <c:v>44797</c:v>
                </c:pt>
                <c:pt idx="155">
                  <c:v>44798</c:v>
                </c:pt>
                <c:pt idx="156">
                  <c:v>44799</c:v>
                </c:pt>
                <c:pt idx="157">
                  <c:v>44802</c:v>
                </c:pt>
                <c:pt idx="158">
                  <c:v>44803</c:v>
                </c:pt>
                <c:pt idx="159">
                  <c:v>44804</c:v>
                </c:pt>
                <c:pt idx="160">
                  <c:v>44805</c:v>
                </c:pt>
                <c:pt idx="161">
                  <c:v>44806</c:v>
                </c:pt>
                <c:pt idx="162">
                  <c:v>44809</c:v>
                </c:pt>
                <c:pt idx="163">
                  <c:v>44810</c:v>
                </c:pt>
                <c:pt idx="164">
                  <c:v>44811</c:v>
                </c:pt>
                <c:pt idx="165">
                  <c:v>44812</c:v>
                </c:pt>
                <c:pt idx="166">
                  <c:v>44813</c:v>
                </c:pt>
                <c:pt idx="167">
                  <c:v>44816</c:v>
                </c:pt>
                <c:pt idx="168">
                  <c:v>44817</c:v>
                </c:pt>
                <c:pt idx="169">
                  <c:v>44818</c:v>
                </c:pt>
                <c:pt idx="170">
                  <c:v>44819</c:v>
                </c:pt>
                <c:pt idx="171">
                  <c:v>44820</c:v>
                </c:pt>
                <c:pt idx="172">
                  <c:v>44823</c:v>
                </c:pt>
                <c:pt idx="173">
                  <c:v>44824</c:v>
                </c:pt>
                <c:pt idx="174">
                  <c:v>44825</c:v>
                </c:pt>
                <c:pt idx="175">
                  <c:v>44826</c:v>
                </c:pt>
                <c:pt idx="176">
                  <c:v>44827</c:v>
                </c:pt>
                <c:pt idx="177">
                  <c:v>44830</c:v>
                </c:pt>
                <c:pt idx="178">
                  <c:v>44831</c:v>
                </c:pt>
                <c:pt idx="179">
                  <c:v>44832</c:v>
                </c:pt>
                <c:pt idx="180">
                  <c:v>44833</c:v>
                </c:pt>
                <c:pt idx="181">
                  <c:v>44834</c:v>
                </c:pt>
                <c:pt idx="182">
                  <c:v>44837</c:v>
                </c:pt>
                <c:pt idx="183">
                  <c:v>44838</c:v>
                </c:pt>
                <c:pt idx="184">
                  <c:v>44839</c:v>
                </c:pt>
                <c:pt idx="185">
                  <c:v>44840</c:v>
                </c:pt>
                <c:pt idx="186">
                  <c:v>44841</c:v>
                </c:pt>
                <c:pt idx="187">
                  <c:v>44844</c:v>
                </c:pt>
                <c:pt idx="188">
                  <c:v>44845</c:v>
                </c:pt>
                <c:pt idx="189">
                  <c:v>44846</c:v>
                </c:pt>
                <c:pt idx="190">
                  <c:v>44847</c:v>
                </c:pt>
                <c:pt idx="191">
                  <c:v>44848</c:v>
                </c:pt>
                <c:pt idx="192">
                  <c:v>44851</c:v>
                </c:pt>
                <c:pt idx="193">
                  <c:v>44852</c:v>
                </c:pt>
                <c:pt idx="194">
                  <c:v>44853</c:v>
                </c:pt>
                <c:pt idx="195">
                  <c:v>44854</c:v>
                </c:pt>
                <c:pt idx="196">
                  <c:v>44855</c:v>
                </c:pt>
                <c:pt idx="197">
                  <c:v>44858</c:v>
                </c:pt>
                <c:pt idx="198">
                  <c:v>44859</c:v>
                </c:pt>
                <c:pt idx="199">
                  <c:v>44860</c:v>
                </c:pt>
                <c:pt idx="200">
                  <c:v>44861</c:v>
                </c:pt>
                <c:pt idx="201">
                  <c:v>44862</c:v>
                </c:pt>
                <c:pt idx="202">
                  <c:v>44865</c:v>
                </c:pt>
                <c:pt idx="203">
                  <c:v>44866</c:v>
                </c:pt>
                <c:pt idx="204">
                  <c:v>44867</c:v>
                </c:pt>
                <c:pt idx="205">
                  <c:v>44868</c:v>
                </c:pt>
                <c:pt idx="206">
                  <c:v>44869</c:v>
                </c:pt>
                <c:pt idx="207">
                  <c:v>44872</c:v>
                </c:pt>
                <c:pt idx="208">
                  <c:v>44873</c:v>
                </c:pt>
                <c:pt idx="209">
                  <c:v>44874</c:v>
                </c:pt>
                <c:pt idx="210">
                  <c:v>44875</c:v>
                </c:pt>
                <c:pt idx="211">
                  <c:v>44876</c:v>
                </c:pt>
                <c:pt idx="212">
                  <c:v>44879</c:v>
                </c:pt>
                <c:pt idx="213">
                  <c:v>44880</c:v>
                </c:pt>
                <c:pt idx="214">
                  <c:v>44881</c:v>
                </c:pt>
                <c:pt idx="215">
                  <c:v>44882</c:v>
                </c:pt>
                <c:pt idx="216">
                  <c:v>44883</c:v>
                </c:pt>
                <c:pt idx="217">
                  <c:v>44886</c:v>
                </c:pt>
                <c:pt idx="218">
                  <c:v>44887</c:v>
                </c:pt>
                <c:pt idx="219">
                  <c:v>44888</c:v>
                </c:pt>
                <c:pt idx="220">
                  <c:v>44889</c:v>
                </c:pt>
                <c:pt idx="221">
                  <c:v>44890</c:v>
                </c:pt>
                <c:pt idx="222">
                  <c:v>44893</c:v>
                </c:pt>
                <c:pt idx="223">
                  <c:v>44894</c:v>
                </c:pt>
                <c:pt idx="224">
                  <c:v>44895</c:v>
                </c:pt>
                <c:pt idx="225">
                  <c:v>44896</c:v>
                </c:pt>
                <c:pt idx="226">
                  <c:v>44897</c:v>
                </c:pt>
                <c:pt idx="227">
                  <c:v>44900</c:v>
                </c:pt>
                <c:pt idx="228">
                  <c:v>44901</c:v>
                </c:pt>
                <c:pt idx="229">
                  <c:v>44902</c:v>
                </c:pt>
                <c:pt idx="230">
                  <c:v>44903</c:v>
                </c:pt>
                <c:pt idx="231">
                  <c:v>44904</c:v>
                </c:pt>
                <c:pt idx="232">
                  <c:v>44907</c:v>
                </c:pt>
                <c:pt idx="233">
                  <c:v>44908</c:v>
                </c:pt>
                <c:pt idx="234">
                  <c:v>44909</c:v>
                </c:pt>
                <c:pt idx="235">
                  <c:v>44910</c:v>
                </c:pt>
                <c:pt idx="236">
                  <c:v>44911</c:v>
                </c:pt>
                <c:pt idx="237">
                  <c:v>44914</c:v>
                </c:pt>
                <c:pt idx="238">
                  <c:v>44915</c:v>
                </c:pt>
                <c:pt idx="239">
                  <c:v>44916</c:v>
                </c:pt>
                <c:pt idx="240">
                  <c:v>44917</c:v>
                </c:pt>
                <c:pt idx="241">
                  <c:v>44918</c:v>
                </c:pt>
                <c:pt idx="242">
                  <c:v>44922</c:v>
                </c:pt>
                <c:pt idx="243">
                  <c:v>44923</c:v>
                </c:pt>
                <c:pt idx="244">
                  <c:v>44924</c:v>
                </c:pt>
                <c:pt idx="245">
                  <c:v>44925</c:v>
                </c:pt>
                <c:pt idx="246">
                  <c:v>44928</c:v>
                </c:pt>
                <c:pt idx="247">
                  <c:v>44929</c:v>
                </c:pt>
                <c:pt idx="248">
                  <c:v>44930</c:v>
                </c:pt>
                <c:pt idx="249">
                  <c:v>44931</c:v>
                </c:pt>
                <c:pt idx="250">
                  <c:v>44932</c:v>
                </c:pt>
                <c:pt idx="251">
                  <c:v>44935</c:v>
                </c:pt>
                <c:pt idx="252">
                  <c:v>44936</c:v>
                </c:pt>
                <c:pt idx="253">
                  <c:v>44937</c:v>
                </c:pt>
                <c:pt idx="254">
                  <c:v>44938</c:v>
                </c:pt>
                <c:pt idx="255">
                  <c:v>44939</c:v>
                </c:pt>
                <c:pt idx="256">
                  <c:v>44942</c:v>
                </c:pt>
                <c:pt idx="257">
                  <c:v>44943</c:v>
                </c:pt>
                <c:pt idx="258">
                  <c:v>44944</c:v>
                </c:pt>
              </c:numCache>
            </c:numRef>
          </c:cat>
          <c:val>
            <c:numRef>
              <c:f>'Graf 6'!$J$2:$J$260</c:f>
              <c:numCache>
                <c:formatCode>General</c:formatCode>
                <c:ptCount val="259"/>
                <c:pt idx="0">
                  <c:v>0.30309999999999998</c:v>
                </c:pt>
                <c:pt idx="1">
                  <c:v>0.3125</c:v>
                </c:pt>
                <c:pt idx="2">
                  <c:v>0.30650000000000005</c:v>
                </c:pt>
                <c:pt idx="3">
                  <c:v>0.31659999999999999</c:v>
                </c:pt>
                <c:pt idx="4">
                  <c:v>0.3226</c:v>
                </c:pt>
                <c:pt idx="5">
                  <c:v>0.34279999999999999</c:v>
                </c:pt>
                <c:pt idx="6">
                  <c:v>0.34630000000000005</c:v>
                </c:pt>
                <c:pt idx="7">
                  <c:v>0.33540000000000003</c:v>
                </c:pt>
                <c:pt idx="8">
                  <c:v>0.34649999999999997</c:v>
                </c:pt>
                <c:pt idx="9">
                  <c:v>0.34520000000000001</c:v>
                </c:pt>
                <c:pt idx="10">
                  <c:v>0.35450000000000004</c:v>
                </c:pt>
                <c:pt idx="11">
                  <c:v>0.3548</c:v>
                </c:pt>
                <c:pt idx="12">
                  <c:v>0.40370000000000006</c:v>
                </c:pt>
                <c:pt idx="13">
                  <c:v>0.40079999999999999</c:v>
                </c:pt>
                <c:pt idx="14">
                  <c:v>0.43030000000000002</c:v>
                </c:pt>
                <c:pt idx="15">
                  <c:v>0.46939999999999998</c:v>
                </c:pt>
                <c:pt idx="16">
                  <c:v>0.46780000000000005</c:v>
                </c:pt>
                <c:pt idx="17">
                  <c:v>0.50190000000000001</c:v>
                </c:pt>
                <c:pt idx="18">
                  <c:v>0.53200000000000003</c:v>
                </c:pt>
                <c:pt idx="19">
                  <c:v>0.54089999999999994</c:v>
                </c:pt>
                <c:pt idx="20">
                  <c:v>0.53499999999999992</c:v>
                </c:pt>
                <c:pt idx="21">
                  <c:v>0.54479999999999995</c:v>
                </c:pt>
                <c:pt idx="22">
                  <c:v>0.53680000000000005</c:v>
                </c:pt>
                <c:pt idx="23">
                  <c:v>0.56630000000000003</c:v>
                </c:pt>
                <c:pt idx="24">
                  <c:v>0.57330000000000003</c:v>
                </c:pt>
                <c:pt idx="25">
                  <c:v>0.55890000000000006</c:v>
                </c:pt>
                <c:pt idx="26">
                  <c:v>0.57230000000000003</c:v>
                </c:pt>
                <c:pt idx="27">
                  <c:v>0.56389999999999996</c:v>
                </c:pt>
                <c:pt idx="28">
                  <c:v>0.55940000000000001</c:v>
                </c:pt>
                <c:pt idx="29">
                  <c:v>0.54780000000000006</c:v>
                </c:pt>
                <c:pt idx="30">
                  <c:v>0.52300000000000002</c:v>
                </c:pt>
                <c:pt idx="31">
                  <c:v>0.53570000000000007</c:v>
                </c:pt>
                <c:pt idx="32">
                  <c:v>0.55119999999999991</c:v>
                </c:pt>
                <c:pt idx="33">
                  <c:v>0.5857</c:v>
                </c:pt>
                <c:pt idx="34">
                  <c:v>0.5717000000000001</c:v>
                </c:pt>
                <c:pt idx="35">
                  <c:v>0.55230000000000001</c:v>
                </c:pt>
                <c:pt idx="36">
                  <c:v>0.55259999999999998</c:v>
                </c:pt>
                <c:pt idx="37">
                  <c:v>0.59519999999999995</c:v>
                </c:pt>
                <c:pt idx="38">
                  <c:v>0.56480000000000008</c:v>
                </c:pt>
                <c:pt idx="39">
                  <c:v>0.58159999999999989</c:v>
                </c:pt>
                <c:pt idx="40">
                  <c:v>0.61639999999999995</c:v>
                </c:pt>
                <c:pt idx="41">
                  <c:v>0.6725000000000001</c:v>
                </c:pt>
                <c:pt idx="42">
                  <c:v>0.7078000000000001</c:v>
                </c:pt>
                <c:pt idx="43">
                  <c:v>0.69369999999999998</c:v>
                </c:pt>
                <c:pt idx="44">
                  <c:v>0.73640000000000005</c:v>
                </c:pt>
                <c:pt idx="45">
                  <c:v>0.71970000000000001</c:v>
                </c:pt>
                <c:pt idx="46">
                  <c:v>0.72300000000000009</c:v>
                </c:pt>
                <c:pt idx="47">
                  <c:v>0.71970000000000012</c:v>
                </c:pt>
                <c:pt idx="48">
                  <c:v>0.68830000000000002</c:v>
                </c:pt>
                <c:pt idx="49">
                  <c:v>0.69659999999999989</c:v>
                </c:pt>
                <c:pt idx="50">
                  <c:v>0.69669999999999999</c:v>
                </c:pt>
                <c:pt idx="51">
                  <c:v>0.70350000000000001</c:v>
                </c:pt>
                <c:pt idx="52">
                  <c:v>0.70969999999999989</c:v>
                </c:pt>
                <c:pt idx="53">
                  <c:v>0.74540000000000006</c:v>
                </c:pt>
                <c:pt idx="54">
                  <c:v>0.77189999999999992</c:v>
                </c:pt>
                <c:pt idx="55">
                  <c:v>0.80649999999999988</c:v>
                </c:pt>
                <c:pt idx="56">
                  <c:v>0.79780000000000006</c:v>
                </c:pt>
                <c:pt idx="57">
                  <c:v>0.79089999999999994</c:v>
                </c:pt>
                <c:pt idx="58">
                  <c:v>0.80790000000000006</c:v>
                </c:pt>
                <c:pt idx="59">
                  <c:v>0.74719999999999998</c:v>
                </c:pt>
                <c:pt idx="60">
                  <c:v>0.76230000000000009</c:v>
                </c:pt>
                <c:pt idx="61">
                  <c:v>0.74650000000000005</c:v>
                </c:pt>
                <c:pt idx="62">
                  <c:v>0.74759999999999993</c:v>
                </c:pt>
                <c:pt idx="63">
                  <c:v>0.71899999999999997</c:v>
                </c:pt>
                <c:pt idx="64">
                  <c:v>0.72709999999999997</c:v>
                </c:pt>
                <c:pt idx="65">
                  <c:v>0.7105999999999999</c:v>
                </c:pt>
                <c:pt idx="66">
                  <c:v>0.70369999999999999</c:v>
                </c:pt>
                <c:pt idx="67">
                  <c:v>0.73340000000000005</c:v>
                </c:pt>
                <c:pt idx="68">
                  <c:v>0.75689999999999991</c:v>
                </c:pt>
                <c:pt idx="69">
                  <c:v>0.75949999999999995</c:v>
                </c:pt>
                <c:pt idx="70">
                  <c:v>0.75540000000000007</c:v>
                </c:pt>
                <c:pt idx="71">
                  <c:v>0.80320000000000003</c:v>
                </c:pt>
                <c:pt idx="72">
                  <c:v>0.78520000000000001</c:v>
                </c:pt>
                <c:pt idx="73">
                  <c:v>0.78339999999999999</c:v>
                </c:pt>
                <c:pt idx="74">
                  <c:v>0.81559999999999988</c:v>
                </c:pt>
                <c:pt idx="75">
                  <c:v>0.8156000000000001</c:v>
                </c:pt>
                <c:pt idx="76">
                  <c:v>0.8297000000000001</c:v>
                </c:pt>
                <c:pt idx="77">
                  <c:v>0.8701000000000001</c:v>
                </c:pt>
                <c:pt idx="78">
                  <c:v>0.88819999999999988</c:v>
                </c:pt>
                <c:pt idx="79">
                  <c:v>0.84570000000000001</c:v>
                </c:pt>
                <c:pt idx="80">
                  <c:v>0.87370000000000003</c:v>
                </c:pt>
                <c:pt idx="81">
                  <c:v>0.85699999999999998</c:v>
                </c:pt>
                <c:pt idx="82">
                  <c:v>0.88419999999999999</c:v>
                </c:pt>
                <c:pt idx="83">
                  <c:v>0.88249999999999984</c:v>
                </c:pt>
                <c:pt idx="84">
                  <c:v>0.87949999999999995</c:v>
                </c:pt>
                <c:pt idx="85">
                  <c:v>0.89989999999999992</c:v>
                </c:pt>
                <c:pt idx="86">
                  <c:v>0.91940000000000011</c:v>
                </c:pt>
                <c:pt idx="87">
                  <c:v>0.91369999999999996</c:v>
                </c:pt>
                <c:pt idx="88">
                  <c:v>0.91830000000000001</c:v>
                </c:pt>
                <c:pt idx="89">
                  <c:v>0.91769999999999996</c:v>
                </c:pt>
                <c:pt idx="90">
                  <c:v>0.89549999999999996</c:v>
                </c:pt>
                <c:pt idx="91">
                  <c:v>0.90510000000000002</c:v>
                </c:pt>
                <c:pt idx="92">
                  <c:v>0.90010000000000012</c:v>
                </c:pt>
                <c:pt idx="93">
                  <c:v>0.86820000000000008</c:v>
                </c:pt>
                <c:pt idx="94">
                  <c:v>0.86370000000000013</c:v>
                </c:pt>
                <c:pt idx="95">
                  <c:v>0.87159999999999993</c:v>
                </c:pt>
                <c:pt idx="96">
                  <c:v>0.86210000000000009</c:v>
                </c:pt>
                <c:pt idx="97">
                  <c:v>0.8217000000000001</c:v>
                </c:pt>
                <c:pt idx="98">
                  <c:v>0.82799999999999985</c:v>
                </c:pt>
                <c:pt idx="99">
                  <c:v>0.82369999999999988</c:v>
                </c:pt>
                <c:pt idx="100">
                  <c:v>0.85160000000000013</c:v>
                </c:pt>
                <c:pt idx="101">
                  <c:v>0.91839999999999988</c:v>
                </c:pt>
                <c:pt idx="102">
                  <c:v>0.99309999999999987</c:v>
                </c:pt>
                <c:pt idx="103">
                  <c:v>1.0376000000000001</c:v>
                </c:pt>
                <c:pt idx="104">
                  <c:v>0.99529999999999985</c:v>
                </c:pt>
                <c:pt idx="105">
                  <c:v>0.98419999999999996</c:v>
                </c:pt>
                <c:pt idx="106">
                  <c:v>0.97530000000000006</c:v>
                </c:pt>
                <c:pt idx="107">
                  <c:v>1.0115000000000001</c:v>
                </c:pt>
                <c:pt idx="108">
                  <c:v>0.99859999999999993</c:v>
                </c:pt>
                <c:pt idx="109">
                  <c:v>0.9887999999999999</c:v>
                </c:pt>
                <c:pt idx="110">
                  <c:v>0.97330000000000005</c:v>
                </c:pt>
                <c:pt idx="111">
                  <c:v>0.97089999999999987</c:v>
                </c:pt>
                <c:pt idx="112">
                  <c:v>0.97989999999999999</c:v>
                </c:pt>
                <c:pt idx="113">
                  <c:v>0.9879</c:v>
                </c:pt>
                <c:pt idx="114">
                  <c:v>0.98350000000000004</c:v>
                </c:pt>
                <c:pt idx="115">
                  <c:v>1.0196000000000003</c:v>
                </c:pt>
                <c:pt idx="116">
                  <c:v>1.0137999999999998</c:v>
                </c:pt>
                <c:pt idx="117">
                  <c:v>1.0349000000000002</c:v>
                </c:pt>
                <c:pt idx="118">
                  <c:v>1.0596999999999999</c:v>
                </c:pt>
                <c:pt idx="119">
                  <c:v>1.0049000000000001</c:v>
                </c:pt>
                <c:pt idx="120">
                  <c:v>0.99560000000000004</c:v>
                </c:pt>
                <c:pt idx="121">
                  <c:v>0.99770000000000003</c:v>
                </c:pt>
                <c:pt idx="122">
                  <c:v>0.99460000000000015</c:v>
                </c:pt>
                <c:pt idx="123">
                  <c:v>0.98280000000000012</c:v>
                </c:pt>
                <c:pt idx="124">
                  <c:v>0.97770000000000024</c:v>
                </c:pt>
                <c:pt idx="125">
                  <c:v>0.9749000000000001</c:v>
                </c:pt>
                <c:pt idx="126">
                  <c:v>0.99930000000000008</c:v>
                </c:pt>
                <c:pt idx="127">
                  <c:v>0.99290000000000012</c:v>
                </c:pt>
                <c:pt idx="128">
                  <c:v>0.95300000000000007</c:v>
                </c:pt>
                <c:pt idx="129">
                  <c:v>0.97050000000000014</c:v>
                </c:pt>
                <c:pt idx="130">
                  <c:v>0.99560000000000004</c:v>
                </c:pt>
                <c:pt idx="131">
                  <c:v>1.0023</c:v>
                </c:pt>
                <c:pt idx="132">
                  <c:v>0.98890000000000011</c:v>
                </c:pt>
                <c:pt idx="133">
                  <c:v>0.99940000000000007</c:v>
                </c:pt>
                <c:pt idx="134">
                  <c:v>0.99139999999999995</c:v>
                </c:pt>
                <c:pt idx="135">
                  <c:v>0.98270000000000002</c:v>
                </c:pt>
                <c:pt idx="136">
                  <c:v>0.96600000000000008</c:v>
                </c:pt>
                <c:pt idx="137">
                  <c:v>0.96730000000000016</c:v>
                </c:pt>
                <c:pt idx="138">
                  <c:v>0.98339999999999994</c:v>
                </c:pt>
                <c:pt idx="139">
                  <c:v>0.95609999999999995</c:v>
                </c:pt>
                <c:pt idx="140">
                  <c:v>0.94040000000000001</c:v>
                </c:pt>
                <c:pt idx="141">
                  <c:v>0.95120000000000005</c:v>
                </c:pt>
                <c:pt idx="142">
                  <c:v>0.94490000000000007</c:v>
                </c:pt>
                <c:pt idx="143">
                  <c:v>0.95460000000000012</c:v>
                </c:pt>
                <c:pt idx="144">
                  <c:v>0.96860000000000002</c:v>
                </c:pt>
                <c:pt idx="145">
                  <c:v>0.96519999999999995</c:v>
                </c:pt>
                <c:pt idx="146">
                  <c:v>0.95119999999999993</c:v>
                </c:pt>
                <c:pt idx="147">
                  <c:v>0.95490000000000008</c:v>
                </c:pt>
                <c:pt idx="148">
                  <c:v>0.94529999999999992</c:v>
                </c:pt>
                <c:pt idx="149">
                  <c:v>0.92949999999999977</c:v>
                </c:pt>
                <c:pt idx="150">
                  <c:v>0.9706999999999999</c:v>
                </c:pt>
                <c:pt idx="151">
                  <c:v>0.95120000000000005</c:v>
                </c:pt>
                <c:pt idx="152">
                  <c:v>0.96260000000000012</c:v>
                </c:pt>
                <c:pt idx="153">
                  <c:v>0.98049999999999993</c:v>
                </c:pt>
                <c:pt idx="154">
                  <c:v>0.98770000000000002</c:v>
                </c:pt>
                <c:pt idx="155">
                  <c:v>1.0258</c:v>
                </c:pt>
                <c:pt idx="156">
                  <c:v>1.0378999999999998</c:v>
                </c:pt>
                <c:pt idx="157">
                  <c:v>1.0317000000000001</c:v>
                </c:pt>
                <c:pt idx="158">
                  <c:v>1.0259999999999998</c:v>
                </c:pt>
                <c:pt idx="159">
                  <c:v>1.0141000000000002</c:v>
                </c:pt>
                <c:pt idx="160">
                  <c:v>1.0226999999999999</c:v>
                </c:pt>
                <c:pt idx="161">
                  <c:v>1.0324</c:v>
                </c:pt>
                <c:pt idx="162">
                  <c:v>1.0791999999999997</c:v>
                </c:pt>
                <c:pt idx="163">
                  <c:v>1.0477999999999998</c:v>
                </c:pt>
                <c:pt idx="164">
                  <c:v>1.0416000000000003</c:v>
                </c:pt>
                <c:pt idx="165">
                  <c:v>1.0257000000000001</c:v>
                </c:pt>
                <c:pt idx="166">
                  <c:v>1.1088</c:v>
                </c:pt>
                <c:pt idx="167">
                  <c:v>1.1062999999999998</c:v>
                </c:pt>
                <c:pt idx="168">
                  <c:v>1.0721000000000001</c:v>
                </c:pt>
                <c:pt idx="169">
                  <c:v>1.0556999999999999</c:v>
                </c:pt>
                <c:pt idx="170">
                  <c:v>1.0202</c:v>
                </c:pt>
                <c:pt idx="171">
                  <c:v>1.0141999999999998</c:v>
                </c:pt>
                <c:pt idx="172">
                  <c:v>1.0082</c:v>
                </c:pt>
                <c:pt idx="173">
                  <c:v>1.0183999999999997</c:v>
                </c:pt>
                <c:pt idx="174">
                  <c:v>1.0216000000000001</c:v>
                </c:pt>
                <c:pt idx="175">
                  <c:v>1.0486999999999997</c:v>
                </c:pt>
                <c:pt idx="176">
                  <c:v>1.0484999999999998</c:v>
                </c:pt>
                <c:pt idx="177">
                  <c:v>1.0895999999999999</c:v>
                </c:pt>
                <c:pt idx="178">
                  <c:v>1.1318999999999999</c:v>
                </c:pt>
                <c:pt idx="179">
                  <c:v>1.1817000000000002</c:v>
                </c:pt>
                <c:pt idx="180">
                  <c:v>1.1764000000000001</c:v>
                </c:pt>
                <c:pt idx="181">
                  <c:v>1.2030999999999996</c:v>
                </c:pt>
                <c:pt idx="182">
                  <c:v>1.1924999999999999</c:v>
                </c:pt>
                <c:pt idx="183">
                  <c:v>1.2364000000000002</c:v>
                </c:pt>
                <c:pt idx="184">
                  <c:v>1.2526999999999999</c:v>
                </c:pt>
                <c:pt idx="185">
                  <c:v>1.3090999999999999</c:v>
                </c:pt>
                <c:pt idx="186">
                  <c:v>1.3197000000000001</c:v>
                </c:pt>
                <c:pt idx="187">
                  <c:v>1.2854000000000001</c:v>
                </c:pt>
                <c:pt idx="188">
                  <c:v>1.3401000000000001</c:v>
                </c:pt>
                <c:pt idx="189">
                  <c:v>1.4689999999999999</c:v>
                </c:pt>
                <c:pt idx="190">
                  <c:v>1.4388000000000001</c:v>
                </c:pt>
                <c:pt idx="191">
                  <c:v>1.4490999999999996</c:v>
                </c:pt>
                <c:pt idx="192">
                  <c:v>1.4413999999999998</c:v>
                </c:pt>
                <c:pt idx="193">
                  <c:v>1.4373999999999998</c:v>
                </c:pt>
                <c:pt idx="194">
                  <c:v>1.4178000000000002</c:v>
                </c:pt>
                <c:pt idx="195">
                  <c:v>1.4099000000000004</c:v>
                </c:pt>
                <c:pt idx="196">
                  <c:v>1.4064999999999999</c:v>
                </c:pt>
                <c:pt idx="197">
                  <c:v>1.3758999999999997</c:v>
                </c:pt>
                <c:pt idx="198">
                  <c:v>1.379</c:v>
                </c:pt>
                <c:pt idx="199">
                  <c:v>1.4171999999999998</c:v>
                </c:pt>
                <c:pt idx="200">
                  <c:v>1.3820000000000001</c:v>
                </c:pt>
                <c:pt idx="201">
                  <c:v>1.3788</c:v>
                </c:pt>
                <c:pt idx="202">
                  <c:v>1.3868999999999998</c:v>
                </c:pt>
                <c:pt idx="203">
                  <c:v>1.3841999999999999</c:v>
                </c:pt>
                <c:pt idx="204">
                  <c:v>1.3866999999999998</c:v>
                </c:pt>
                <c:pt idx="205">
                  <c:v>1.3836999999999997</c:v>
                </c:pt>
                <c:pt idx="206">
                  <c:v>1.3799000000000001</c:v>
                </c:pt>
                <c:pt idx="207">
                  <c:v>1.3685</c:v>
                </c:pt>
                <c:pt idx="208">
                  <c:v>1.3673000000000002</c:v>
                </c:pt>
                <c:pt idx="209">
                  <c:v>1.3460999999999999</c:v>
                </c:pt>
                <c:pt idx="210">
                  <c:v>1.3502999999999998</c:v>
                </c:pt>
                <c:pt idx="211">
                  <c:v>1.38</c:v>
                </c:pt>
                <c:pt idx="212">
                  <c:v>1.3707999999999996</c:v>
                </c:pt>
                <c:pt idx="213">
                  <c:v>1.3264</c:v>
                </c:pt>
                <c:pt idx="214">
                  <c:v>1.3156000000000001</c:v>
                </c:pt>
                <c:pt idx="215">
                  <c:v>1.3231000000000002</c:v>
                </c:pt>
                <c:pt idx="216">
                  <c:v>1.3260999999999998</c:v>
                </c:pt>
                <c:pt idx="217">
                  <c:v>1.3346999999999998</c:v>
                </c:pt>
                <c:pt idx="218">
                  <c:v>1.3309</c:v>
                </c:pt>
                <c:pt idx="219">
                  <c:v>1.2954999999999999</c:v>
                </c:pt>
                <c:pt idx="220">
                  <c:v>1.3019000000000001</c:v>
                </c:pt>
                <c:pt idx="221">
                  <c:v>1.2714999999999999</c:v>
                </c:pt>
                <c:pt idx="222">
                  <c:v>1.2524999999999999</c:v>
                </c:pt>
                <c:pt idx="223">
                  <c:v>1.2401</c:v>
                </c:pt>
                <c:pt idx="224">
                  <c:v>1.2278</c:v>
                </c:pt>
                <c:pt idx="225">
                  <c:v>1.1521000000000001</c:v>
                </c:pt>
                <c:pt idx="226">
                  <c:v>1.1427000000000003</c:v>
                </c:pt>
                <c:pt idx="227">
                  <c:v>1.1094000000000002</c:v>
                </c:pt>
                <c:pt idx="228">
                  <c:v>1.1257999999999999</c:v>
                </c:pt>
                <c:pt idx="229">
                  <c:v>1.1164000000000001</c:v>
                </c:pt>
                <c:pt idx="230">
                  <c:v>1.0762</c:v>
                </c:pt>
                <c:pt idx="231">
                  <c:v>1.0640000000000001</c:v>
                </c:pt>
                <c:pt idx="232">
                  <c:v>1.0723</c:v>
                </c:pt>
                <c:pt idx="233">
                  <c:v>1.0678000000000001</c:v>
                </c:pt>
                <c:pt idx="234">
                  <c:v>1.0937999999999999</c:v>
                </c:pt>
                <c:pt idx="235">
                  <c:v>1.0724</c:v>
                </c:pt>
                <c:pt idx="236">
                  <c:v>1.1543000000000001</c:v>
                </c:pt>
                <c:pt idx="237">
                  <c:v>1.1305000000000001</c:v>
                </c:pt>
                <c:pt idx="238">
                  <c:v>1.1377000000000002</c:v>
                </c:pt>
                <c:pt idx="239">
                  <c:v>1.1522999999999999</c:v>
                </c:pt>
                <c:pt idx="240">
                  <c:v>1.1602999999999999</c:v>
                </c:pt>
                <c:pt idx="241">
                  <c:v>1.1324000000000001</c:v>
                </c:pt>
                <c:pt idx="242">
                  <c:v>1.1294</c:v>
                </c:pt>
                <c:pt idx="243">
                  <c:v>1.1242999999999999</c:v>
                </c:pt>
                <c:pt idx="244">
                  <c:v>1.1520000000000001</c:v>
                </c:pt>
                <c:pt idx="245">
                  <c:v>1.1324000000000001</c:v>
                </c:pt>
                <c:pt idx="246">
                  <c:v>1.1392000000000002</c:v>
                </c:pt>
                <c:pt idx="247">
                  <c:v>1.1315</c:v>
                </c:pt>
                <c:pt idx="248">
                  <c:v>1.0947999999999998</c:v>
                </c:pt>
                <c:pt idx="249">
                  <c:v>1.1162999999999998</c:v>
                </c:pt>
                <c:pt idx="250">
                  <c:v>1.1278000000000001</c:v>
                </c:pt>
                <c:pt idx="251">
                  <c:v>1.1012</c:v>
                </c:pt>
                <c:pt idx="252">
                  <c:v>1.0783</c:v>
                </c:pt>
                <c:pt idx="253">
                  <c:v>1.0103</c:v>
                </c:pt>
                <c:pt idx="254">
                  <c:v>0.99949999999999983</c:v>
                </c:pt>
                <c:pt idx="255">
                  <c:v>0.996</c:v>
                </c:pt>
                <c:pt idx="256">
                  <c:v>1.0078</c:v>
                </c:pt>
                <c:pt idx="257">
                  <c:v>0.98550000000000004</c:v>
                </c:pt>
                <c:pt idx="258">
                  <c:v>0.95839999999999992</c:v>
                </c:pt>
              </c:numCache>
            </c:numRef>
          </c:val>
          <c:smooth val="0"/>
          <c:extLst>
            <c:ext xmlns:c16="http://schemas.microsoft.com/office/drawing/2014/chart" uri="{C3380CC4-5D6E-409C-BE32-E72D297353CC}">
              <c16:uniqueId val="{00000000-7CCC-4D05-BE75-63E17FC49C56}"/>
            </c:ext>
          </c:extLst>
        </c:ser>
        <c:ser>
          <c:idx val="1"/>
          <c:order val="1"/>
          <c:tx>
            <c:strRef>
              <c:f>'Graf 6'!$K$1</c:f>
              <c:strCache>
                <c:ptCount val="1"/>
                <c:pt idx="0">
                  <c:v>France</c:v>
                </c:pt>
              </c:strCache>
            </c:strRef>
          </c:tx>
          <c:spPr>
            <a:ln w="28575" cap="rnd">
              <a:solidFill>
                <a:schemeClr val="tx1"/>
              </a:solidFill>
              <a:prstDash val="solid"/>
              <a:round/>
            </a:ln>
            <a:effectLst/>
          </c:spPr>
          <c:marker>
            <c:symbol val="none"/>
          </c:marker>
          <c:cat>
            <c:numRef>
              <c:f>'Graf 6'!$C$2:$C$260</c:f>
              <c:numCache>
                <c:formatCode>m/d/yyyy</c:formatCode>
                <c:ptCount val="259"/>
                <c:pt idx="0">
                  <c:v>44579</c:v>
                </c:pt>
                <c:pt idx="1">
                  <c:v>44580</c:v>
                </c:pt>
                <c:pt idx="2">
                  <c:v>44581</c:v>
                </c:pt>
                <c:pt idx="3">
                  <c:v>44582</c:v>
                </c:pt>
                <c:pt idx="4">
                  <c:v>44585</c:v>
                </c:pt>
                <c:pt idx="5">
                  <c:v>44586</c:v>
                </c:pt>
                <c:pt idx="6">
                  <c:v>44587</c:v>
                </c:pt>
                <c:pt idx="7">
                  <c:v>44588</c:v>
                </c:pt>
                <c:pt idx="8">
                  <c:v>44589</c:v>
                </c:pt>
                <c:pt idx="9">
                  <c:v>44592</c:v>
                </c:pt>
                <c:pt idx="10">
                  <c:v>44593</c:v>
                </c:pt>
                <c:pt idx="11">
                  <c:v>44594</c:v>
                </c:pt>
                <c:pt idx="12">
                  <c:v>44595</c:v>
                </c:pt>
                <c:pt idx="13">
                  <c:v>44596</c:v>
                </c:pt>
                <c:pt idx="14">
                  <c:v>44599</c:v>
                </c:pt>
                <c:pt idx="15">
                  <c:v>44600</c:v>
                </c:pt>
                <c:pt idx="16">
                  <c:v>44601</c:v>
                </c:pt>
                <c:pt idx="17">
                  <c:v>44602</c:v>
                </c:pt>
                <c:pt idx="18">
                  <c:v>44603</c:v>
                </c:pt>
                <c:pt idx="19">
                  <c:v>44606</c:v>
                </c:pt>
                <c:pt idx="20">
                  <c:v>44607</c:v>
                </c:pt>
                <c:pt idx="21">
                  <c:v>44608</c:v>
                </c:pt>
                <c:pt idx="22">
                  <c:v>44609</c:v>
                </c:pt>
                <c:pt idx="23">
                  <c:v>44610</c:v>
                </c:pt>
                <c:pt idx="24">
                  <c:v>44613</c:v>
                </c:pt>
                <c:pt idx="25">
                  <c:v>44614</c:v>
                </c:pt>
                <c:pt idx="26">
                  <c:v>44615</c:v>
                </c:pt>
                <c:pt idx="27">
                  <c:v>44616</c:v>
                </c:pt>
                <c:pt idx="28">
                  <c:v>44617</c:v>
                </c:pt>
                <c:pt idx="29">
                  <c:v>44620</c:v>
                </c:pt>
                <c:pt idx="30">
                  <c:v>44621</c:v>
                </c:pt>
                <c:pt idx="31">
                  <c:v>44622</c:v>
                </c:pt>
                <c:pt idx="32">
                  <c:v>44623</c:v>
                </c:pt>
                <c:pt idx="33">
                  <c:v>44624</c:v>
                </c:pt>
                <c:pt idx="34">
                  <c:v>44627</c:v>
                </c:pt>
                <c:pt idx="35">
                  <c:v>44628</c:v>
                </c:pt>
                <c:pt idx="36">
                  <c:v>44629</c:v>
                </c:pt>
                <c:pt idx="37">
                  <c:v>44630</c:v>
                </c:pt>
                <c:pt idx="38">
                  <c:v>44631</c:v>
                </c:pt>
                <c:pt idx="39">
                  <c:v>44634</c:v>
                </c:pt>
                <c:pt idx="40">
                  <c:v>44635</c:v>
                </c:pt>
                <c:pt idx="41">
                  <c:v>44636</c:v>
                </c:pt>
                <c:pt idx="42">
                  <c:v>44637</c:v>
                </c:pt>
                <c:pt idx="43">
                  <c:v>44638</c:v>
                </c:pt>
                <c:pt idx="44">
                  <c:v>44641</c:v>
                </c:pt>
                <c:pt idx="45">
                  <c:v>44642</c:v>
                </c:pt>
                <c:pt idx="46">
                  <c:v>44643</c:v>
                </c:pt>
                <c:pt idx="47">
                  <c:v>44644</c:v>
                </c:pt>
                <c:pt idx="48">
                  <c:v>44645</c:v>
                </c:pt>
                <c:pt idx="49">
                  <c:v>44648</c:v>
                </c:pt>
                <c:pt idx="50">
                  <c:v>44649</c:v>
                </c:pt>
                <c:pt idx="51">
                  <c:v>44650</c:v>
                </c:pt>
                <c:pt idx="52">
                  <c:v>44651</c:v>
                </c:pt>
                <c:pt idx="53">
                  <c:v>44652</c:v>
                </c:pt>
                <c:pt idx="54">
                  <c:v>44655</c:v>
                </c:pt>
                <c:pt idx="55">
                  <c:v>44656</c:v>
                </c:pt>
                <c:pt idx="56">
                  <c:v>44657</c:v>
                </c:pt>
                <c:pt idx="57">
                  <c:v>44658</c:v>
                </c:pt>
                <c:pt idx="58">
                  <c:v>44659</c:v>
                </c:pt>
                <c:pt idx="59">
                  <c:v>44662</c:v>
                </c:pt>
                <c:pt idx="60">
                  <c:v>44663</c:v>
                </c:pt>
                <c:pt idx="61">
                  <c:v>44664</c:v>
                </c:pt>
                <c:pt idx="62">
                  <c:v>44665</c:v>
                </c:pt>
                <c:pt idx="63">
                  <c:v>44670</c:v>
                </c:pt>
                <c:pt idx="64">
                  <c:v>44671</c:v>
                </c:pt>
                <c:pt idx="65">
                  <c:v>44672</c:v>
                </c:pt>
                <c:pt idx="66">
                  <c:v>44673</c:v>
                </c:pt>
                <c:pt idx="67">
                  <c:v>44676</c:v>
                </c:pt>
                <c:pt idx="68">
                  <c:v>44677</c:v>
                </c:pt>
                <c:pt idx="69">
                  <c:v>44678</c:v>
                </c:pt>
                <c:pt idx="70">
                  <c:v>44679</c:v>
                </c:pt>
                <c:pt idx="71">
                  <c:v>44680</c:v>
                </c:pt>
                <c:pt idx="72">
                  <c:v>44683</c:v>
                </c:pt>
                <c:pt idx="73">
                  <c:v>44684</c:v>
                </c:pt>
                <c:pt idx="74">
                  <c:v>44685</c:v>
                </c:pt>
                <c:pt idx="75">
                  <c:v>44686</c:v>
                </c:pt>
                <c:pt idx="76">
                  <c:v>44687</c:v>
                </c:pt>
                <c:pt idx="77">
                  <c:v>44690</c:v>
                </c:pt>
                <c:pt idx="78">
                  <c:v>44691</c:v>
                </c:pt>
                <c:pt idx="79">
                  <c:v>44692</c:v>
                </c:pt>
                <c:pt idx="80">
                  <c:v>44693</c:v>
                </c:pt>
                <c:pt idx="81">
                  <c:v>44694</c:v>
                </c:pt>
                <c:pt idx="82">
                  <c:v>44697</c:v>
                </c:pt>
                <c:pt idx="83">
                  <c:v>44698</c:v>
                </c:pt>
                <c:pt idx="84">
                  <c:v>44699</c:v>
                </c:pt>
                <c:pt idx="85">
                  <c:v>44700</c:v>
                </c:pt>
                <c:pt idx="86">
                  <c:v>44701</c:v>
                </c:pt>
                <c:pt idx="87">
                  <c:v>44704</c:v>
                </c:pt>
                <c:pt idx="88">
                  <c:v>44705</c:v>
                </c:pt>
                <c:pt idx="89">
                  <c:v>44706</c:v>
                </c:pt>
                <c:pt idx="90">
                  <c:v>44707</c:v>
                </c:pt>
                <c:pt idx="91">
                  <c:v>44708</c:v>
                </c:pt>
                <c:pt idx="92">
                  <c:v>44711</c:v>
                </c:pt>
                <c:pt idx="93">
                  <c:v>44712</c:v>
                </c:pt>
                <c:pt idx="94">
                  <c:v>44713</c:v>
                </c:pt>
                <c:pt idx="95">
                  <c:v>44714</c:v>
                </c:pt>
                <c:pt idx="96">
                  <c:v>44715</c:v>
                </c:pt>
                <c:pt idx="97">
                  <c:v>44718</c:v>
                </c:pt>
                <c:pt idx="98">
                  <c:v>44719</c:v>
                </c:pt>
                <c:pt idx="99">
                  <c:v>44720</c:v>
                </c:pt>
                <c:pt idx="100">
                  <c:v>44721</c:v>
                </c:pt>
                <c:pt idx="101">
                  <c:v>44722</c:v>
                </c:pt>
                <c:pt idx="102">
                  <c:v>44725</c:v>
                </c:pt>
                <c:pt idx="103">
                  <c:v>44726</c:v>
                </c:pt>
                <c:pt idx="104">
                  <c:v>44727</c:v>
                </c:pt>
                <c:pt idx="105">
                  <c:v>44728</c:v>
                </c:pt>
                <c:pt idx="106">
                  <c:v>44729</c:v>
                </c:pt>
                <c:pt idx="107">
                  <c:v>44732</c:v>
                </c:pt>
                <c:pt idx="108">
                  <c:v>44733</c:v>
                </c:pt>
                <c:pt idx="109">
                  <c:v>44734</c:v>
                </c:pt>
                <c:pt idx="110">
                  <c:v>44735</c:v>
                </c:pt>
                <c:pt idx="111">
                  <c:v>44736</c:v>
                </c:pt>
                <c:pt idx="112">
                  <c:v>44739</c:v>
                </c:pt>
                <c:pt idx="113">
                  <c:v>44740</c:v>
                </c:pt>
                <c:pt idx="114">
                  <c:v>44741</c:v>
                </c:pt>
                <c:pt idx="115">
                  <c:v>44742</c:v>
                </c:pt>
                <c:pt idx="116">
                  <c:v>44743</c:v>
                </c:pt>
                <c:pt idx="117">
                  <c:v>44746</c:v>
                </c:pt>
                <c:pt idx="118">
                  <c:v>44747</c:v>
                </c:pt>
                <c:pt idx="119">
                  <c:v>44748</c:v>
                </c:pt>
                <c:pt idx="120">
                  <c:v>44749</c:v>
                </c:pt>
                <c:pt idx="121">
                  <c:v>44750</c:v>
                </c:pt>
                <c:pt idx="122">
                  <c:v>44753</c:v>
                </c:pt>
                <c:pt idx="123">
                  <c:v>44754</c:v>
                </c:pt>
                <c:pt idx="124">
                  <c:v>44755</c:v>
                </c:pt>
                <c:pt idx="125">
                  <c:v>44756</c:v>
                </c:pt>
                <c:pt idx="126">
                  <c:v>44757</c:v>
                </c:pt>
                <c:pt idx="127">
                  <c:v>44760</c:v>
                </c:pt>
                <c:pt idx="128">
                  <c:v>44761</c:v>
                </c:pt>
                <c:pt idx="129">
                  <c:v>44762</c:v>
                </c:pt>
                <c:pt idx="130">
                  <c:v>44763</c:v>
                </c:pt>
                <c:pt idx="131">
                  <c:v>44764</c:v>
                </c:pt>
                <c:pt idx="132">
                  <c:v>44767</c:v>
                </c:pt>
                <c:pt idx="133">
                  <c:v>44768</c:v>
                </c:pt>
                <c:pt idx="134">
                  <c:v>44769</c:v>
                </c:pt>
                <c:pt idx="135">
                  <c:v>44770</c:v>
                </c:pt>
                <c:pt idx="136">
                  <c:v>44771</c:v>
                </c:pt>
                <c:pt idx="137">
                  <c:v>44774</c:v>
                </c:pt>
                <c:pt idx="138">
                  <c:v>44775</c:v>
                </c:pt>
                <c:pt idx="139">
                  <c:v>44776</c:v>
                </c:pt>
                <c:pt idx="140">
                  <c:v>44777</c:v>
                </c:pt>
                <c:pt idx="141">
                  <c:v>44778</c:v>
                </c:pt>
                <c:pt idx="142">
                  <c:v>44781</c:v>
                </c:pt>
                <c:pt idx="143">
                  <c:v>44782</c:v>
                </c:pt>
                <c:pt idx="144">
                  <c:v>44783</c:v>
                </c:pt>
                <c:pt idx="145">
                  <c:v>44784</c:v>
                </c:pt>
                <c:pt idx="146">
                  <c:v>44785</c:v>
                </c:pt>
                <c:pt idx="147">
                  <c:v>44788</c:v>
                </c:pt>
                <c:pt idx="148">
                  <c:v>44789</c:v>
                </c:pt>
                <c:pt idx="149">
                  <c:v>44790</c:v>
                </c:pt>
                <c:pt idx="150">
                  <c:v>44791</c:v>
                </c:pt>
                <c:pt idx="151">
                  <c:v>44792</c:v>
                </c:pt>
                <c:pt idx="152">
                  <c:v>44795</c:v>
                </c:pt>
                <c:pt idx="153">
                  <c:v>44796</c:v>
                </c:pt>
                <c:pt idx="154">
                  <c:v>44797</c:v>
                </c:pt>
                <c:pt idx="155">
                  <c:v>44798</c:v>
                </c:pt>
                <c:pt idx="156">
                  <c:v>44799</c:v>
                </c:pt>
                <c:pt idx="157">
                  <c:v>44802</c:v>
                </c:pt>
                <c:pt idx="158">
                  <c:v>44803</c:v>
                </c:pt>
                <c:pt idx="159">
                  <c:v>44804</c:v>
                </c:pt>
                <c:pt idx="160">
                  <c:v>44805</c:v>
                </c:pt>
                <c:pt idx="161">
                  <c:v>44806</c:v>
                </c:pt>
                <c:pt idx="162">
                  <c:v>44809</c:v>
                </c:pt>
                <c:pt idx="163">
                  <c:v>44810</c:v>
                </c:pt>
                <c:pt idx="164">
                  <c:v>44811</c:v>
                </c:pt>
                <c:pt idx="165">
                  <c:v>44812</c:v>
                </c:pt>
                <c:pt idx="166">
                  <c:v>44813</c:v>
                </c:pt>
                <c:pt idx="167">
                  <c:v>44816</c:v>
                </c:pt>
                <c:pt idx="168">
                  <c:v>44817</c:v>
                </c:pt>
                <c:pt idx="169">
                  <c:v>44818</c:v>
                </c:pt>
                <c:pt idx="170">
                  <c:v>44819</c:v>
                </c:pt>
                <c:pt idx="171">
                  <c:v>44820</c:v>
                </c:pt>
                <c:pt idx="172">
                  <c:v>44823</c:v>
                </c:pt>
                <c:pt idx="173">
                  <c:v>44824</c:v>
                </c:pt>
                <c:pt idx="174">
                  <c:v>44825</c:v>
                </c:pt>
                <c:pt idx="175">
                  <c:v>44826</c:v>
                </c:pt>
                <c:pt idx="176">
                  <c:v>44827</c:v>
                </c:pt>
                <c:pt idx="177">
                  <c:v>44830</c:v>
                </c:pt>
                <c:pt idx="178">
                  <c:v>44831</c:v>
                </c:pt>
                <c:pt idx="179">
                  <c:v>44832</c:v>
                </c:pt>
                <c:pt idx="180">
                  <c:v>44833</c:v>
                </c:pt>
                <c:pt idx="181">
                  <c:v>44834</c:v>
                </c:pt>
                <c:pt idx="182">
                  <c:v>44837</c:v>
                </c:pt>
                <c:pt idx="183">
                  <c:v>44838</c:v>
                </c:pt>
                <c:pt idx="184">
                  <c:v>44839</c:v>
                </c:pt>
                <c:pt idx="185">
                  <c:v>44840</c:v>
                </c:pt>
                <c:pt idx="186">
                  <c:v>44841</c:v>
                </c:pt>
                <c:pt idx="187">
                  <c:v>44844</c:v>
                </c:pt>
                <c:pt idx="188">
                  <c:v>44845</c:v>
                </c:pt>
                <c:pt idx="189">
                  <c:v>44846</c:v>
                </c:pt>
                <c:pt idx="190">
                  <c:v>44847</c:v>
                </c:pt>
                <c:pt idx="191">
                  <c:v>44848</c:v>
                </c:pt>
                <c:pt idx="192">
                  <c:v>44851</c:v>
                </c:pt>
                <c:pt idx="193">
                  <c:v>44852</c:v>
                </c:pt>
                <c:pt idx="194">
                  <c:v>44853</c:v>
                </c:pt>
                <c:pt idx="195">
                  <c:v>44854</c:v>
                </c:pt>
                <c:pt idx="196">
                  <c:v>44855</c:v>
                </c:pt>
                <c:pt idx="197">
                  <c:v>44858</c:v>
                </c:pt>
                <c:pt idx="198">
                  <c:v>44859</c:v>
                </c:pt>
                <c:pt idx="199">
                  <c:v>44860</c:v>
                </c:pt>
                <c:pt idx="200">
                  <c:v>44861</c:v>
                </c:pt>
                <c:pt idx="201">
                  <c:v>44862</c:v>
                </c:pt>
                <c:pt idx="202">
                  <c:v>44865</c:v>
                </c:pt>
                <c:pt idx="203">
                  <c:v>44866</c:v>
                </c:pt>
                <c:pt idx="204">
                  <c:v>44867</c:v>
                </c:pt>
                <c:pt idx="205">
                  <c:v>44868</c:v>
                </c:pt>
                <c:pt idx="206">
                  <c:v>44869</c:v>
                </c:pt>
                <c:pt idx="207">
                  <c:v>44872</c:v>
                </c:pt>
                <c:pt idx="208">
                  <c:v>44873</c:v>
                </c:pt>
                <c:pt idx="209">
                  <c:v>44874</c:v>
                </c:pt>
                <c:pt idx="210">
                  <c:v>44875</c:v>
                </c:pt>
                <c:pt idx="211">
                  <c:v>44876</c:v>
                </c:pt>
                <c:pt idx="212">
                  <c:v>44879</c:v>
                </c:pt>
                <c:pt idx="213">
                  <c:v>44880</c:v>
                </c:pt>
                <c:pt idx="214">
                  <c:v>44881</c:v>
                </c:pt>
                <c:pt idx="215">
                  <c:v>44882</c:v>
                </c:pt>
                <c:pt idx="216">
                  <c:v>44883</c:v>
                </c:pt>
                <c:pt idx="217">
                  <c:v>44886</c:v>
                </c:pt>
                <c:pt idx="218">
                  <c:v>44887</c:v>
                </c:pt>
                <c:pt idx="219">
                  <c:v>44888</c:v>
                </c:pt>
                <c:pt idx="220">
                  <c:v>44889</c:v>
                </c:pt>
                <c:pt idx="221">
                  <c:v>44890</c:v>
                </c:pt>
                <c:pt idx="222">
                  <c:v>44893</c:v>
                </c:pt>
                <c:pt idx="223">
                  <c:v>44894</c:v>
                </c:pt>
                <c:pt idx="224">
                  <c:v>44895</c:v>
                </c:pt>
                <c:pt idx="225">
                  <c:v>44896</c:v>
                </c:pt>
                <c:pt idx="226">
                  <c:v>44897</c:v>
                </c:pt>
                <c:pt idx="227">
                  <c:v>44900</c:v>
                </c:pt>
                <c:pt idx="228">
                  <c:v>44901</c:v>
                </c:pt>
                <c:pt idx="229">
                  <c:v>44902</c:v>
                </c:pt>
                <c:pt idx="230">
                  <c:v>44903</c:v>
                </c:pt>
                <c:pt idx="231">
                  <c:v>44904</c:v>
                </c:pt>
                <c:pt idx="232">
                  <c:v>44907</c:v>
                </c:pt>
                <c:pt idx="233">
                  <c:v>44908</c:v>
                </c:pt>
                <c:pt idx="234">
                  <c:v>44909</c:v>
                </c:pt>
                <c:pt idx="235">
                  <c:v>44910</c:v>
                </c:pt>
                <c:pt idx="236">
                  <c:v>44911</c:v>
                </c:pt>
                <c:pt idx="237">
                  <c:v>44914</c:v>
                </c:pt>
                <c:pt idx="238">
                  <c:v>44915</c:v>
                </c:pt>
                <c:pt idx="239">
                  <c:v>44916</c:v>
                </c:pt>
                <c:pt idx="240">
                  <c:v>44917</c:v>
                </c:pt>
                <c:pt idx="241">
                  <c:v>44918</c:v>
                </c:pt>
                <c:pt idx="242">
                  <c:v>44922</c:v>
                </c:pt>
                <c:pt idx="243">
                  <c:v>44923</c:v>
                </c:pt>
                <c:pt idx="244">
                  <c:v>44924</c:v>
                </c:pt>
                <c:pt idx="245">
                  <c:v>44925</c:v>
                </c:pt>
                <c:pt idx="246">
                  <c:v>44928</c:v>
                </c:pt>
                <c:pt idx="247">
                  <c:v>44929</c:v>
                </c:pt>
                <c:pt idx="248">
                  <c:v>44930</c:v>
                </c:pt>
                <c:pt idx="249">
                  <c:v>44931</c:v>
                </c:pt>
                <c:pt idx="250">
                  <c:v>44932</c:v>
                </c:pt>
                <c:pt idx="251">
                  <c:v>44935</c:v>
                </c:pt>
                <c:pt idx="252">
                  <c:v>44936</c:v>
                </c:pt>
                <c:pt idx="253">
                  <c:v>44937</c:v>
                </c:pt>
                <c:pt idx="254">
                  <c:v>44938</c:v>
                </c:pt>
                <c:pt idx="255">
                  <c:v>44939</c:v>
                </c:pt>
                <c:pt idx="256">
                  <c:v>44942</c:v>
                </c:pt>
                <c:pt idx="257">
                  <c:v>44943</c:v>
                </c:pt>
                <c:pt idx="258">
                  <c:v>44944</c:v>
                </c:pt>
              </c:numCache>
            </c:numRef>
          </c:cat>
          <c:val>
            <c:numRef>
              <c:f>'Graf 6'!$K$2:$K$260</c:f>
              <c:numCache>
                <c:formatCode>General</c:formatCode>
                <c:ptCount val="259"/>
                <c:pt idx="0">
                  <c:v>0.3881</c:v>
                </c:pt>
                <c:pt idx="1">
                  <c:v>0.39350000000000002</c:v>
                </c:pt>
                <c:pt idx="2">
                  <c:v>0.38950000000000001</c:v>
                </c:pt>
                <c:pt idx="3">
                  <c:v>0.39860000000000001</c:v>
                </c:pt>
                <c:pt idx="4">
                  <c:v>0.41359999999999997</c:v>
                </c:pt>
                <c:pt idx="5">
                  <c:v>0.4128</c:v>
                </c:pt>
                <c:pt idx="6">
                  <c:v>0.4123</c:v>
                </c:pt>
                <c:pt idx="7">
                  <c:v>0.40439999999999998</c:v>
                </c:pt>
                <c:pt idx="8">
                  <c:v>0.41349999999999998</c:v>
                </c:pt>
                <c:pt idx="9">
                  <c:v>0.41520000000000001</c:v>
                </c:pt>
                <c:pt idx="10">
                  <c:v>0.41649999999999998</c:v>
                </c:pt>
                <c:pt idx="11">
                  <c:v>0.4118</c:v>
                </c:pt>
                <c:pt idx="12">
                  <c:v>0.43569999999999998</c:v>
                </c:pt>
                <c:pt idx="13">
                  <c:v>0.43980000000000002</c:v>
                </c:pt>
                <c:pt idx="14">
                  <c:v>0.44030000000000002</c:v>
                </c:pt>
                <c:pt idx="15">
                  <c:v>0.45539999999999997</c:v>
                </c:pt>
                <c:pt idx="16">
                  <c:v>0.45280000000000004</c:v>
                </c:pt>
                <c:pt idx="17">
                  <c:v>0.46489999999999998</c:v>
                </c:pt>
                <c:pt idx="18">
                  <c:v>0.47100000000000003</c:v>
                </c:pt>
                <c:pt idx="19">
                  <c:v>0.47889999999999999</c:v>
                </c:pt>
                <c:pt idx="20">
                  <c:v>0.47100000000000003</c:v>
                </c:pt>
                <c:pt idx="21">
                  <c:v>0.4738</c:v>
                </c:pt>
                <c:pt idx="22">
                  <c:v>0.4728</c:v>
                </c:pt>
                <c:pt idx="23">
                  <c:v>0.49430000000000007</c:v>
                </c:pt>
                <c:pt idx="24">
                  <c:v>0.51029999999999998</c:v>
                </c:pt>
                <c:pt idx="25">
                  <c:v>0.4919</c:v>
                </c:pt>
                <c:pt idx="26">
                  <c:v>0.50529999999999997</c:v>
                </c:pt>
                <c:pt idx="27">
                  <c:v>0.4929</c:v>
                </c:pt>
                <c:pt idx="28">
                  <c:v>0.47539999999999993</c:v>
                </c:pt>
                <c:pt idx="29">
                  <c:v>0.4718</c:v>
                </c:pt>
                <c:pt idx="30">
                  <c:v>0.438</c:v>
                </c:pt>
                <c:pt idx="31">
                  <c:v>0.4577</c:v>
                </c:pt>
                <c:pt idx="32">
                  <c:v>0.47620000000000001</c:v>
                </c:pt>
                <c:pt idx="33">
                  <c:v>0.50370000000000004</c:v>
                </c:pt>
                <c:pt idx="34">
                  <c:v>0.48769999999999997</c:v>
                </c:pt>
                <c:pt idx="35">
                  <c:v>0.44730000000000003</c:v>
                </c:pt>
                <c:pt idx="36">
                  <c:v>0.4446</c:v>
                </c:pt>
                <c:pt idx="37">
                  <c:v>0.47320000000000001</c:v>
                </c:pt>
                <c:pt idx="38">
                  <c:v>0.4728</c:v>
                </c:pt>
                <c:pt idx="39">
                  <c:v>0.46659999999999996</c:v>
                </c:pt>
                <c:pt idx="40">
                  <c:v>0.47440000000000004</c:v>
                </c:pt>
                <c:pt idx="41">
                  <c:v>0.45649999999999996</c:v>
                </c:pt>
                <c:pt idx="42">
                  <c:v>0.45079999999999998</c:v>
                </c:pt>
                <c:pt idx="43">
                  <c:v>0.45669999999999994</c:v>
                </c:pt>
                <c:pt idx="44">
                  <c:v>0.45740000000000003</c:v>
                </c:pt>
                <c:pt idx="45">
                  <c:v>0.45569999999999999</c:v>
                </c:pt>
                <c:pt idx="46">
                  <c:v>0.45900000000000002</c:v>
                </c:pt>
                <c:pt idx="47">
                  <c:v>0.44969999999999999</c:v>
                </c:pt>
                <c:pt idx="48">
                  <c:v>0.42830000000000001</c:v>
                </c:pt>
                <c:pt idx="49">
                  <c:v>0.42559999999999998</c:v>
                </c:pt>
                <c:pt idx="50">
                  <c:v>0.41869999999999996</c:v>
                </c:pt>
                <c:pt idx="51">
                  <c:v>0.42949999999999999</c:v>
                </c:pt>
                <c:pt idx="52">
                  <c:v>0.43269999999999997</c:v>
                </c:pt>
                <c:pt idx="53">
                  <c:v>0.46740000000000004</c:v>
                </c:pt>
                <c:pt idx="54">
                  <c:v>0.4978999999999999</c:v>
                </c:pt>
                <c:pt idx="55">
                  <c:v>0.53849999999999987</c:v>
                </c:pt>
                <c:pt idx="56">
                  <c:v>0.53580000000000005</c:v>
                </c:pt>
                <c:pt idx="57">
                  <c:v>0.54689999999999994</c:v>
                </c:pt>
                <c:pt idx="58">
                  <c:v>0.55489999999999995</c:v>
                </c:pt>
                <c:pt idx="59">
                  <c:v>0.50119999999999998</c:v>
                </c:pt>
                <c:pt idx="60">
                  <c:v>0.50729999999999997</c:v>
                </c:pt>
                <c:pt idx="61">
                  <c:v>0.49749999999999994</c:v>
                </c:pt>
                <c:pt idx="62">
                  <c:v>0.49060000000000004</c:v>
                </c:pt>
                <c:pt idx="63">
                  <c:v>0.47099999999999997</c:v>
                </c:pt>
                <c:pt idx="64">
                  <c:v>0.47810000000000008</c:v>
                </c:pt>
                <c:pt idx="65">
                  <c:v>0.45659999999999989</c:v>
                </c:pt>
                <c:pt idx="66">
                  <c:v>0.45069999999999988</c:v>
                </c:pt>
                <c:pt idx="67">
                  <c:v>0.47540000000000004</c:v>
                </c:pt>
                <c:pt idx="68">
                  <c:v>0.5008999999999999</c:v>
                </c:pt>
                <c:pt idx="69">
                  <c:v>0.50250000000000006</c:v>
                </c:pt>
                <c:pt idx="70">
                  <c:v>0.50140000000000007</c:v>
                </c:pt>
                <c:pt idx="71">
                  <c:v>0.52020000000000011</c:v>
                </c:pt>
                <c:pt idx="72">
                  <c:v>0.52620000000000011</c:v>
                </c:pt>
                <c:pt idx="73">
                  <c:v>0.51840000000000008</c:v>
                </c:pt>
                <c:pt idx="74">
                  <c:v>0.52960000000000007</c:v>
                </c:pt>
                <c:pt idx="75">
                  <c:v>0.52960000000000007</c:v>
                </c:pt>
                <c:pt idx="76">
                  <c:v>0.52570000000000006</c:v>
                </c:pt>
                <c:pt idx="77">
                  <c:v>0.53810000000000002</c:v>
                </c:pt>
                <c:pt idx="78">
                  <c:v>0.5351999999999999</c:v>
                </c:pt>
                <c:pt idx="79">
                  <c:v>0.51370000000000016</c:v>
                </c:pt>
                <c:pt idx="80">
                  <c:v>0.51969999999999994</c:v>
                </c:pt>
                <c:pt idx="81">
                  <c:v>0.51400000000000001</c:v>
                </c:pt>
                <c:pt idx="82">
                  <c:v>0.5082000000000001</c:v>
                </c:pt>
                <c:pt idx="83">
                  <c:v>0.50449999999999995</c:v>
                </c:pt>
                <c:pt idx="84">
                  <c:v>0.49849999999999994</c:v>
                </c:pt>
                <c:pt idx="85">
                  <c:v>0.5048999999999999</c:v>
                </c:pt>
                <c:pt idx="86">
                  <c:v>0.52739999999999998</c:v>
                </c:pt>
                <c:pt idx="87">
                  <c:v>0.52269999999999994</c:v>
                </c:pt>
                <c:pt idx="88">
                  <c:v>0.5303000000000001</c:v>
                </c:pt>
                <c:pt idx="89">
                  <c:v>0.53170000000000006</c:v>
                </c:pt>
                <c:pt idx="90">
                  <c:v>0.51549999999999985</c:v>
                </c:pt>
                <c:pt idx="91">
                  <c:v>0.51710000000000012</c:v>
                </c:pt>
                <c:pt idx="92">
                  <c:v>0.50910000000000011</c:v>
                </c:pt>
                <c:pt idx="93">
                  <c:v>0.51619999999999999</c:v>
                </c:pt>
                <c:pt idx="94">
                  <c:v>0.51870000000000016</c:v>
                </c:pt>
                <c:pt idx="95">
                  <c:v>0.52259999999999995</c:v>
                </c:pt>
                <c:pt idx="96">
                  <c:v>0.5290999999999999</c:v>
                </c:pt>
                <c:pt idx="97">
                  <c:v>0.51970000000000005</c:v>
                </c:pt>
                <c:pt idx="98">
                  <c:v>0.51400000000000001</c:v>
                </c:pt>
                <c:pt idx="99">
                  <c:v>0.52270000000000016</c:v>
                </c:pt>
                <c:pt idx="100">
                  <c:v>0.5506000000000002</c:v>
                </c:pt>
                <c:pt idx="101">
                  <c:v>0.57939999999999992</c:v>
                </c:pt>
                <c:pt idx="102">
                  <c:v>0.61910000000000021</c:v>
                </c:pt>
                <c:pt idx="103">
                  <c:v>0.63559999999999994</c:v>
                </c:pt>
                <c:pt idx="104">
                  <c:v>0.58329999999999993</c:v>
                </c:pt>
                <c:pt idx="105">
                  <c:v>0.54919999999999991</c:v>
                </c:pt>
                <c:pt idx="106">
                  <c:v>0.54229999999999978</c:v>
                </c:pt>
                <c:pt idx="107">
                  <c:v>0.5694999999999999</c:v>
                </c:pt>
                <c:pt idx="108">
                  <c:v>0.56459999999999977</c:v>
                </c:pt>
                <c:pt idx="109">
                  <c:v>0.54079999999999995</c:v>
                </c:pt>
                <c:pt idx="110">
                  <c:v>0.54129999999999989</c:v>
                </c:pt>
                <c:pt idx="111">
                  <c:v>0.53089999999999993</c:v>
                </c:pt>
                <c:pt idx="112">
                  <c:v>0.53190000000000004</c:v>
                </c:pt>
                <c:pt idx="113">
                  <c:v>0.54790000000000005</c:v>
                </c:pt>
                <c:pt idx="114">
                  <c:v>0.54949999999999988</c:v>
                </c:pt>
                <c:pt idx="115">
                  <c:v>0.5806</c:v>
                </c:pt>
                <c:pt idx="116">
                  <c:v>0.56479999999999997</c:v>
                </c:pt>
                <c:pt idx="117">
                  <c:v>0.59089999999999998</c:v>
                </c:pt>
                <c:pt idx="118">
                  <c:v>0.60769999999999991</c:v>
                </c:pt>
                <c:pt idx="119">
                  <c:v>0.55789999999999984</c:v>
                </c:pt>
                <c:pt idx="120">
                  <c:v>0.54160000000000008</c:v>
                </c:pt>
                <c:pt idx="121">
                  <c:v>0.53570000000000007</c:v>
                </c:pt>
                <c:pt idx="122">
                  <c:v>0.61560000000000015</c:v>
                </c:pt>
                <c:pt idx="123">
                  <c:v>0.59980000000000011</c:v>
                </c:pt>
                <c:pt idx="124">
                  <c:v>0.59870000000000001</c:v>
                </c:pt>
                <c:pt idx="125">
                  <c:v>0.60489999999999999</c:v>
                </c:pt>
                <c:pt idx="126">
                  <c:v>0.61430000000000007</c:v>
                </c:pt>
                <c:pt idx="127">
                  <c:v>0.60289999999999999</c:v>
                </c:pt>
                <c:pt idx="128">
                  <c:v>0.57200000000000006</c:v>
                </c:pt>
                <c:pt idx="129">
                  <c:v>0.5754999999999999</c:v>
                </c:pt>
                <c:pt idx="130">
                  <c:v>0.59460000000000002</c:v>
                </c:pt>
                <c:pt idx="131">
                  <c:v>0.59030000000000005</c:v>
                </c:pt>
                <c:pt idx="132">
                  <c:v>0.59190000000000009</c:v>
                </c:pt>
                <c:pt idx="133">
                  <c:v>0.59440000000000004</c:v>
                </c:pt>
                <c:pt idx="134">
                  <c:v>0.58839999999999992</c:v>
                </c:pt>
                <c:pt idx="135">
                  <c:v>0.57369999999999999</c:v>
                </c:pt>
                <c:pt idx="136">
                  <c:v>0.56100000000000005</c:v>
                </c:pt>
                <c:pt idx="137">
                  <c:v>0.56830000000000014</c:v>
                </c:pt>
                <c:pt idx="138">
                  <c:v>0.58839999999999992</c:v>
                </c:pt>
                <c:pt idx="139">
                  <c:v>0.56610000000000005</c:v>
                </c:pt>
                <c:pt idx="140">
                  <c:v>0.55040000000000011</c:v>
                </c:pt>
                <c:pt idx="141">
                  <c:v>0.53620000000000001</c:v>
                </c:pt>
                <c:pt idx="142">
                  <c:v>0.54289999999999994</c:v>
                </c:pt>
                <c:pt idx="143">
                  <c:v>0.55059999999999998</c:v>
                </c:pt>
                <c:pt idx="144">
                  <c:v>0.5626000000000001</c:v>
                </c:pt>
                <c:pt idx="145">
                  <c:v>0.56419999999999992</c:v>
                </c:pt>
                <c:pt idx="146">
                  <c:v>0.55619999999999992</c:v>
                </c:pt>
                <c:pt idx="147">
                  <c:v>0.56390000000000007</c:v>
                </c:pt>
                <c:pt idx="148">
                  <c:v>0.56829999999999992</c:v>
                </c:pt>
                <c:pt idx="149">
                  <c:v>0.5754999999999999</c:v>
                </c:pt>
                <c:pt idx="150">
                  <c:v>0.57469999999999999</c:v>
                </c:pt>
                <c:pt idx="151">
                  <c:v>0.57720000000000016</c:v>
                </c:pt>
                <c:pt idx="152">
                  <c:v>0.59160000000000013</c:v>
                </c:pt>
                <c:pt idx="153">
                  <c:v>0.60150000000000015</c:v>
                </c:pt>
                <c:pt idx="154">
                  <c:v>0.61470000000000002</c:v>
                </c:pt>
                <c:pt idx="155">
                  <c:v>0.61280000000000001</c:v>
                </c:pt>
                <c:pt idx="156">
                  <c:v>0.62789999999999968</c:v>
                </c:pt>
                <c:pt idx="157">
                  <c:v>0.61970000000000014</c:v>
                </c:pt>
                <c:pt idx="158">
                  <c:v>0.61899999999999977</c:v>
                </c:pt>
                <c:pt idx="159">
                  <c:v>0.6111000000000002</c:v>
                </c:pt>
                <c:pt idx="160">
                  <c:v>0.61470000000000002</c:v>
                </c:pt>
                <c:pt idx="161">
                  <c:v>0.62239999999999984</c:v>
                </c:pt>
                <c:pt idx="162">
                  <c:v>0.62719999999999976</c:v>
                </c:pt>
                <c:pt idx="163">
                  <c:v>0.58879999999999977</c:v>
                </c:pt>
                <c:pt idx="164">
                  <c:v>0.5726</c:v>
                </c:pt>
                <c:pt idx="165">
                  <c:v>0.54369999999999985</c:v>
                </c:pt>
                <c:pt idx="166">
                  <c:v>0.56979999999999986</c:v>
                </c:pt>
                <c:pt idx="167">
                  <c:v>0.57230000000000003</c:v>
                </c:pt>
                <c:pt idx="168">
                  <c:v>0.56010000000000004</c:v>
                </c:pt>
                <c:pt idx="169">
                  <c:v>0.56369999999999987</c:v>
                </c:pt>
                <c:pt idx="170">
                  <c:v>0.5461999999999998</c:v>
                </c:pt>
                <c:pt idx="171">
                  <c:v>0.54820000000000002</c:v>
                </c:pt>
                <c:pt idx="172">
                  <c:v>0.5461999999999998</c:v>
                </c:pt>
                <c:pt idx="173">
                  <c:v>0.55140000000000011</c:v>
                </c:pt>
                <c:pt idx="174">
                  <c:v>0.5526000000000002</c:v>
                </c:pt>
                <c:pt idx="175">
                  <c:v>0.55770000000000008</c:v>
                </c:pt>
                <c:pt idx="176">
                  <c:v>0.57450000000000001</c:v>
                </c:pt>
                <c:pt idx="177">
                  <c:v>0.5985999999999998</c:v>
                </c:pt>
                <c:pt idx="178">
                  <c:v>0.60589999999999966</c:v>
                </c:pt>
                <c:pt idx="179">
                  <c:v>0.5996999999999999</c:v>
                </c:pt>
                <c:pt idx="180">
                  <c:v>0.61640000000000006</c:v>
                </c:pt>
                <c:pt idx="181">
                  <c:v>0.61109999999999998</c:v>
                </c:pt>
                <c:pt idx="182">
                  <c:v>0.5974999999999997</c:v>
                </c:pt>
                <c:pt idx="183">
                  <c:v>0.59240000000000004</c:v>
                </c:pt>
                <c:pt idx="184">
                  <c:v>0.60670000000000002</c:v>
                </c:pt>
                <c:pt idx="185">
                  <c:v>0.59709999999999974</c:v>
                </c:pt>
                <c:pt idx="186">
                  <c:v>0.6036999999999999</c:v>
                </c:pt>
                <c:pt idx="187">
                  <c:v>0.57340000000000035</c:v>
                </c:pt>
                <c:pt idx="188">
                  <c:v>0.58610000000000007</c:v>
                </c:pt>
                <c:pt idx="189">
                  <c:v>0.60099999999999998</c:v>
                </c:pt>
                <c:pt idx="190">
                  <c:v>0.5918000000000001</c:v>
                </c:pt>
                <c:pt idx="191">
                  <c:v>0.59309999999999974</c:v>
                </c:pt>
                <c:pt idx="192">
                  <c:v>0.58340000000000014</c:v>
                </c:pt>
                <c:pt idx="193">
                  <c:v>0.57539999999999969</c:v>
                </c:pt>
                <c:pt idx="194">
                  <c:v>0.5748000000000002</c:v>
                </c:pt>
                <c:pt idx="195">
                  <c:v>0.55690000000000017</c:v>
                </c:pt>
                <c:pt idx="196">
                  <c:v>0.55449999999999999</c:v>
                </c:pt>
                <c:pt idx="197">
                  <c:v>0.52990000000000004</c:v>
                </c:pt>
                <c:pt idx="198">
                  <c:v>0.52800000000000002</c:v>
                </c:pt>
                <c:pt idx="199">
                  <c:v>0.5371999999999999</c:v>
                </c:pt>
                <c:pt idx="200">
                  <c:v>0.50300000000000011</c:v>
                </c:pt>
                <c:pt idx="201">
                  <c:v>0.5107999999999997</c:v>
                </c:pt>
                <c:pt idx="202">
                  <c:v>0.53390000000000004</c:v>
                </c:pt>
                <c:pt idx="203">
                  <c:v>0.54320000000000013</c:v>
                </c:pt>
                <c:pt idx="204">
                  <c:v>0.53670000000000018</c:v>
                </c:pt>
                <c:pt idx="205">
                  <c:v>0.52969999999999962</c:v>
                </c:pt>
                <c:pt idx="206">
                  <c:v>0.53589999999999982</c:v>
                </c:pt>
                <c:pt idx="207">
                  <c:v>0.51849999999999996</c:v>
                </c:pt>
                <c:pt idx="208">
                  <c:v>0.5163000000000002</c:v>
                </c:pt>
                <c:pt idx="209">
                  <c:v>0.5181</c:v>
                </c:pt>
                <c:pt idx="210">
                  <c:v>0.49129999999999985</c:v>
                </c:pt>
                <c:pt idx="211">
                  <c:v>0.50800000000000001</c:v>
                </c:pt>
                <c:pt idx="212">
                  <c:v>0.50979999999999981</c:v>
                </c:pt>
                <c:pt idx="213">
                  <c:v>0.49239999999999995</c:v>
                </c:pt>
                <c:pt idx="214">
                  <c:v>0.48160000000000003</c:v>
                </c:pt>
                <c:pt idx="215">
                  <c:v>0.47610000000000019</c:v>
                </c:pt>
                <c:pt idx="216">
                  <c:v>0.46910000000000007</c:v>
                </c:pt>
                <c:pt idx="217">
                  <c:v>0.47169999999999979</c:v>
                </c:pt>
                <c:pt idx="218">
                  <c:v>0.47189999999999999</c:v>
                </c:pt>
                <c:pt idx="219">
                  <c:v>0.45649999999999991</c:v>
                </c:pt>
                <c:pt idx="220">
                  <c:v>0.44190000000000018</c:v>
                </c:pt>
                <c:pt idx="221">
                  <c:v>0.4614999999999998</c:v>
                </c:pt>
                <c:pt idx="222">
                  <c:v>0.47449999999999992</c:v>
                </c:pt>
                <c:pt idx="223">
                  <c:v>0.47009999999999996</c:v>
                </c:pt>
                <c:pt idx="224">
                  <c:v>0.47479999999999989</c:v>
                </c:pt>
                <c:pt idx="225">
                  <c:v>0.45209999999999995</c:v>
                </c:pt>
                <c:pt idx="226">
                  <c:v>0.45569999999999999</c:v>
                </c:pt>
                <c:pt idx="227">
                  <c:v>0.4383999999999999</c:v>
                </c:pt>
                <c:pt idx="228">
                  <c:v>0.45579999999999998</c:v>
                </c:pt>
                <c:pt idx="229">
                  <c:v>0.45739999999999981</c:v>
                </c:pt>
                <c:pt idx="230">
                  <c:v>0.46519999999999984</c:v>
                </c:pt>
                <c:pt idx="231">
                  <c:v>0.46600000000000019</c:v>
                </c:pt>
                <c:pt idx="232">
                  <c:v>0.46730000000000005</c:v>
                </c:pt>
                <c:pt idx="233">
                  <c:v>0.47380000000000022</c:v>
                </c:pt>
                <c:pt idx="234">
                  <c:v>0.48780000000000001</c:v>
                </c:pt>
                <c:pt idx="235">
                  <c:v>0.50740000000000007</c:v>
                </c:pt>
                <c:pt idx="236">
                  <c:v>0.5253000000000001</c:v>
                </c:pt>
                <c:pt idx="237">
                  <c:v>0.51750000000000007</c:v>
                </c:pt>
                <c:pt idx="238">
                  <c:v>0.53570000000000029</c:v>
                </c:pt>
                <c:pt idx="239">
                  <c:v>0.53029999999999999</c:v>
                </c:pt>
                <c:pt idx="240">
                  <c:v>0.53730000000000011</c:v>
                </c:pt>
                <c:pt idx="241">
                  <c:v>0.53340000000000032</c:v>
                </c:pt>
                <c:pt idx="242">
                  <c:v>0.5304000000000002</c:v>
                </c:pt>
                <c:pt idx="243">
                  <c:v>0.5423</c:v>
                </c:pt>
                <c:pt idx="244">
                  <c:v>0.52700000000000014</c:v>
                </c:pt>
                <c:pt idx="245">
                  <c:v>0.54139999999999988</c:v>
                </c:pt>
                <c:pt idx="246">
                  <c:v>0.5371999999999999</c:v>
                </c:pt>
                <c:pt idx="247">
                  <c:v>0.52849999999999975</c:v>
                </c:pt>
                <c:pt idx="248">
                  <c:v>0.5067999999999997</c:v>
                </c:pt>
                <c:pt idx="249">
                  <c:v>0.50629999999999997</c:v>
                </c:pt>
                <c:pt idx="250">
                  <c:v>0.50980000000000025</c:v>
                </c:pt>
                <c:pt idx="251">
                  <c:v>0.5022000000000002</c:v>
                </c:pt>
                <c:pt idx="252">
                  <c:v>0.49429999999999996</c:v>
                </c:pt>
                <c:pt idx="253">
                  <c:v>0.45730000000000004</c:v>
                </c:pt>
                <c:pt idx="254">
                  <c:v>0.45849999999999991</c:v>
                </c:pt>
                <c:pt idx="255">
                  <c:v>0.46700000000000008</c:v>
                </c:pt>
                <c:pt idx="256">
                  <c:v>0.4668000000000001</c:v>
                </c:pt>
                <c:pt idx="257">
                  <c:v>0.4504999999999999</c:v>
                </c:pt>
                <c:pt idx="258">
                  <c:v>0.4254</c:v>
                </c:pt>
              </c:numCache>
            </c:numRef>
          </c:val>
          <c:smooth val="0"/>
          <c:extLst>
            <c:ext xmlns:c16="http://schemas.microsoft.com/office/drawing/2014/chart" uri="{C3380CC4-5D6E-409C-BE32-E72D297353CC}">
              <c16:uniqueId val="{00000001-7CCC-4D05-BE75-63E17FC49C56}"/>
            </c:ext>
          </c:extLst>
        </c:ser>
        <c:ser>
          <c:idx val="2"/>
          <c:order val="2"/>
          <c:tx>
            <c:strRef>
              <c:f>'Graf 6'!$L$1</c:f>
              <c:strCache>
                <c:ptCount val="1"/>
                <c:pt idx="0">
                  <c:v>italy</c:v>
                </c:pt>
              </c:strCache>
            </c:strRef>
          </c:tx>
          <c:spPr>
            <a:ln w="28575" cap="rnd">
              <a:solidFill>
                <a:srgbClr val="00B050"/>
              </a:solidFill>
              <a:prstDash val="solid"/>
              <a:round/>
            </a:ln>
            <a:effectLst/>
          </c:spPr>
          <c:marker>
            <c:symbol val="none"/>
          </c:marker>
          <c:cat>
            <c:numRef>
              <c:f>'Graf 6'!$C$2:$C$260</c:f>
              <c:numCache>
                <c:formatCode>m/d/yyyy</c:formatCode>
                <c:ptCount val="259"/>
                <c:pt idx="0">
                  <c:v>44579</c:v>
                </c:pt>
                <c:pt idx="1">
                  <c:v>44580</c:v>
                </c:pt>
                <c:pt idx="2">
                  <c:v>44581</c:v>
                </c:pt>
                <c:pt idx="3">
                  <c:v>44582</c:v>
                </c:pt>
                <c:pt idx="4">
                  <c:v>44585</c:v>
                </c:pt>
                <c:pt idx="5">
                  <c:v>44586</c:v>
                </c:pt>
                <c:pt idx="6">
                  <c:v>44587</c:v>
                </c:pt>
                <c:pt idx="7">
                  <c:v>44588</c:v>
                </c:pt>
                <c:pt idx="8">
                  <c:v>44589</c:v>
                </c:pt>
                <c:pt idx="9">
                  <c:v>44592</c:v>
                </c:pt>
                <c:pt idx="10">
                  <c:v>44593</c:v>
                </c:pt>
                <c:pt idx="11">
                  <c:v>44594</c:v>
                </c:pt>
                <c:pt idx="12">
                  <c:v>44595</c:v>
                </c:pt>
                <c:pt idx="13">
                  <c:v>44596</c:v>
                </c:pt>
                <c:pt idx="14">
                  <c:v>44599</c:v>
                </c:pt>
                <c:pt idx="15">
                  <c:v>44600</c:v>
                </c:pt>
                <c:pt idx="16">
                  <c:v>44601</c:v>
                </c:pt>
                <c:pt idx="17">
                  <c:v>44602</c:v>
                </c:pt>
                <c:pt idx="18">
                  <c:v>44603</c:v>
                </c:pt>
                <c:pt idx="19">
                  <c:v>44606</c:v>
                </c:pt>
                <c:pt idx="20">
                  <c:v>44607</c:v>
                </c:pt>
                <c:pt idx="21">
                  <c:v>44608</c:v>
                </c:pt>
                <c:pt idx="22">
                  <c:v>44609</c:v>
                </c:pt>
                <c:pt idx="23">
                  <c:v>44610</c:v>
                </c:pt>
                <c:pt idx="24">
                  <c:v>44613</c:v>
                </c:pt>
                <c:pt idx="25">
                  <c:v>44614</c:v>
                </c:pt>
                <c:pt idx="26">
                  <c:v>44615</c:v>
                </c:pt>
                <c:pt idx="27">
                  <c:v>44616</c:v>
                </c:pt>
                <c:pt idx="28">
                  <c:v>44617</c:v>
                </c:pt>
                <c:pt idx="29">
                  <c:v>44620</c:v>
                </c:pt>
                <c:pt idx="30">
                  <c:v>44621</c:v>
                </c:pt>
                <c:pt idx="31">
                  <c:v>44622</c:v>
                </c:pt>
                <c:pt idx="32">
                  <c:v>44623</c:v>
                </c:pt>
                <c:pt idx="33">
                  <c:v>44624</c:v>
                </c:pt>
                <c:pt idx="34">
                  <c:v>44627</c:v>
                </c:pt>
                <c:pt idx="35">
                  <c:v>44628</c:v>
                </c:pt>
                <c:pt idx="36">
                  <c:v>44629</c:v>
                </c:pt>
                <c:pt idx="37">
                  <c:v>44630</c:v>
                </c:pt>
                <c:pt idx="38">
                  <c:v>44631</c:v>
                </c:pt>
                <c:pt idx="39">
                  <c:v>44634</c:v>
                </c:pt>
                <c:pt idx="40">
                  <c:v>44635</c:v>
                </c:pt>
                <c:pt idx="41">
                  <c:v>44636</c:v>
                </c:pt>
                <c:pt idx="42">
                  <c:v>44637</c:v>
                </c:pt>
                <c:pt idx="43">
                  <c:v>44638</c:v>
                </c:pt>
                <c:pt idx="44">
                  <c:v>44641</c:v>
                </c:pt>
                <c:pt idx="45">
                  <c:v>44642</c:v>
                </c:pt>
                <c:pt idx="46">
                  <c:v>44643</c:v>
                </c:pt>
                <c:pt idx="47">
                  <c:v>44644</c:v>
                </c:pt>
                <c:pt idx="48">
                  <c:v>44645</c:v>
                </c:pt>
                <c:pt idx="49">
                  <c:v>44648</c:v>
                </c:pt>
                <c:pt idx="50">
                  <c:v>44649</c:v>
                </c:pt>
                <c:pt idx="51">
                  <c:v>44650</c:v>
                </c:pt>
                <c:pt idx="52">
                  <c:v>44651</c:v>
                </c:pt>
                <c:pt idx="53">
                  <c:v>44652</c:v>
                </c:pt>
                <c:pt idx="54">
                  <c:v>44655</c:v>
                </c:pt>
                <c:pt idx="55">
                  <c:v>44656</c:v>
                </c:pt>
                <c:pt idx="56">
                  <c:v>44657</c:v>
                </c:pt>
                <c:pt idx="57">
                  <c:v>44658</c:v>
                </c:pt>
                <c:pt idx="58">
                  <c:v>44659</c:v>
                </c:pt>
                <c:pt idx="59">
                  <c:v>44662</c:v>
                </c:pt>
                <c:pt idx="60">
                  <c:v>44663</c:v>
                </c:pt>
                <c:pt idx="61">
                  <c:v>44664</c:v>
                </c:pt>
                <c:pt idx="62">
                  <c:v>44665</c:v>
                </c:pt>
                <c:pt idx="63">
                  <c:v>44670</c:v>
                </c:pt>
                <c:pt idx="64">
                  <c:v>44671</c:v>
                </c:pt>
                <c:pt idx="65">
                  <c:v>44672</c:v>
                </c:pt>
                <c:pt idx="66">
                  <c:v>44673</c:v>
                </c:pt>
                <c:pt idx="67">
                  <c:v>44676</c:v>
                </c:pt>
                <c:pt idx="68">
                  <c:v>44677</c:v>
                </c:pt>
                <c:pt idx="69">
                  <c:v>44678</c:v>
                </c:pt>
                <c:pt idx="70">
                  <c:v>44679</c:v>
                </c:pt>
                <c:pt idx="71">
                  <c:v>44680</c:v>
                </c:pt>
                <c:pt idx="72">
                  <c:v>44683</c:v>
                </c:pt>
                <c:pt idx="73">
                  <c:v>44684</c:v>
                </c:pt>
                <c:pt idx="74">
                  <c:v>44685</c:v>
                </c:pt>
                <c:pt idx="75">
                  <c:v>44686</c:v>
                </c:pt>
                <c:pt idx="76">
                  <c:v>44687</c:v>
                </c:pt>
                <c:pt idx="77">
                  <c:v>44690</c:v>
                </c:pt>
                <c:pt idx="78">
                  <c:v>44691</c:v>
                </c:pt>
                <c:pt idx="79">
                  <c:v>44692</c:v>
                </c:pt>
                <c:pt idx="80">
                  <c:v>44693</c:v>
                </c:pt>
                <c:pt idx="81">
                  <c:v>44694</c:v>
                </c:pt>
                <c:pt idx="82">
                  <c:v>44697</c:v>
                </c:pt>
                <c:pt idx="83">
                  <c:v>44698</c:v>
                </c:pt>
                <c:pt idx="84">
                  <c:v>44699</c:v>
                </c:pt>
                <c:pt idx="85">
                  <c:v>44700</c:v>
                </c:pt>
                <c:pt idx="86">
                  <c:v>44701</c:v>
                </c:pt>
                <c:pt idx="87">
                  <c:v>44704</c:v>
                </c:pt>
                <c:pt idx="88">
                  <c:v>44705</c:v>
                </c:pt>
                <c:pt idx="89">
                  <c:v>44706</c:v>
                </c:pt>
                <c:pt idx="90">
                  <c:v>44707</c:v>
                </c:pt>
                <c:pt idx="91">
                  <c:v>44708</c:v>
                </c:pt>
                <c:pt idx="92">
                  <c:v>44711</c:v>
                </c:pt>
                <c:pt idx="93">
                  <c:v>44712</c:v>
                </c:pt>
                <c:pt idx="94">
                  <c:v>44713</c:v>
                </c:pt>
                <c:pt idx="95">
                  <c:v>44714</c:v>
                </c:pt>
                <c:pt idx="96">
                  <c:v>44715</c:v>
                </c:pt>
                <c:pt idx="97">
                  <c:v>44718</c:v>
                </c:pt>
                <c:pt idx="98">
                  <c:v>44719</c:v>
                </c:pt>
                <c:pt idx="99">
                  <c:v>44720</c:v>
                </c:pt>
                <c:pt idx="100">
                  <c:v>44721</c:v>
                </c:pt>
                <c:pt idx="101">
                  <c:v>44722</c:v>
                </c:pt>
                <c:pt idx="102">
                  <c:v>44725</c:v>
                </c:pt>
                <c:pt idx="103">
                  <c:v>44726</c:v>
                </c:pt>
                <c:pt idx="104">
                  <c:v>44727</c:v>
                </c:pt>
                <c:pt idx="105">
                  <c:v>44728</c:v>
                </c:pt>
                <c:pt idx="106">
                  <c:v>44729</c:v>
                </c:pt>
                <c:pt idx="107">
                  <c:v>44732</c:v>
                </c:pt>
                <c:pt idx="108">
                  <c:v>44733</c:v>
                </c:pt>
                <c:pt idx="109">
                  <c:v>44734</c:v>
                </c:pt>
                <c:pt idx="110">
                  <c:v>44735</c:v>
                </c:pt>
                <c:pt idx="111">
                  <c:v>44736</c:v>
                </c:pt>
                <c:pt idx="112">
                  <c:v>44739</c:v>
                </c:pt>
                <c:pt idx="113">
                  <c:v>44740</c:v>
                </c:pt>
                <c:pt idx="114">
                  <c:v>44741</c:v>
                </c:pt>
                <c:pt idx="115">
                  <c:v>44742</c:v>
                </c:pt>
                <c:pt idx="116">
                  <c:v>44743</c:v>
                </c:pt>
                <c:pt idx="117">
                  <c:v>44746</c:v>
                </c:pt>
                <c:pt idx="118">
                  <c:v>44747</c:v>
                </c:pt>
                <c:pt idx="119">
                  <c:v>44748</c:v>
                </c:pt>
                <c:pt idx="120">
                  <c:v>44749</c:v>
                </c:pt>
                <c:pt idx="121">
                  <c:v>44750</c:v>
                </c:pt>
                <c:pt idx="122">
                  <c:v>44753</c:v>
                </c:pt>
                <c:pt idx="123">
                  <c:v>44754</c:v>
                </c:pt>
                <c:pt idx="124">
                  <c:v>44755</c:v>
                </c:pt>
                <c:pt idx="125">
                  <c:v>44756</c:v>
                </c:pt>
                <c:pt idx="126">
                  <c:v>44757</c:v>
                </c:pt>
                <c:pt idx="127">
                  <c:v>44760</c:v>
                </c:pt>
                <c:pt idx="128">
                  <c:v>44761</c:v>
                </c:pt>
                <c:pt idx="129">
                  <c:v>44762</c:v>
                </c:pt>
                <c:pt idx="130">
                  <c:v>44763</c:v>
                </c:pt>
                <c:pt idx="131">
                  <c:v>44764</c:v>
                </c:pt>
                <c:pt idx="132">
                  <c:v>44767</c:v>
                </c:pt>
                <c:pt idx="133">
                  <c:v>44768</c:v>
                </c:pt>
                <c:pt idx="134">
                  <c:v>44769</c:v>
                </c:pt>
                <c:pt idx="135">
                  <c:v>44770</c:v>
                </c:pt>
                <c:pt idx="136">
                  <c:v>44771</c:v>
                </c:pt>
                <c:pt idx="137">
                  <c:v>44774</c:v>
                </c:pt>
                <c:pt idx="138">
                  <c:v>44775</c:v>
                </c:pt>
                <c:pt idx="139">
                  <c:v>44776</c:v>
                </c:pt>
                <c:pt idx="140">
                  <c:v>44777</c:v>
                </c:pt>
                <c:pt idx="141">
                  <c:v>44778</c:v>
                </c:pt>
                <c:pt idx="142">
                  <c:v>44781</c:v>
                </c:pt>
                <c:pt idx="143">
                  <c:v>44782</c:v>
                </c:pt>
                <c:pt idx="144">
                  <c:v>44783</c:v>
                </c:pt>
                <c:pt idx="145">
                  <c:v>44784</c:v>
                </c:pt>
                <c:pt idx="146">
                  <c:v>44785</c:v>
                </c:pt>
                <c:pt idx="147">
                  <c:v>44788</c:v>
                </c:pt>
                <c:pt idx="148">
                  <c:v>44789</c:v>
                </c:pt>
                <c:pt idx="149">
                  <c:v>44790</c:v>
                </c:pt>
                <c:pt idx="150">
                  <c:v>44791</c:v>
                </c:pt>
                <c:pt idx="151">
                  <c:v>44792</c:v>
                </c:pt>
                <c:pt idx="152">
                  <c:v>44795</c:v>
                </c:pt>
                <c:pt idx="153">
                  <c:v>44796</c:v>
                </c:pt>
                <c:pt idx="154">
                  <c:v>44797</c:v>
                </c:pt>
                <c:pt idx="155">
                  <c:v>44798</c:v>
                </c:pt>
                <c:pt idx="156">
                  <c:v>44799</c:v>
                </c:pt>
                <c:pt idx="157">
                  <c:v>44802</c:v>
                </c:pt>
                <c:pt idx="158">
                  <c:v>44803</c:v>
                </c:pt>
                <c:pt idx="159">
                  <c:v>44804</c:v>
                </c:pt>
                <c:pt idx="160">
                  <c:v>44805</c:v>
                </c:pt>
                <c:pt idx="161">
                  <c:v>44806</c:v>
                </c:pt>
                <c:pt idx="162">
                  <c:v>44809</c:v>
                </c:pt>
                <c:pt idx="163">
                  <c:v>44810</c:v>
                </c:pt>
                <c:pt idx="164">
                  <c:v>44811</c:v>
                </c:pt>
                <c:pt idx="165">
                  <c:v>44812</c:v>
                </c:pt>
                <c:pt idx="166">
                  <c:v>44813</c:v>
                </c:pt>
                <c:pt idx="167">
                  <c:v>44816</c:v>
                </c:pt>
                <c:pt idx="168">
                  <c:v>44817</c:v>
                </c:pt>
                <c:pt idx="169">
                  <c:v>44818</c:v>
                </c:pt>
                <c:pt idx="170">
                  <c:v>44819</c:v>
                </c:pt>
                <c:pt idx="171">
                  <c:v>44820</c:v>
                </c:pt>
                <c:pt idx="172">
                  <c:v>44823</c:v>
                </c:pt>
                <c:pt idx="173">
                  <c:v>44824</c:v>
                </c:pt>
                <c:pt idx="174">
                  <c:v>44825</c:v>
                </c:pt>
                <c:pt idx="175">
                  <c:v>44826</c:v>
                </c:pt>
                <c:pt idx="176">
                  <c:v>44827</c:v>
                </c:pt>
                <c:pt idx="177">
                  <c:v>44830</c:v>
                </c:pt>
                <c:pt idx="178">
                  <c:v>44831</c:v>
                </c:pt>
                <c:pt idx="179">
                  <c:v>44832</c:v>
                </c:pt>
                <c:pt idx="180">
                  <c:v>44833</c:v>
                </c:pt>
                <c:pt idx="181">
                  <c:v>44834</c:v>
                </c:pt>
                <c:pt idx="182">
                  <c:v>44837</c:v>
                </c:pt>
                <c:pt idx="183">
                  <c:v>44838</c:v>
                </c:pt>
                <c:pt idx="184">
                  <c:v>44839</c:v>
                </c:pt>
                <c:pt idx="185">
                  <c:v>44840</c:v>
                </c:pt>
                <c:pt idx="186">
                  <c:v>44841</c:v>
                </c:pt>
                <c:pt idx="187">
                  <c:v>44844</c:v>
                </c:pt>
                <c:pt idx="188">
                  <c:v>44845</c:v>
                </c:pt>
                <c:pt idx="189">
                  <c:v>44846</c:v>
                </c:pt>
                <c:pt idx="190">
                  <c:v>44847</c:v>
                </c:pt>
                <c:pt idx="191">
                  <c:v>44848</c:v>
                </c:pt>
                <c:pt idx="192">
                  <c:v>44851</c:v>
                </c:pt>
                <c:pt idx="193">
                  <c:v>44852</c:v>
                </c:pt>
                <c:pt idx="194">
                  <c:v>44853</c:v>
                </c:pt>
                <c:pt idx="195">
                  <c:v>44854</c:v>
                </c:pt>
                <c:pt idx="196">
                  <c:v>44855</c:v>
                </c:pt>
                <c:pt idx="197">
                  <c:v>44858</c:v>
                </c:pt>
                <c:pt idx="198">
                  <c:v>44859</c:v>
                </c:pt>
                <c:pt idx="199">
                  <c:v>44860</c:v>
                </c:pt>
                <c:pt idx="200">
                  <c:v>44861</c:v>
                </c:pt>
                <c:pt idx="201">
                  <c:v>44862</c:v>
                </c:pt>
                <c:pt idx="202">
                  <c:v>44865</c:v>
                </c:pt>
                <c:pt idx="203">
                  <c:v>44866</c:v>
                </c:pt>
                <c:pt idx="204">
                  <c:v>44867</c:v>
                </c:pt>
                <c:pt idx="205">
                  <c:v>44868</c:v>
                </c:pt>
                <c:pt idx="206">
                  <c:v>44869</c:v>
                </c:pt>
                <c:pt idx="207">
                  <c:v>44872</c:v>
                </c:pt>
                <c:pt idx="208">
                  <c:v>44873</c:v>
                </c:pt>
                <c:pt idx="209">
                  <c:v>44874</c:v>
                </c:pt>
                <c:pt idx="210">
                  <c:v>44875</c:v>
                </c:pt>
                <c:pt idx="211">
                  <c:v>44876</c:v>
                </c:pt>
                <c:pt idx="212">
                  <c:v>44879</c:v>
                </c:pt>
                <c:pt idx="213">
                  <c:v>44880</c:v>
                </c:pt>
                <c:pt idx="214">
                  <c:v>44881</c:v>
                </c:pt>
                <c:pt idx="215">
                  <c:v>44882</c:v>
                </c:pt>
                <c:pt idx="216">
                  <c:v>44883</c:v>
                </c:pt>
                <c:pt idx="217">
                  <c:v>44886</c:v>
                </c:pt>
                <c:pt idx="218">
                  <c:v>44887</c:v>
                </c:pt>
                <c:pt idx="219">
                  <c:v>44888</c:v>
                </c:pt>
                <c:pt idx="220">
                  <c:v>44889</c:v>
                </c:pt>
                <c:pt idx="221">
                  <c:v>44890</c:v>
                </c:pt>
                <c:pt idx="222">
                  <c:v>44893</c:v>
                </c:pt>
                <c:pt idx="223">
                  <c:v>44894</c:v>
                </c:pt>
                <c:pt idx="224">
                  <c:v>44895</c:v>
                </c:pt>
                <c:pt idx="225">
                  <c:v>44896</c:v>
                </c:pt>
                <c:pt idx="226">
                  <c:v>44897</c:v>
                </c:pt>
                <c:pt idx="227">
                  <c:v>44900</c:v>
                </c:pt>
                <c:pt idx="228">
                  <c:v>44901</c:v>
                </c:pt>
                <c:pt idx="229">
                  <c:v>44902</c:v>
                </c:pt>
                <c:pt idx="230">
                  <c:v>44903</c:v>
                </c:pt>
                <c:pt idx="231">
                  <c:v>44904</c:v>
                </c:pt>
                <c:pt idx="232">
                  <c:v>44907</c:v>
                </c:pt>
                <c:pt idx="233">
                  <c:v>44908</c:v>
                </c:pt>
                <c:pt idx="234">
                  <c:v>44909</c:v>
                </c:pt>
                <c:pt idx="235">
                  <c:v>44910</c:v>
                </c:pt>
                <c:pt idx="236">
                  <c:v>44911</c:v>
                </c:pt>
                <c:pt idx="237">
                  <c:v>44914</c:v>
                </c:pt>
                <c:pt idx="238">
                  <c:v>44915</c:v>
                </c:pt>
                <c:pt idx="239">
                  <c:v>44916</c:v>
                </c:pt>
                <c:pt idx="240">
                  <c:v>44917</c:v>
                </c:pt>
                <c:pt idx="241">
                  <c:v>44918</c:v>
                </c:pt>
                <c:pt idx="242">
                  <c:v>44922</c:v>
                </c:pt>
                <c:pt idx="243">
                  <c:v>44923</c:v>
                </c:pt>
                <c:pt idx="244">
                  <c:v>44924</c:v>
                </c:pt>
                <c:pt idx="245">
                  <c:v>44925</c:v>
                </c:pt>
                <c:pt idx="246">
                  <c:v>44928</c:v>
                </c:pt>
                <c:pt idx="247">
                  <c:v>44929</c:v>
                </c:pt>
                <c:pt idx="248">
                  <c:v>44930</c:v>
                </c:pt>
                <c:pt idx="249">
                  <c:v>44931</c:v>
                </c:pt>
                <c:pt idx="250">
                  <c:v>44932</c:v>
                </c:pt>
                <c:pt idx="251">
                  <c:v>44935</c:v>
                </c:pt>
                <c:pt idx="252">
                  <c:v>44936</c:v>
                </c:pt>
                <c:pt idx="253">
                  <c:v>44937</c:v>
                </c:pt>
                <c:pt idx="254">
                  <c:v>44938</c:v>
                </c:pt>
                <c:pt idx="255">
                  <c:v>44939</c:v>
                </c:pt>
                <c:pt idx="256">
                  <c:v>44942</c:v>
                </c:pt>
                <c:pt idx="257">
                  <c:v>44943</c:v>
                </c:pt>
                <c:pt idx="258">
                  <c:v>44944</c:v>
                </c:pt>
              </c:numCache>
            </c:numRef>
          </c:cat>
          <c:val>
            <c:numRef>
              <c:f>'Graf 6'!$L$2:$L$260</c:f>
              <c:numCache>
                <c:formatCode>General</c:formatCode>
                <c:ptCount val="259"/>
                <c:pt idx="0">
                  <c:v>1.3351</c:v>
                </c:pt>
                <c:pt idx="1">
                  <c:v>1.3505</c:v>
                </c:pt>
                <c:pt idx="2">
                  <c:v>1.3274999999999999</c:v>
                </c:pt>
                <c:pt idx="3">
                  <c:v>1.3535999999999999</c:v>
                </c:pt>
                <c:pt idx="4">
                  <c:v>1.3906000000000001</c:v>
                </c:pt>
                <c:pt idx="5">
                  <c:v>1.3698000000000001</c:v>
                </c:pt>
                <c:pt idx="6">
                  <c:v>1.4023000000000001</c:v>
                </c:pt>
                <c:pt idx="7">
                  <c:v>1.3453999999999999</c:v>
                </c:pt>
                <c:pt idx="8">
                  <c:v>1.3274999999999999</c:v>
                </c:pt>
                <c:pt idx="9">
                  <c:v>1.2842</c:v>
                </c:pt>
                <c:pt idx="10">
                  <c:v>1.3774999999999999</c:v>
                </c:pt>
                <c:pt idx="11">
                  <c:v>1.3897999999999999</c:v>
                </c:pt>
                <c:pt idx="12">
                  <c:v>1.5017</c:v>
                </c:pt>
                <c:pt idx="13">
                  <c:v>1.5407999999999999</c:v>
                </c:pt>
                <c:pt idx="14">
                  <c:v>1.5552999999999999</c:v>
                </c:pt>
                <c:pt idx="15">
                  <c:v>1.5834000000000001</c:v>
                </c:pt>
                <c:pt idx="16">
                  <c:v>1.5398000000000001</c:v>
                </c:pt>
                <c:pt idx="17">
                  <c:v>1.6078999999999999</c:v>
                </c:pt>
                <c:pt idx="18">
                  <c:v>1.657</c:v>
                </c:pt>
                <c:pt idx="19">
                  <c:v>1.6879</c:v>
                </c:pt>
                <c:pt idx="20">
                  <c:v>1.65</c:v>
                </c:pt>
                <c:pt idx="21">
                  <c:v>1.6348</c:v>
                </c:pt>
                <c:pt idx="22">
                  <c:v>1.6048</c:v>
                </c:pt>
                <c:pt idx="23">
                  <c:v>1.6473</c:v>
                </c:pt>
                <c:pt idx="24">
                  <c:v>1.7042999999999999</c:v>
                </c:pt>
                <c:pt idx="25">
                  <c:v>1.6808999999999998</c:v>
                </c:pt>
                <c:pt idx="26">
                  <c:v>1.7133</c:v>
                </c:pt>
                <c:pt idx="27">
                  <c:v>1.6449</c:v>
                </c:pt>
                <c:pt idx="28">
                  <c:v>1.6044</c:v>
                </c:pt>
                <c:pt idx="29">
                  <c:v>1.5728</c:v>
                </c:pt>
                <c:pt idx="30">
                  <c:v>1.476</c:v>
                </c:pt>
                <c:pt idx="31">
                  <c:v>1.5286999999999999</c:v>
                </c:pt>
                <c:pt idx="32">
                  <c:v>1.5531999999999999</c:v>
                </c:pt>
                <c:pt idx="33">
                  <c:v>1.6076999999999999</c:v>
                </c:pt>
                <c:pt idx="34">
                  <c:v>1.6116999999999999</c:v>
                </c:pt>
                <c:pt idx="35">
                  <c:v>1.4853000000000001</c:v>
                </c:pt>
                <c:pt idx="36">
                  <c:v>1.4636</c:v>
                </c:pt>
                <c:pt idx="37">
                  <c:v>1.6301999999999999</c:v>
                </c:pt>
                <c:pt idx="38">
                  <c:v>1.6018000000000001</c:v>
                </c:pt>
                <c:pt idx="39">
                  <c:v>1.5956000000000001</c:v>
                </c:pt>
                <c:pt idx="40">
                  <c:v>1.5663999999999998</c:v>
                </c:pt>
                <c:pt idx="41">
                  <c:v>1.5035000000000001</c:v>
                </c:pt>
                <c:pt idx="42">
                  <c:v>1.5188000000000001</c:v>
                </c:pt>
                <c:pt idx="43">
                  <c:v>1.5196999999999998</c:v>
                </c:pt>
                <c:pt idx="44">
                  <c:v>1.5404</c:v>
                </c:pt>
                <c:pt idx="45">
                  <c:v>1.5186999999999999</c:v>
                </c:pt>
                <c:pt idx="46">
                  <c:v>1.518</c:v>
                </c:pt>
                <c:pt idx="47">
                  <c:v>1.5217000000000001</c:v>
                </c:pt>
                <c:pt idx="48">
                  <c:v>1.4963000000000002</c:v>
                </c:pt>
                <c:pt idx="49">
                  <c:v>1.5276000000000001</c:v>
                </c:pt>
                <c:pt idx="50">
                  <c:v>1.4826999999999999</c:v>
                </c:pt>
                <c:pt idx="51">
                  <c:v>1.4834999999999998</c:v>
                </c:pt>
                <c:pt idx="52">
                  <c:v>1.4916999999999998</c:v>
                </c:pt>
                <c:pt idx="53">
                  <c:v>1.5384000000000002</c:v>
                </c:pt>
                <c:pt idx="54">
                  <c:v>1.5649000000000002</c:v>
                </c:pt>
                <c:pt idx="55">
                  <c:v>1.6484999999999999</c:v>
                </c:pt>
                <c:pt idx="56">
                  <c:v>1.6537999999999999</c:v>
                </c:pt>
                <c:pt idx="57">
                  <c:v>1.6539000000000001</c:v>
                </c:pt>
                <c:pt idx="58">
                  <c:v>1.6919</c:v>
                </c:pt>
                <c:pt idx="59">
                  <c:v>1.6492</c:v>
                </c:pt>
                <c:pt idx="60">
                  <c:v>1.6183000000000001</c:v>
                </c:pt>
                <c:pt idx="61">
                  <c:v>1.6084999999999998</c:v>
                </c:pt>
                <c:pt idx="62">
                  <c:v>1.6415999999999999</c:v>
                </c:pt>
                <c:pt idx="63">
                  <c:v>1.6350000000000002</c:v>
                </c:pt>
                <c:pt idx="64">
                  <c:v>1.6531000000000002</c:v>
                </c:pt>
                <c:pt idx="65">
                  <c:v>1.6586000000000001</c:v>
                </c:pt>
                <c:pt idx="66">
                  <c:v>1.6997</c:v>
                </c:pt>
                <c:pt idx="67">
                  <c:v>1.7404000000000002</c:v>
                </c:pt>
                <c:pt idx="68">
                  <c:v>1.7418999999999998</c:v>
                </c:pt>
                <c:pt idx="69">
                  <c:v>1.7715000000000001</c:v>
                </c:pt>
                <c:pt idx="70">
                  <c:v>1.8133999999999999</c:v>
                </c:pt>
                <c:pt idx="71">
                  <c:v>1.8362000000000003</c:v>
                </c:pt>
                <c:pt idx="72">
                  <c:v>1.8942000000000001</c:v>
                </c:pt>
                <c:pt idx="73">
                  <c:v>1.9173999999999998</c:v>
                </c:pt>
                <c:pt idx="74">
                  <c:v>1.9856</c:v>
                </c:pt>
                <c:pt idx="75">
                  <c:v>1.9945999999999999</c:v>
                </c:pt>
                <c:pt idx="76">
                  <c:v>2.0046999999999997</c:v>
                </c:pt>
                <c:pt idx="77">
                  <c:v>2.0551000000000004</c:v>
                </c:pt>
                <c:pt idx="78">
                  <c:v>2.0002000000000004</c:v>
                </c:pt>
                <c:pt idx="79">
                  <c:v>1.9107000000000003</c:v>
                </c:pt>
                <c:pt idx="80">
                  <c:v>1.8727</c:v>
                </c:pt>
                <c:pt idx="81">
                  <c:v>1.9050000000000002</c:v>
                </c:pt>
                <c:pt idx="82">
                  <c:v>1.9051999999999998</c:v>
                </c:pt>
                <c:pt idx="83">
                  <c:v>1.9145000000000001</c:v>
                </c:pt>
                <c:pt idx="84">
                  <c:v>1.9315</c:v>
                </c:pt>
                <c:pt idx="85">
                  <c:v>1.9519</c:v>
                </c:pt>
                <c:pt idx="86">
                  <c:v>2.0554000000000001</c:v>
                </c:pt>
                <c:pt idx="87">
                  <c:v>2.0156999999999998</c:v>
                </c:pt>
                <c:pt idx="88">
                  <c:v>2.0093000000000001</c:v>
                </c:pt>
                <c:pt idx="89">
                  <c:v>2.0007000000000001</c:v>
                </c:pt>
                <c:pt idx="90">
                  <c:v>1.8964999999999999</c:v>
                </c:pt>
                <c:pt idx="91">
                  <c:v>1.9360999999999999</c:v>
                </c:pt>
                <c:pt idx="92">
                  <c:v>1.9411000000000003</c:v>
                </c:pt>
                <c:pt idx="93">
                  <c:v>1.9952000000000003</c:v>
                </c:pt>
                <c:pt idx="94">
                  <c:v>2.0157000000000003</c:v>
                </c:pt>
                <c:pt idx="95">
                  <c:v>2.0615999999999999</c:v>
                </c:pt>
                <c:pt idx="96">
                  <c:v>2.1270999999999995</c:v>
                </c:pt>
                <c:pt idx="97">
                  <c:v>2.0896999999999997</c:v>
                </c:pt>
                <c:pt idx="98">
                  <c:v>1.9969999999999999</c:v>
                </c:pt>
                <c:pt idx="99">
                  <c:v>2.0186999999999999</c:v>
                </c:pt>
                <c:pt idx="100">
                  <c:v>2.1696</c:v>
                </c:pt>
                <c:pt idx="101">
                  <c:v>2.2443999999999997</c:v>
                </c:pt>
                <c:pt idx="102">
                  <c:v>2.3921000000000001</c:v>
                </c:pt>
                <c:pt idx="103">
                  <c:v>2.4196</c:v>
                </c:pt>
                <c:pt idx="104">
                  <c:v>2.1682999999999999</c:v>
                </c:pt>
                <c:pt idx="105">
                  <c:v>2.0312000000000001</c:v>
                </c:pt>
                <c:pt idx="106">
                  <c:v>1.9252999999999998</c:v>
                </c:pt>
                <c:pt idx="107">
                  <c:v>1.9515</c:v>
                </c:pt>
                <c:pt idx="108">
                  <c:v>1.9206000000000001</c:v>
                </c:pt>
                <c:pt idx="109">
                  <c:v>1.9028</c:v>
                </c:pt>
                <c:pt idx="110">
                  <c:v>1.9522999999999997</c:v>
                </c:pt>
                <c:pt idx="111">
                  <c:v>1.9998999999999998</c:v>
                </c:pt>
                <c:pt idx="112">
                  <c:v>1.9658999999999998</c:v>
                </c:pt>
                <c:pt idx="113">
                  <c:v>1.9269000000000001</c:v>
                </c:pt>
                <c:pt idx="114">
                  <c:v>1.8754999999999999</c:v>
                </c:pt>
                <c:pt idx="115">
                  <c:v>1.9236000000000002</c:v>
                </c:pt>
                <c:pt idx="116">
                  <c:v>1.8498000000000001</c:v>
                </c:pt>
                <c:pt idx="117">
                  <c:v>1.9048999999999998</c:v>
                </c:pt>
                <c:pt idx="118">
                  <c:v>1.9697</c:v>
                </c:pt>
                <c:pt idx="119">
                  <c:v>1.9438999999999997</c:v>
                </c:pt>
                <c:pt idx="120">
                  <c:v>1.9855999999999998</c:v>
                </c:pt>
                <c:pt idx="121">
                  <c:v>1.9386999999999999</c:v>
                </c:pt>
                <c:pt idx="122">
                  <c:v>1.9636</c:v>
                </c:pt>
                <c:pt idx="123">
                  <c:v>1.9788000000000001</c:v>
                </c:pt>
                <c:pt idx="124">
                  <c:v>1.9947000000000001</c:v>
                </c:pt>
                <c:pt idx="125">
                  <c:v>2.0689000000000002</c:v>
                </c:pt>
                <c:pt idx="126">
                  <c:v>2.1372999999999998</c:v>
                </c:pt>
                <c:pt idx="127">
                  <c:v>2.0678999999999998</c:v>
                </c:pt>
                <c:pt idx="128">
                  <c:v>2.0469999999999997</c:v>
                </c:pt>
                <c:pt idx="129">
                  <c:v>2.1295000000000002</c:v>
                </c:pt>
                <c:pt idx="130">
                  <c:v>2.3146</c:v>
                </c:pt>
                <c:pt idx="131">
                  <c:v>2.2783000000000002</c:v>
                </c:pt>
                <c:pt idx="132">
                  <c:v>2.2669000000000001</c:v>
                </c:pt>
                <c:pt idx="133">
                  <c:v>2.3184000000000005</c:v>
                </c:pt>
                <c:pt idx="134">
                  <c:v>2.3754</c:v>
                </c:pt>
                <c:pt idx="135">
                  <c:v>2.3426999999999998</c:v>
                </c:pt>
                <c:pt idx="136">
                  <c:v>2.1970000000000001</c:v>
                </c:pt>
                <c:pt idx="137">
                  <c:v>2.1042999999999998</c:v>
                </c:pt>
                <c:pt idx="138">
                  <c:v>2.2423999999999999</c:v>
                </c:pt>
                <c:pt idx="139">
                  <c:v>2.1391</c:v>
                </c:pt>
                <c:pt idx="140">
                  <c:v>2.1284000000000001</c:v>
                </c:pt>
                <c:pt idx="141">
                  <c:v>2.0651999999999999</c:v>
                </c:pt>
                <c:pt idx="142">
                  <c:v>2.1368999999999998</c:v>
                </c:pt>
                <c:pt idx="143">
                  <c:v>2.1256000000000004</c:v>
                </c:pt>
                <c:pt idx="144">
                  <c:v>2.0996000000000001</c:v>
                </c:pt>
                <c:pt idx="145">
                  <c:v>2.0512000000000001</c:v>
                </c:pt>
                <c:pt idx="146">
                  <c:v>2.0642</c:v>
                </c:pt>
                <c:pt idx="147">
                  <c:v>2.0718999999999999</c:v>
                </c:pt>
                <c:pt idx="148">
                  <c:v>2.1602999999999999</c:v>
                </c:pt>
                <c:pt idx="149">
                  <c:v>2.2294999999999998</c:v>
                </c:pt>
                <c:pt idx="150">
                  <c:v>2.2197</c:v>
                </c:pt>
                <c:pt idx="151">
                  <c:v>2.2652000000000001</c:v>
                </c:pt>
                <c:pt idx="152">
                  <c:v>2.3186</c:v>
                </c:pt>
                <c:pt idx="153">
                  <c:v>2.3245000000000005</c:v>
                </c:pt>
                <c:pt idx="154">
                  <c:v>2.3087</c:v>
                </c:pt>
                <c:pt idx="155">
                  <c:v>2.2338000000000005</c:v>
                </c:pt>
                <c:pt idx="156">
                  <c:v>2.3048999999999999</c:v>
                </c:pt>
                <c:pt idx="157">
                  <c:v>2.2976999999999999</c:v>
                </c:pt>
                <c:pt idx="158">
                  <c:v>2.3119999999999998</c:v>
                </c:pt>
                <c:pt idx="159">
                  <c:v>2.3471000000000002</c:v>
                </c:pt>
                <c:pt idx="160">
                  <c:v>2.3597000000000001</c:v>
                </c:pt>
                <c:pt idx="161">
                  <c:v>2.3104</c:v>
                </c:pt>
                <c:pt idx="162">
                  <c:v>2.3752</c:v>
                </c:pt>
                <c:pt idx="163">
                  <c:v>2.3457999999999997</c:v>
                </c:pt>
                <c:pt idx="164">
                  <c:v>2.2836000000000003</c:v>
                </c:pt>
                <c:pt idx="165">
                  <c:v>2.2517</c:v>
                </c:pt>
                <c:pt idx="166">
                  <c:v>2.3168000000000002</c:v>
                </c:pt>
                <c:pt idx="167">
                  <c:v>2.3063000000000002</c:v>
                </c:pt>
                <c:pt idx="168">
                  <c:v>2.2641</c:v>
                </c:pt>
                <c:pt idx="169">
                  <c:v>2.2797000000000001</c:v>
                </c:pt>
                <c:pt idx="170">
                  <c:v>2.2811999999999997</c:v>
                </c:pt>
                <c:pt idx="171">
                  <c:v>2.2702</c:v>
                </c:pt>
                <c:pt idx="172">
                  <c:v>2.2801999999999998</c:v>
                </c:pt>
                <c:pt idx="173">
                  <c:v>2.2614000000000001</c:v>
                </c:pt>
                <c:pt idx="174">
                  <c:v>2.2355999999999998</c:v>
                </c:pt>
                <c:pt idx="175">
                  <c:v>2.1996999999999995</c:v>
                </c:pt>
                <c:pt idx="176">
                  <c:v>2.3105000000000002</c:v>
                </c:pt>
                <c:pt idx="177">
                  <c:v>2.4385999999999997</c:v>
                </c:pt>
                <c:pt idx="178">
                  <c:v>2.5169000000000001</c:v>
                </c:pt>
                <c:pt idx="179">
                  <c:v>2.4017000000000004</c:v>
                </c:pt>
                <c:pt idx="180">
                  <c:v>2.4673999999999996</c:v>
                </c:pt>
                <c:pt idx="181">
                  <c:v>2.4030999999999998</c:v>
                </c:pt>
                <c:pt idx="182">
                  <c:v>2.3225000000000002</c:v>
                </c:pt>
                <c:pt idx="183">
                  <c:v>2.3033999999999999</c:v>
                </c:pt>
                <c:pt idx="184">
                  <c:v>2.4347000000000003</c:v>
                </c:pt>
                <c:pt idx="185">
                  <c:v>2.4271000000000003</c:v>
                </c:pt>
                <c:pt idx="186">
                  <c:v>2.5046999999999997</c:v>
                </c:pt>
                <c:pt idx="187">
                  <c:v>2.2904</c:v>
                </c:pt>
                <c:pt idx="188">
                  <c:v>2.3741000000000003</c:v>
                </c:pt>
                <c:pt idx="189">
                  <c:v>2.4189999999999996</c:v>
                </c:pt>
                <c:pt idx="190">
                  <c:v>2.3887999999999998</c:v>
                </c:pt>
                <c:pt idx="191">
                  <c:v>2.4410999999999996</c:v>
                </c:pt>
                <c:pt idx="192">
                  <c:v>2.3853999999999997</c:v>
                </c:pt>
                <c:pt idx="193">
                  <c:v>2.4034</c:v>
                </c:pt>
                <c:pt idx="194">
                  <c:v>2.3928000000000003</c:v>
                </c:pt>
                <c:pt idx="195">
                  <c:v>2.3439000000000005</c:v>
                </c:pt>
                <c:pt idx="196">
                  <c:v>2.3255000000000003</c:v>
                </c:pt>
                <c:pt idx="197">
                  <c:v>2.2498999999999998</c:v>
                </c:pt>
                <c:pt idx="198">
                  <c:v>2.2000000000000002</c:v>
                </c:pt>
                <c:pt idx="199">
                  <c:v>2.2091999999999996</c:v>
                </c:pt>
                <c:pt idx="200">
                  <c:v>2.0379999999999998</c:v>
                </c:pt>
                <c:pt idx="201">
                  <c:v>2.0677999999999996</c:v>
                </c:pt>
                <c:pt idx="202">
                  <c:v>2.1539000000000001</c:v>
                </c:pt>
                <c:pt idx="203">
                  <c:v>2.1272000000000002</c:v>
                </c:pt>
                <c:pt idx="204">
                  <c:v>2.1536999999999997</c:v>
                </c:pt>
                <c:pt idx="205">
                  <c:v>2.1686999999999994</c:v>
                </c:pt>
                <c:pt idx="206">
                  <c:v>2.1659000000000002</c:v>
                </c:pt>
                <c:pt idx="207">
                  <c:v>2.1385000000000001</c:v>
                </c:pt>
                <c:pt idx="208">
                  <c:v>2.1053000000000002</c:v>
                </c:pt>
                <c:pt idx="209">
                  <c:v>2.1110999999999995</c:v>
                </c:pt>
                <c:pt idx="210">
                  <c:v>1.9903</c:v>
                </c:pt>
                <c:pt idx="211">
                  <c:v>2.0419999999999998</c:v>
                </c:pt>
                <c:pt idx="212">
                  <c:v>2.0287999999999995</c:v>
                </c:pt>
                <c:pt idx="213">
                  <c:v>1.9453999999999998</c:v>
                </c:pt>
                <c:pt idx="214">
                  <c:v>1.9326000000000001</c:v>
                </c:pt>
                <c:pt idx="215">
                  <c:v>1.9100999999999999</c:v>
                </c:pt>
                <c:pt idx="216">
                  <c:v>1.8780999999999999</c:v>
                </c:pt>
                <c:pt idx="217">
                  <c:v>1.9417</c:v>
                </c:pt>
                <c:pt idx="218">
                  <c:v>1.9298999999999997</c:v>
                </c:pt>
                <c:pt idx="219">
                  <c:v>1.8734999999999997</c:v>
                </c:pt>
                <c:pt idx="220">
                  <c:v>1.8169000000000002</c:v>
                </c:pt>
                <c:pt idx="221">
                  <c:v>1.8735000000000002</c:v>
                </c:pt>
                <c:pt idx="222">
                  <c:v>1.9175</c:v>
                </c:pt>
                <c:pt idx="223">
                  <c:v>1.8971</c:v>
                </c:pt>
                <c:pt idx="224">
                  <c:v>1.9428000000000003</c:v>
                </c:pt>
                <c:pt idx="225">
                  <c:v>1.8831</c:v>
                </c:pt>
                <c:pt idx="226">
                  <c:v>1.9077</c:v>
                </c:pt>
                <c:pt idx="227">
                  <c:v>1.8694</c:v>
                </c:pt>
                <c:pt idx="228">
                  <c:v>1.8508</c:v>
                </c:pt>
                <c:pt idx="229">
                  <c:v>1.8214000000000001</c:v>
                </c:pt>
                <c:pt idx="230">
                  <c:v>1.8721999999999999</c:v>
                </c:pt>
                <c:pt idx="231">
                  <c:v>1.9020000000000001</c:v>
                </c:pt>
                <c:pt idx="232">
                  <c:v>1.8863000000000001</c:v>
                </c:pt>
                <c:pt idx="233">
                  <c:v>1.8717999999999999</c:v>
                </c:pt>
                <c:pt idx="234">
                  <c:v>1.9218000000000002</c:v>
                </c:pt>
                <c:pt idx="235">
                  <c:v>2.0753999999999997</c:v>
                </c:pt>
                <c:pt idx="236">
                  <c:v>2.1403000000000003</c:v>
                </c:pt>
                <c:pt idx="237">
                  <c:v>2.1705000000000001</c:v>
                </c:pt>
                <c:pt idx="238">
                  <c:v>2.1677000000000004</c:v>
                </c:pt>
                <c:pt idx="239">
                  <c:v>2.1172999999999997</c:v>
                </c:pt>
                <c:pt idx="240">
                  <c:v>2.1113</c:v>
                </c:pt>
                <c:pt idx="241">
                  <c:v>2.0983999999999998</c:v>
                </c:pt>
                <c:pt idx="242">
                  <c:v>2.1013999999999999</c:v>
                </c:pt>
                <c:pt idx="243">
                  <c:v>2.1263000000000001</c:v>
                </c:pt>
                <c:pt idx="244">
                  <c:v>2.077</c:v>
                </c:pt>
                <c:pt idx="245">
                  <c:v>2.1334000000000004</c:v>
                </c:pt>
                <c:pt idx="246">
                  <c:v>2.1111999999999997</c:v>
                </c:pt>
                <c:pt idx="247">
                  <c:v>2.1074999999999999</c:v>
                </c:pt>
                <c:pt idx="248">
                  <c:v>2.0027999999999997</c:v>
                </c:pt>
                <c:pt idx="249">
                  <c:v>2.0122999999999998</c:v>
                </c:pt>
                <c:pt idx="250">
                  <c:v>2.0047999999999999</c:v>
                </c:pt>
                <c:pt idx="251">
                  <c:v>1.9532000000000003</c:v>
                </c:pt>
                <c:pt idx="252">
                  <c:v>1.9082999999999997</c:v>
                </c:pt>
                <c:pt idx="253">
                  <c:v>1.8253000000000004</c:v>
                </c:pt>
                <c:pt idx="254">
                  <c:v>1.8365</c:v>
                </c:pt>
                <c:pt idx="255">
                  <c:v>1.8360000000000003</c:v>
                </c:pt>
                <c:pt idx="256">
                  <c:v>1.8378000000000005</c:v>
                </c:pt>
                <c:pt idx="257">
                  <c:v>1.7995000000000001</c:v>
                </c:pt>
                <c:pt idx="258">
                  <c:v>1.7094000000000003</c:v>
                </c:pt>
              </c:numCache>
            </c:numRef>
          </c:val>
          <c:smooth val="0"/>
          <c:extLst>
            <c:ext xmlns:c16="http://schemas.microsoft.com/office/drawing/2014/chart" uri="{C3380CC4-5D6E-409C-BE32-E72D297353CC}">
              <c16:uniqueId val="{00000002-7CCC-4D05-BE75-63E17FC49C56}"/>
            </c:ext>
          </c:extLst>
        </c:ser>
        <c:ser>
          <c:idx val="3"/>
          <c:order val="3"/>
          <c:tx>
            <c:strRef>
              <c:f>'Graf 6'!$M$1</c:f>
              <c:strCache>
                <c:ptCount val="1"/>
                <c:pt idx="0">
                  <c:v>Spain</c:v>
                </c:pt>
              </c:strCache>
            </c:strRef>
          </c:tx>
          <c:spPr>
            <a:ln w="28575" cap="rnd">
              <a:solidFill>
                <a:srgbClr val="FFC000"/>
              </a:solidFill>
              <a:prstDash val="solid"/>
              <a:round/>
            </a:ln>
            <a:effectLst/>
          </c:spPr>
          <c:marker>
            <c:symbol val="none"/>
          </c:marker>
          <c:cat>
            <c:numRef>
              <c:f>'Graf 6'!$C$2:$C$260</c:f>
              <c:numCache>
                <c:formatCode>m/d/yyyy</c:formatCode>
                <c:ptCount val="259"/>
                <c:pt idx="0">
                  <c:v>44579</c:v>
                </c:pt>
                <c:pt idx="1">
                  <c:v>44580</c:v>
                </c:pt>
                <c:pt idx="2">
                  <c:v>44581</c:v>
                </c:pt>
                <c:pt idx="3">
                  <c:v>44582</c:v>
                </c:pt>
                <c:pt idx="4">
                  <c:v>44585</c:v>
                </c:pt>
                <c:pt idx="5">
                  <c:v>44586</c:v>
                </c:pt>
                <c:pt idx="6">
                  <c:v>44587</c:v>
                </c:pt>
                <c:pt idx="7">
                  <c:v>44588</c:v>
                </c:pt>
                <c:pt idx="8">
                  <c:v>44589</c:v>
                </c:pt>
                <c:pt idx="9">
                  <c:v>44592</c:v>
                </c:pt>
                <c:pt idx="10">
                  <c:v>44593</c:v>
                </c:pt>
                <c:pt idx="11">
                  <c:v>44594</c:v>
                </c:pt>
                <c:pt idx="12">
                  <c:v>44595</c:v>
                </c:pt>
                <c:pt idx="13">
                  <c:v>44596</c:v>
                </c:pt>
                <c:pt idx="14">
                  <c:v>44599</c:v>
                </c:pt>
                <c:pt idx="15">
                  <c:v>44600</c:v>
                </c:pt>
                <c:pt idx="16">
                  <c:v>44601</c:v>
                </c:pt>
                <c:pt idx="17">
                  <c:v>44602</c:v>
                </c:pt>
                <c:pt idx="18">
                  <c:v>44603</c:v>
                </c:pt>
                <c:pt idx="19">
                  <c:v>44606</c:v>
                </c:pt>
                <c:pt idx="20">
                  <c:v>44607</c:v>
                </c:pt>
                <c:pt idx="21">
                  <c:v>44608</c:v>
                </c:pt>
                <c:pt idx="22">
                  <c:v>44609</c:v>
                </c:pt>
                <c:pt idx="23">
                  <c:v>44610</c:v>
                </c:pt>
                <c:pt idx="24">
                  <c:v>44613</c:v>
                </c:pt>
                <c:pt idx="25">
                  <c:v>44614</c:v>
                </c:pt>
                <c:pt idx="26">
                  <c:v>44615</c:v>
                </c:pt>
                <c:pt idx="27">
                  <c:v>44616</c:v>
                </c:pt>
                <c:pt idx="28">
                  <c:v>44617</c:v>
                </c:pt>
                <c:pt idx="29">
                  <c:v>44620</c:v>
                </c:pt>
                <c:pt idx="30">
                  <c:v>44621</c:v>
                </c:pt>
                <c:pt idx="31">
                  <c:v>44622</c:v>
                </c:pt>
                <c:pt idx="32">
                  <c:v>44623</c:v>
                </c:pt>
                <c:pt idx="33">
                  <c:v>44624</c:v>
                </c:pt>
                <c:pt idx="34">
                  <c:v>44627</c:v>
                </c:pt>
                <c:pt idx="35">
                  <c:v>44628</c:v>
                </c:pt>
                <c:pt idx="36">
                  <c:v>44629</c:v>
                </c:pt>
                <c:pt idx="37">
                  <c:v>44630</c:v>
                </c:pt>
                <c:pt idx="38">
                  <c:v>44631</c:v>
                </c:pt>
                <c:pt idx="39">
                  <c:v>44634</c:v>
                </c:pt>
                <c:pt idx="40">
                  <c:v>44635</c:v>
                </c:pt>
                <c:pt idx="41">
                  <c:v>44636</c:v>
                </c:pt>
                <c:pt idx="42">
                  <c:v>44637</c:v>
                </c:pt>
                <c:pt idx="43">
                  <c:v>44638</c:v>
                </c:pt>
                <c:pt idx="44">
                  <c:v>44641</c:v>
                </c:pt>
                <c:pt idx="45">
                  <c:v>44642</c:v>
                </c:pt>
                <c:pt idx="46">
                  <c:v>44643</c:v>
                </c:pt>
                <c:pt idx="47">
                  <c:v>44644</c:v>
                </c:pt>
                <c:pt idx="48">
                  <c:v>44645</c:v>
                </c:pt>
                <c:pt idx="49">
                  <c:v>44648</c:v>
                </c:pt>
                <c:pt idx="50">
                  <c:v>44649</c:v>
                </c:pt>
                <c:pt idx="51">
                  <c:v>44650</c:v>
                </c:pt>
                <c:pt idx="52">
                  <c:v>44651</c:v>
                </c:pt>
                <c:pt idx="53">
                  <c:v>44652</c:v>
                </c:pt>
                <c:pt idx="54">
                  <c:v>44655</c:v>
                </c:pt>
                <c:pt idx="55">
                  <c:v>44656</c:v>
                </c:pt>
                <c:pt idx="56">
                  <c:v>44657</c:v>
                </c:pt>
                <c:pt idx="57">
                  <c:v>44658</c:v>
                </c:pt>
                <c:pt idx="58">
                  <c:v>44659</c:v>
                </c:pt>
                <c:pt idx="59">
                  <c:v>44662</c:v>
                </c:pt>
                <c:pt idx="60">
                  <c:v>44663</c:v>
                </c:pt>
                <c:pt idx="61">
                  <c:v>44664</c:v>
                </c:pt>
                <c:pt idx="62">
                  <c:v>44665</c:v>
                </c:pt>
                <c:pt idx="63">
                  <c:v>44670</c:v>
                </c:pt>
                <c:pt idx="64">
                  <c:v>44671</c:v>
                </c:pt>
                <c:pt idx="65">
                  <c:v>44672</c:v>
                </c:pt>
                <c:pt idx="66">
                  <c:v>44673</c:v>
                </c:pt>
                <c:pt idx="67">
                  <c:v>44676</c:v>
                </c:pt>
                <c:pt idx="68">
                  <c:v>44677</c:v>
                </c:pt>
                <c:pt idx="69">
                  <c:v>44678</c:v>
                </c:pt>
                <c:pt idx="70">
                  <c:v>44679</c:v>
                </c:pt>
                <c:pt idx="71">
                  <c:v>44680</c:v>
                </c:pt>
                <c:pt idx="72">
                  <c:v>44683</c:v>
                </c:pt>
                <c:pt idx="73">
                  <c:v>44684</c:v>
                </c:pt>
                <c:pt idx="74">
                  <c:v>44685</c:v>
                </c:pt>
                <c:pt idx="75">
                  <c:v>44686</c:v>
                </c:pt>
                <c:pt idx="76">
                  <c:v>44687</c:v>
                </c:pt>
                <c:pt idx="77">
                  <c:v>44690</c:v>
                </c:pt>
                <c:pt idx="78">
                  <c:v>44691</c:v>
                </c:pt>
                <c:pt idx="79">
                  <c:v>44692</c:v>
                </c:pt>
                <c:pt idx="80">
                  <c:v>44693</c:v>
                </c:pt>
                <c:pt idx="81">
                  <c:v>44694</c:v>
                </c:pt>
                <c:pt idx="82">
                  <c:v>44697</c:v>
                </c:pt>
                <c:pt idx="83">
                  <c:v>44698</c:v>
                </c:pt>
                <c:pt idx="84">
                  <c:v>44699</c:v>
                </c:pt>
                <c:pt idx="85">
                  <c:v>44700</c:v>
                </c:pt>
                <c:pt idx="86">
                  <c:v>44701</c:v>
                </c:pt>
                <c:pt idx="87">
                  <c:v>44704</c:v>
                </c:pt>
                <c:pt idx="88">
                  <c:v>44705</c:v>
                </c:pt>
                <c:pt idx="89">
                  <c:v>44706</c:v>
                </c:pt>
                <c:pt idx="90">
                  <c:v>44707</c:v>
                </c:pt>
                <c:pt idx="91">
                  <c:v>44708</c:v>
                </c:pt>
                <c:pt idx="92">
                  <c:v>44711</c:v>
                </c:pt>
                <c:pt idx="93">
                  <c:v>44712</c:v>
                </c:pt>
                <c:pt idx="94">
                  <c:v>44713</c:v>
                </c:pt>
                <c:pt idx="95">
                  <c:v>44714</c:v>
                </c:pt>
                <c:pt idx="96">
                  <c:v>44715</c:v>
                </c:pt>
                <c:pt idx="97">
                  <c:v>44718</c:v>
                </c:pt>
                <c:pt idx="98">
                  <c:v>44719</c:v>
                </c:pt>
                <c:pt idx="99">
                  <c:v>44720</c:v>
                </c:pt>
                <c:pt idx="100">
                  <c:v>44721</c:v>
                </c:pt>
                <c:pt idx="101">
                  <c:v>44722</c:v>
                </c:pt>
                <c:pt idx="102">
                  <c:v>44725</c:v>
                </c:pt>
                <c:pt idx="103">
                  <c:v>44726</c:v>
                </c:pt>
                <c:pt idx="104">
                  <c:v>44727</c:v>
                </c:pt>
                <c:pt idx="105">
                  <c:v>44728</c:v>
                </c:pt>
                <c:pt idx="106">
                  <c:v>44729</c:v>
                </c:pt>
                <c:pt idx="107">
                  <c:v>44732</c:v>
                </c:pt>
                <c:pt idx="108">
                  <c:v>44733</c:v>
                </c:pt>
                <c:pt idx="109">
                  <c:v>44734</c:v>
                </c:pt>
                <c:pt idx="110">
                  <c:v>44735</c:v>
                </c:pt>
                <c:pt idx="111">
                  <c:v>44736</c:v>
                </c:pt>
                <c:pt idx="112">
                  <c:v>44739</c:v>
                </c:pt>
                <c:pt idx="113">
                  <c:v>44740</c:v>
                </c:pt>
                <c:pt idx="114">
                  <c:v>44741</c:v>
                </c:pt>
                <c:pt idx="115">
                  <c:v>44742</c:v>
                </c:pt>
                <c:pt idx="116">
                  <c:v>44743</c:v>
                </c:pt>
                <c:pt idx="117">
                  <c:v>44746</c:v>
                </c:pt>
                <c:pt idx="118">
                  <c:v>44747</c:v>
                </c:pt>
                <c:pt idx="119">
                  <c:v>44748</c:v>
                </c:pt>
                <c:pt idx="120">
                  <c:v>44749</c:v>
                </c:pt>
                <c:pt idx="121">
                  <c:v>44750</c:v>
                </c:pt>
                <c:pt idx="122">
                  <c:v>44753</c:v>
                </c:pt>
                <c:pt idx="123">
                  <c:v>44754</c:v>
                </c:pt>
                <c:pt idx="124">
                  <c:v>44755</c:v>
                </c:pt>
                <c:pt idx="125">
                  <c:v>44756</c:v>
                </c:pt>
                <c:pt idx="126">
                  <c:v>44757</c:v>
                </c:pt>
                <c:pt idx="127">
                  <c:v>44760</c:v>
                </c:pt>
                <c:pt idx="128">
                  <c:v>44761</c:v>
                </c:pt>
                <c:pt idx="129">
                  <c:v>44762</c:v>
                </c:pt>
                <c:pt idx="130">
                  <c:v>44763</c:v>
                </c:pt>
                <c:pt idx="131">
                  <c:v>44764</c:v>
                </c:pt>
                <c:pt idx="132">
                  <c:v>44767</c:v>
                </c:pt>
                <c:pt idx="133">
                  <c:v>44768</c:v>
                </c:pt>
                <c:pt idx="134">
                  <c:v>44769</c:v>
                </c:pt>
                <c:pt idx="135">
                  <c:v>44770</c:v>
                </c:pt>
                <c:pt idx="136">
                  <c:v>44771</c:v>
                </c:pt>
                <c:pt idx="137">
                  <c:v>44774</c:v>
                </c:pt>
                <c:pt idx="138">
                  <c:v>44775</c:v>
                </c:pt>
                <c:pt idx="139">
                  <c:v>44776</c:v>
                </c:pt>
                <c:pt idx="140">
                  <c:v>44777</c:v>
                </c:pt>
                <c:pt idx="141">
                  <c:v>44778</c:v>
                </c:pt>
                <c:pt idx="142">
                  <c:v>44781</c:v>
                </c:pt>
                <c:pt idx="143">
                  <c:v>44782</c:v>
                </c:pt>
                <c:pt idx="144">
                  <c:v>44783</c:v>
                </c:pt>
                <c:pt idx="145">
                  <c:v>44784</c:v>
                </c:pt>
                <c:pt idx="146">
                  <c:v>44785</c:v>
                </c:pt>
                <c:pt idx="147">
                  <c:v>44788</c:v>
                </c:pt>
                <c:pt idx="148">
                  <c:v>44789</c:v>
                </c:pt>
                <c:pt idx="149">
                  <c:v>44790</c:v>
                </c:pt>
                <c:pt idx="150">
                  <c:v>44791</c:v>
                </c:pt>
                <c:pt idx="151">
                  <c:v>44792</c:v>
                </c:pt>
                <c:pt idx="152">
                  <c:v>44795</c:v>
                </c:pt>
                <c:pt idx="153">
                  <c:v>44796</c:v>
                </c:pt>
                <c:pt idx="154">
                  <c:v>44797</c:v>
                </c:pt>
                <c:pt idx="155">
                  <c:v>44798</c:v>
                </c:pt>
                <c:pt idx="156">
                  <c:v>44799</c:v>
                </c:pt>
                <c:pt idx="157">
                  <c:v>44802</c:v>
                </c:pt>
                <c:pt idx="158">
                  <c:v>44803</c:v>
                </c:pt>
                <c:pt idx="159">
                  <c:v>44804</c:v>
                </c:pt>
                <c:pt idx="160">
                  <c:v>44805</c:v>
                </c:pt>
                <c:pt idx="161">
                  <c:v>44806</c:v>
                </c:pt>
                <c:pt idx="162">
                  <c:v>44809</c:v>
                </c:pt>
                <c:pt idx="163">
                  <c:v>44810</c:v>
                </c:pt>
                <c:pt idx="164">
                  <c:v>44811</c:v>
                </c:pt>
                <c:pt idx="165">
                  <c:v>44812</c:v>
                </c:pt>
                <c:pt idx="166">
                  <c:v>44813</c:v>
                </c:pt>
                <c:pt idx="167">
                  <c:v>44816</c:v>
                </c:pt>
                <c:pt idx="168">
                  <c:v>44817</c:v>
                </c:pt>
                <c:pt idx="169">
                  <c:v>44818</c:v>
                </c:pt>
                <c:pt idx="170">
                  <c:v>44819</c:v>
                </c:pt>
                <c:pt idx="171">
                  <c:v>44820</c:v>
                </c:pt>
                <c:pt idx="172">
                  <c:v>44823</c:v>
                </c:pt>
                <c:pt idx="173">
                  <c:v>44824</c:v>
                </c:pt>
                <c:pt idx="174">
                  <c:v>44825</c:v>
                </c:pt>
                <c:pt idx="175">
                  <c:v>44826</c:v>
                </c:pt>
                <c:pt idx="176">
                  <c:v>44827</c:v>
                </c:pt>
                <c:pt idx="177">
                  <c:v>44830</c:v>
                </c:pt>
                <c:pt idx="178">
                  <c:v>44831</c:v>
                </c:pt>
                <c:pt idx="179">
                  <c:v>44832</c:v>
                </c:pt>
                <c:pt idx="180">
                  <c:v>44833</c:v>
                </c:pt>
                <c:pt idx="181">
                  <c:v>44834</c:v>
                </c:pt>
                <c:pt idx="182">
                  <c:v>44837</c:v>
                </c:pt>
                <c:pt idx="183">
                  <c:v>44838</c:v>
                </c:pt>
                <c:pt idx="184">
                  <c:v>44839</c:v>
                </c:pt>
                <c:pt idx="185">
                  <c:v>44840</c:v>
                </c:pt>
                <c:pt idx="186">
                  <c:v>44841</c:v>
                </c:pt>
                <c:pt idx="187">
                  <c:v>44844</c:v>
                </c:pt>
                <c:pt idx="188">
                  <c:v>44845</c:v>
                </c:pt>
                <c:pt idx="189">
                  <c:v>44846</c:v>
                </c:pt>
                <c:pt idx="190">
                  <c:v>44847</c:v>
                </c:pt>
                <c:pt idx="191">
                  <c:v>44848</c:v>
                </c:pt>
                <c:pt idx="192">
                  <c:v>44851</c:v>
                </c:pt>
                <c:pt idx="193">
                  <c:v>44852</c:v>
                </c:pt>
                <c:pt idx="194">
                  <c:v>44853</c:v>
                </c:pt>
                <c:pt idx="195">
                  <c:v>44854</c:v>
                </c:pt>
                <c:pt idx="196">
                  <c:v>44855</c:v>
                </c:pt>
                <c:pt idx="197">
                  <c:v>44858</c:v>
                </c:pt>
                <c:pt idx="198">
                  <c:v>44859</c:v>
                </c:pt>
                <c:pt idx="199">
                  <c:v>44860</c:v>
                </c:pt>
                <c:pt idx="200">
                  <c:v>44861</c:v>
                </c:pt>
                <c:pt idx="201">
                  <c:v>44862</c:v>
                </c:pt>
                <c:pt idx="202">
                  <c:v>44865</c:v>
                </c:pt>
                <c:pt idx="203">
                  <c:v>44866</c:v>
                </c:pt>
                <c:pt idx="204">
                  <c:v>44867</c:v>
                </c:pt>
                <c:pt idx="205">
                  <c:v>44868</c:v>
                </c:pt>
                <c:pt idx="206">
                  <c:v>44869</c:v>
                </c:pt>
                <c:pt idx="207">
                  <c:v>44872</c:v>
                </c:pt>
                <c:pt idx="208">
                  <c:v>44873</c:v>
                </c:pt>
                <c:pt idx="209">
                  <c:v>44874</c:v>
                </c:pt>
                <c:pt idx="210">
                  <c:v>44875</c:v>
                </c:pt>
                <c:pt idx="211">
                  <c:v>44876</c:v>
                </c:pt>
                <c:pt idx="212">
                  <c:v>44879</c:v>
                </c:pt>
                <c:pt idx="213">
                  <c:v>44880</c:v>
                </c:pt>
                <c:pt idx="214">
                  <c:v>44881</c:v>
                </c:pt>
                <c:pt idx="215">
                  <c:v>44882</c:v>
                </c:pt>
                <c:pt idx="216">
                  <c:v>44883</c:v>
                </c:pt>
                <c:pt idx="217">
                  <c:v>44886</c:v>
                </c:pt>
                <c:pt idx="218">
                  <c:v>44887</c:v>
                </c:pt>
                <c:pt idx="219">
                  <c:v>44888</c:v>
                </c:pt>
                <c:pt idx="220">
                  <c:v>44889</c:v>
                </c:pt>
                <c:pt idx="221">
                  <c:v>44890</c:v>
                </c:pt>
                <c:pt idx="222">
                  <c:v>44893</c:v>
                </c:pt>
                <c:pt idx="223">
                  <c:v>44894</c:v>
                </c:pt>
                <c:pt idx="224">
                  <c:v>44895</c:v>
                </c:pt>
                <c:pt idx="225">
                  <c:v>44896</c:v>
                </c:pt>
                <c:pt idx="226">
                  <c:v>44897</c:v>
                </c:pt>
                <c:pt idx="227">
                  <c:v>44900</c:v>
                </c:pt>
                <c:pt idx="228">
                  <c:v>44901</c:v>
                </c:pt>
                <c:pt idx="229">
                  <c:v>44902</c:v>
                </c:pt>
                <c:pt idx="230">
                  <c:v>44903</c:v>
                </c:pt>
                <c:pt idx="231">
                  <c:v>44904</c:v>
                </c:pt>
                <c:pt idx="232">
                  <c:v>44907</c:v>
                </c:pt>
                <c:pt idx="233">
                  <c:v>44908</c:v>
                </c:pt>
                <c:pt idx="234">
                  <c:v>44909</c:v>
                </c:pt>
                <c:pt idx="235">
                  <c:v>44910</c:v>
                </c:pt>
                <c:pt idx="236">
                  <c:v>44911</c:v>
                </c:pt>
                <c:pt idx="237">
                  <c:v>44914</c:v>
                </c:pt>
                <c:pt idx="238">
                  <c:v>44915</c:v>
                </c:pt>
                <c:pt idx="239">
                  <c:v>44916</c:v>
                </c:pt>
                <c:pt idx="240">
                  <c:v>44917</c:v>
                </c:pt>
                <c:pt idx="241">
                  <c:v>44918</c:v>
                </c:pt>
                <c:pt idx="242">
                  <c:v>44922</c:v>
                </c:pt>
                <c:pt idx="243">
                  <c:v>44923</c:v>
                </c:pt>
                <c:pt idx="244">
                  <c:v>44924</c:v>
                </c:pt>
                <c:pt idx="245">
                  <c:v>44925</c:v>
                </c:pt>
                <c:pt idx="246">
                  <c:v>44928</c:v>
                </c:pt>
                <c:pt idx="247">
                  <c:v>44929</c:v>
                </c:pt>
                <c:pt idx="248">
                  <c:v>44930</c:v>
                </c:pt>
                <c:pt idx="249">
                  <c:v>44931</c:v>
                </c:pt>
                <c:pt idx="250">
                  <c:v>44932</c:v>
                </c:pt>
                <c:pt idx="251">
                  <c:v>44935</c:v>
                </c:pt>
                <c:pt idx="252">
                  <c:v>44936</c:v>
                </c:pt>
                <c:pt idx="253">
                  <c:v>44937</c:v>
                </c:pt>
                <c:pt idx="254">
                  <c:v>44938</c:v>
                </c:pt>
                <c:pt idx="255">
                  <c:v>44939</c:v>
                </c:pt>
                <c:pt idx="256">
                  <c:v>44942</c:v>
                </c:pt>
                <c:pt idx="257">
                  <c:v>44943</c:v>
                </c:pt>
                <c:pt idx="258">
                  <c:v>44944</c:v>
                </c:pt>
              </c:numCache>
            </c:numRef>
          </c:cat>
          <c:val>
            <c:numRef>
              <c:f>'Graf 6'!$M$2:$M$260</c:f>
              <c:numCache>
                <c:formatCode>General</c:formatCode>
                <c:ptCount val="259"/>
                <c:pt idx="0">
                  <c:v>0.68910000000000005</c:v>
                </c:pt>
                <c:pt idx="1">
                  <c:v>0.69650000000000001</c:v>
                </c:pt>
                <c:pt idx="2">
                  <c:v>0.6875</c:v>
                </c:pt>
                <c:pt idx="3">
                  <c:v>0.7026</c:v>
                </c:pt>
                <c:pt idx="4">
                  <c:v>0.73060000000000003</c:v>
                </c:pt>
                <c:pt idx="5">
                  <c:v>0.7278</c:v>
                </c:pt>
                <c:pt idx="6">
                  <c:v>0.74530000000000007</c:v>
                </c:pt>
                <c:pt idx="7">
                  <c:v>0.72640000000000005</c:v>
                </c:pt>
                <c:pt idx="8">
                  <c:v>0.74249999999999994</c:v>
                </c:pt>
                <c:pt idx="9">
                  <c:v>0.73619999999999997</c:v>
                </c:pt>
                <c:pt idx="10">
                  <c:v>0.74150000000000005</c:v>
                </c:pt>
                <c:pt idx="11">
                  <c:v>0.74480000000000002</c:v>
                </c:pt>
                <c:pt idx="12">
                  <c:v>0.79770000000000008</c:v>
                </c:pt>
                <c:pt idx="13">
                  <c:v>0.83079999999999998</c:v>
                </c:pt>
                <c:pt idx="14">
                  <c:v>0.85229999999999995</c:v>
                </c:pt>
                <c:pt idx="15">
                  <c:v>0.86140000000000017</c:v>
                </c:pt>
                <c:pt idx="16">
                  <c:v>0.85180000000000011</c:v>
                </c:pt>
                <c:pt idx="17">
                  <c:v>0.88790000000000002</c:v>
                </c:pt>
                <c:pt idx="18">
                  <c:v>0.91999999999999993</c:v>
                </c:pt>
                <c:pt idx="19">
                  <c:v>1.0139</c:v>
                </c:pt>
                <c:pt idx="20">
                  <c:v>0.998</c:v>
                </c:pt>
                <c:pt idx="21">
                  <c:v>0.99580000000000002</c:v>
                </c:pt>
                <c:pt idx="22">
                  <c:v>0.98480000000000001</c:v>
                </c:pt>
                <c:pt idx="23">
                  <c:v>1.0113000000000001</c:v>
                </c:pt>
                <c:pt idx="24">
                  <c:v>1.0363000000000002</c:v>
                </c:pt>
                <c:pt idx="25">
                  <c:v>1.0198999999999998</c:v>
                </c:pt>
                <c:pt idx="26">
                  <c:v>1.0332999999999999</c:v>
                </c:pt>
                <c:pt idx="27">
                  <c:v>1.0079</c:v>
                </c:pt>
                <c:pt idx="28">
                  <c:v>0.98240000000000005</c:v>
                </c:pt>
                <c:pt idx="29">
                  <c:v>0.98180000000000012</c:v>
                </c:pt>
                <c:pt idx="30">
                  <c:v>0.93299999999999994</c:v>
                </c:pt>
                <c:pt idx="31">
                  <c:v>0.97270000000000001</c:v>
                </c:pt>
                <c:pt idx="32">
                  <c:v>0.98419999999999996</c:v>
                </c:pt>
                <c:pt idx="33">
                  <c:v>1.0387</c:v>
                </c:pt>
                <c:pt idx="34">
                  <c:v>1.0216999999999998</c:v>
                </c:pt>
                <c:pt idx="35">
                  <c:v>0.94229999999999992</c:v>
                </c:pt>
                <c:pt idx="36">
                  <c:v>0.92759999999999998</c:v>
                </c:pt>
                <c:pt idx="37">
                  <c:v>0.99519999999999986</c:v>
                </c:pt>
                <c:pt idx="38">
                  <c:v>0.98980000000000001</c:v>
                </c:pt>
                <c:pt idx="39">
                  <c:v>0.97960000000000003</c:v>
                </c:pt>
                <c:pt idx="40">
                  <c:v>0.98339999999999994</c:v>
                </c:pt>
                <c:pt idx="41">
                  <c:v>0.94450000000000012</c:v>
                </c:pt>
                <c:pt idx="42">
                  <c:v>0.94380000000000008</c:v>
                </c:pt>
                <c:pt idx="43">
                  <c:v>0.94569999999999999</c:v>
                </c:pt>
                <c:pt idx="44">
                  <c:v>0.9413999999999999</c:v>
                </c:pt>
                <c:pt idx="45">
                  <c:v>0.91569999999999996</c:v>
                </c:pt>
                <c:pt idx="46">
                  <c:v>0.90400000000000014</c:v>
                </c:pt>
                <c:pt idx="47">
                  <c:v>0.88170000000000004</c:v>
                </c:pt>
                <c:pt idx="48">
                  <c:v>0.85829999999999995</c:v>
                </c:pt>
                <c:pt idx="49">
                  <c:v>0.87260000000000004</c:v>
                </c:pt>
                <c:pt idx="50">
                  <c:v>0.86370000000000002</c:v>
                </c:pt>
                <c:pt idx="51">
                  <c:v>0.89650000000000007</c:v>
                </c:pt>
                <c:pt idx="52">
                  <c:v>0.88869999999999993</c:v>
                </c:pt>
                <c:pt idx="53">
                  <c:v>0.91739999999999999</c:v>
                </c:pt>
                <c:pt idx="54">
                  <c:v>0.94590000000000007</c:v>
                </c:pt>
                <c:pt idx="55">
                  <c:v>0.98549999999999993</c:v>
                </c:pt>
                <c:pt idx="56">
                  <c:v>0.98980000000000001</c:v>
                </c:pt>
                <c:pt idx="57">
                  <c:v>0.98289999999999988</c:v>
                </c:pt>
                <c:pt idx="58">
                  <c:v>0.99690000000000012</c:v>
                </c:pt>
                <c:pt idx="59">
                  <c:v>0.93719999999999992</c:v>
                </c:pt>
                <c:pt idx="60">
                  <c:v>0.92130000000000012</c:v>
                </c:pt>
                <c:pt idx="61">
                  <c:v>0.9365</c:v>
                </c:pt>
                <c:pt idx="62">
                  <c:v>0.93759999999999988</c:v>
                </c:pt>
                <c:pt idx="63">
                  <c:v>0.93400000000000005</c:v>
                </c:pt>
                <c:pt idx="64">
                  <c:v>0.94509999999999994</c:v>
                </c:pt>
                <c:pt idx="65">
                  <c:v>0.95059999999999989</c:v>
                </c:pt>
                <c:pt idx="66">
                  <c:v>0.96469999999999989</c:v>
                </c:pt>
                <c:pt idx="67">
                  <c:v>0.98639999999999994</c:v>
                </c:pt>
                <c:pt idx="68">
                  <c:v>0.98489999999999989</c:v>
                </c:pt>
                <c:pt idx="69">
                  <c:v>0.99149999999999994</c:v>
                </c:pt>
                <c:pt idx="70">
                  <c:v>1.0014000000000001</c:v>
                </c:pt>
                <c:pt idx="71">
                  <c:v>1.0352000000000001</c:v>
                </c:pt>
                <c:pt idx="72">
                  <c:v>1.0472000000000001</c:v>
                </c:pt>
                <c:pt idx="73">
                  <c:v>1.0593999999999997</c:v>
                </c:pt>
                <c:pt idx="74">
                  <c:v>1.0955999999999999</c:v>
                </c:pt>
                <c:pt idx="75">
                  <c:v>1.1026</c:v>
                </c:pt>
                <c:pt idx="76">
                  <c:v>1.1037000000000001</c:v>
                </c:pt>
                <c:pt idx="77">
                  <c:v>1.1191000000000002</c:v>
                </c:pt>
                <c:pt idx="78">
                  <c:v>1.1022000000000001</c:v>
                </c:pt>
                <c:pt idx="79">
                  <c:v>1.0417000000000001</c:v>
                </c:pt>
                <c:pt idx="80">
                  <c:v>1.0387</c:v>
                </c:pt>
                <c:pt idx="81">
                  <c:v>1.0550000000000002</c:v>
                </c:pt>
                <c:pt idx="82">
                  <c:v>1.0602</c:v>
                </c:pt>
                <c:pt idx="83">
                  <c:v>1.0694999999999999</c:v>
                </c:pt>
                <c:pt idx="84">
                  <c:v>1.0725</c:v>
                </c:pt>
                <c:pt idx="85">
                  <c:v>1.0879000000000001</c:v>
                </c:pt>
                <c:pt idx="86">
                  <c:v>1.1364000000000001</c:v>
                </c:pt>
                <c:pt idx="87">
                  <c:v>1.1166999999999998</c:v>
                </c:pt>
                <c:pt idx="88">
                  <c:v>1.1172999999999997</c:v>
                </c:pt>
                <c:pt idx="89">
                  <c:v>1.1067</c:v>
                </c:pt>
                <c:pt idx="90">
                  <c:v>1.0574999999999999</c:v>
                </c:pt>
                <c:pt idx="91">
                  <c:v>1.0761000000000001</c:v>
                </c:pt>
                <c:pt idx="92">
                  <c:v>1.0740999999999998</c:v>
                </c:pt>
                <c:pt idx="93">
                  <c:v>1.1012000000000002</c:v>
                </c:pt>
                <c:pt idx="94">
                  <c:v>1.1147</c:v>
                </c:pt>
                <c:pt idx="95">
                  <c:v>1.1375999999999999</c:v>
                </c:pt>
                <c:pt idx="96">
                  <c:v>1.1630999999999998</c:v>
                </c:pt>
                <c:pt idx="97">
                  <c:v>1.1557000000000002</c:v>
                </c:pt>
                <c:pt idx="98">
                  <c:v>1.1099999999999999</c:v>
                </c:pt>
                <c:pt idx="99">
                  <c:v>1.1267000000000003</c:v>
                </c:pt>
                <c:pt idx="100">
                  <c:v>1.1896000000000002</c:v>
                </c:pt>
                <c:pt idx="101">
                  <c:v>1.2594000000000001</c:v>
                </c:pt>
                <c:pt idx="102">
                  <c:v>1.3600999999999999</c:v>
                </c:pt>
                <c:pt idx="103">
                  <c:v>1.3585999999999998</c:v>
                </c:pt>
                <c:pt idx="104">
                  <c:v>1.2412999999999998</c:v>
                </c:pt>
                <c:pt idx="105">
                  <c:v>1.1722000000000001</c:v>
                </c:pt>
                <c:pt idx="106">
                  <c:v>1.0833000000000002</c:v>
                </c:pt>
                <c:pt idx="107">
                  <c:v>1.0925</c:v>
                </c:pt>
                <c:pt idx="108">
                  <c:v>1.0765999999999998</c:v>
                </c:pt>
                <c:pt idx="109">
                  <c:v>1.0708000000000002</c:v>
                </c:pt>
                <c:pt idx="110">
                  <c:v>1.0863</c:v>
                </c:pt>
                <c:pt idx="111">
                  <c:v>1.1069</c:v>
                </c:pt>
                <c:pt idx="112">
                  <c:v>1.1049</c:v>
                </c:pt>
                <c:pt idx="113">
                  <c:v>1.0948999999999998</c:v>
                </c:pt>
                <c:pt idx="114">
                  <c:v>1.0685</c:v>
                </c:pt>
                <c:pt idx="115">
                  <c:v>1.0846000000000002</c:v>
                </c:pt>
                <c:pt idx="116">
                  <c:v>1.0398000000000001</c:v>
                </c:pt>
                <c:pt idx="117">
                  <c:v>1.0719000000000001</c:v>
                </c:pt>
                <c:pt idx="118">
                  <c:v>1.1057000000000001</c:v>
                </c:pt>
                <c:pt idx="119">
                  <c:v>1.0699000000000001</c:v>
                </c:pt>
                <c:pt idx="120">
                  <c:v>1.0886</c:v>
                </c:pt>
                <c:pt idx="121">
                  <c:v>1.0687000000000002</c:v>
                </c:pt>
                <c:pt idx="122">
                  <c:v>1.0886</c:v>
                </c:pt>
                <c:pt idx="123">
                  <c:v>1.0908000000000002</c:v>
                </c:pt>
                <c:pt idx="124">
                  <c:v>1.1016999999999999</c:v>
                </c:pt>
                <c:pt idx="125">
                  <c:v>1.1559000000000001</c:v>
                </c:pt>
                <c:pt idx="126">
                  <c:v>1.1533</c:v>
                </c:pt>
                <c:pt idx="127">
                  <c:v>1.2269000000000001</c:v>
                </c:pt>
                <c:pt idx="128">
                  <c:v>1.2010000000000003</c:v>
                </c:pt>
                <c:pt idx="129">
                  <c:v>1.2224999999999999</c:v>
                </c:pt>
                <c:pt idx="130">
                  <c:v>1.2625999999999999</c:v>
                </c:pt>
                <c:pt idx="131">
                  <c:v>1.2202999999999999</c:v>
                </c:pt>
                <c:pt idx="132">
                  <c:v>1.2029000000000001</c:v>
                </c:pt>
                <c:pt idx="133">
                  <c:v>1.1824000000000001</c:v>
                </c:pt>
                <c:pt idx="134">
                  <c:v>1.1903999999999999</c:v>
                </c:pt>
                <c:pt idx="135">
                  <c:v>1.1587000000000001</c:v>
                </c:pt>
                <c:pt idx="136">
                  <c:v>1.097</c:v>
                </c:pt>
                <c:pt idx="137">
                  <c:v>1.0783</c:v>
                </c:pt>
                <c:pt idx="138">
                  <c:v>1.1444000000000001</c:v>
                </c:pt>
                <c:pt idx="139">
                  <c:v>1.1101000000000001</c:v>
                </c:pt>
                <c:pt idx="140">
                  <c:v>1.0954000000000002</c:v>
                </c:pt>
                <c:pt idx="141">
                  <c:v>1.0762</c:v>
                </c:pt>
                <c:pt idx="142">
                  <c:v>1.0979000000000001</c:v>
                </c:pt>
                <c:pt idx="143">
                  <c:v>1.1016000000000001</c:v>
                </c:pt>
                <c:pt idx="144">
                  <c:v>1.1026000000000002</c:v>
                </c:pt>
                <c:pt idx="145">
                  <c:v>1.0882000000000001</c:v>
                </c:pt>
                <c:pt idx="146">
                  <c:v>1.1082000000000001</c:v>
                </c:pt>
                <c:pt idx="147">
                  <c:v>1.1029</c:v>
                </c:pt>
                <c:pt idx="148">
                  <c:v>1.1223000000000001</c:v>
                </c:pt>
                <c:pt idx="149">
                  <c:v>1.1424999999999998</c:v>
                </c:pt>
                <c:pt idx="150">
                  <c:v>1.1476999999999999</c:v>
                </c:pt>
                <c:pt idx="151">
                  <c:v>1.1562000000000001</c:v>
                </c:pt>
                <c:pt idx="152">
                  <c:v>1.1796000000000002</c:v>
                </c:pt>
                <c:pt idx="153">
                  <c:v>1.1875000000000002</c:v>
                </c:pt>
                <c:pt idx="154">
                  <c:v>1.1957000000000002</c:v>
                </c:pt>
                <c:pt idx="155">
                  <c:v>1.1708000000000001</c:v>
                </c:pt>
                <c:pt idx="156">
                  <c:v>1.2028999999999999</c:v>
                </c:pt>
                <c:pt idx="157">
                  <c:v>1.1877000000000002</c:v>
                </c:pt>
                <c:pt idx="158">
                  <c:v>1.1890000000000001</c:v>
                </c:pt>
                <c:pt idx="159">
                  <c:v>1.1940999999999999</c:v>
                </c:pt>
                <c:pt idx="160">
                  <c:v>1.2006999999999999</c:v>
                </c:pt>
                <c:pt idx="161">
                  <c:v>1.1863999999999999</c:v>
                </c:pt>
                <c:pt idx="162">
                  <c:v>1.2052</c:v>
                </c:pt>
                <c:pt idx="163">
                  <c:v>1.1807999999999998</c:v>
                </c:pt>
                <c:pt idx="164">
                  <c:v>1.1546000000000003</c:v>
                </c:pt>
                <c:pt idx="165">
                  <c:v>1.1217000000000001</c:v>
                </c:pt>
                <c:pt idx="166">
                  <c:v>1.1548000000000003</c:v>
                </c:pt>
                <c:pt idx="167">
                  <c:v>1.1433000000000002</c:v>
                </c:pt>
                <c:pt idx="168">
                  <c:v>1.1260999999999999</c:v>
                </c:pt>
                <c:pt idx="169">
                  <c:v>1.1427</c:v>
                </c:pt>
                <c:pt idx="170">
                  <c:v>1.1522000000000001</c:v>
                </c:pt>
                <c:pt idx="171">
                  <c:v>1.1501999999999999</c:v>
                </c:pt>
                <c:pt idx="172">
                  <c:v>1.1402000000000001</c:v>
                </c:pt>
                <c:pt idx="173">
                  <c:v>1.1414</c:v>
                </c:pt>
                <c:pt idx="174">
                  <c:v>1.1315999999999999</c:v>
                </c:pt>
                <c:pt idx="175">
                  <c:v>1.1156999999999999</c:v>
                </c:pt>
                <c:pt idx="176">
                  <c:v>1.1484999999999999</c:v>
                </c:pt>
                <c:pt idx="177">
                  <c:v>1.1765999999999996</c:v>
                </c:pt>
                <c:pt idx="178">
                  <c:v>1.1999</c:v>
                </c:pt>
                <c:pt idx="179">
                  <c:v>1.1757</c:v>
                </c:pt>
                <c:pt idx="180">
                  <c:v>1.1854</c:v>
                </c:pt>
                <c:pt idx="181">
                  <c:v>1.1760999999999999</c:v>
                </c:pt>
                <c:pt idx="182">
                  <c:v>1.1564999999999999</c:v>
                </c:pt>
                <c:pt idx="183">
                  <c:v>1.1553999999999998</c:v>
                </c:pt>
                <c:pt idx="184">
                  <c:v>1.2046999999999999</c:v>
                </c:pt>
                <c:pt idx="185">
                  <c:v>1.1930999999999998</c:v>
                </c:pt>
                <c:pt idx="186">
                  <c:v>1.2126999999999999</c:v>
                </c:pt>
                <c:pt idx="187">
                  <c:v>1.1374000000000004</c:v>
                </c:pt>
                <c:pt idx="188">
                  <c:v>1.1631</c:v>
                </c:pt>
                <c:pt idx="189">
                  <c:v>1.1759999999999997</c:v>
                </c:pt>
                <c:pt idx="190">
                  <c:v>1.1608000000000001</c:v>
                </c:pt>
                <c:pt idx="191">
                  <c:v>1.1660999999999997</c:v>
                </c:pt>
                <c:pt idx="192">
                  <c:v>1.1553999999999998</c:v>
                </c:pt>
                <c:pt idx="193">
                  <c:v>1.1443999999999996</c:v>
                </c:pt>
                <c:pt idx="194">
                  <c:v>1.1467999999999998</c:v>
                </c:pt>
                <c:pt idx="195">
                  <c:v>1.1269</c:v>
                </c:pt>
                <c:pt idx="196">
                  <c:v>1.1164999999999998</c:v>
                </c:pt>
                <c:pt idx="197">
                  <c:v>1.0888999999999998</c:v>
                </c:pt>
                <c:pt idx="198">
                  <c:v>1.0790000000000002</c:v>
                </c:pt>
                <c:pt idx="199">
                  <c:v>1.0901999999999998</c:v>
                </c:pt>
                <c:pt idx="200">
                  <c:v>1.0409999999999999</c:v>
                </c:pt>
                <c:pt idx="201">
                  <c:v>1.0437999999999996</c:v>
                </c:pt>
                <c:pt idx="202">
                  <c:v>1.0798999999999999</c:v>
                </c:pt>
                <c:pt idx="203">
                  <c:v>1.0762</c:v>
                </c:pt>
                <c:pt idx="204">
                  <c:v>1.0836999999999999</c:v>
                </c:pt>
                <c:pt idx="205">
                  <c:v>1.0636999999999999</c:v>
                </c:pt>
                <c:pt idx="206">
                  <c:v>1.0518999999999998</c:v>
                </c:pt>
                <c:pt idx="207">
                  <c:v>1.0394999999999999</c:v>
                </c:pt>
                <c:pt idx="208">
                  <c:v>1.0343</c:v>
                </c:pt>
                <c:pt idx="209">
                  <c:v>1.0421</c:v>
                </c:pt>
                <c:pt idx="210">
                  <c:v>1.0072999999999999</c:v>
                </c:pt>
                <c:pt idx="211">
                  <c:v>1.0350000000000001</c:v>
                </c:pt>
                <c:pt idx="212">
                  <c:v>1.0488</c:v>
                </c:pt>
                <c:pt idx="213">
                  <c:v>1.0114000000000001</c:v>
                </c:pt>
                <c:pt idx="214">
                  <c:v>1.0115999999999998</c:v>
                </c:pt>
                <c:pt idx="215">
                  <c:v>1.0161000000000002</c:v>
                </c:pt>
                <c:pt idx="216">
                  <c:v>0.99209999999999976</c:v>
                </c:pt>
                <c:pt idx="217">
                  <c:v>0.99670000000000014</c:v>
                </c:pt>
                <c:pt idx="218">
                  <c:v>0.99289999999999989</c:v>
                </c:pt>
                <c:pt idx="219">
                  <c:v>0.96249999999999969</c:v>
                </c:pt>
                <c:pt idx="220">
                  <c:v>0.94290000000000007</c:v>
                </c:pt>
                <c:pt idx="221">
                  <c:v>0.97150000000000003</c:v>
                </c:pt>
                <c:pt idx="222">
                  <c:v>0.99549999999999983</c:v>
                </c:pt>
                <c:pt idx="223">
                  <c:v>0.98709999999999987</c:v>
                </c:pt>
                <c:pt idx="224">
                  <c:v>1.0128000000000001</c:v>
                </c:pt>
                <c:pt idx="225">
                  <c:v>0.9951000000000001</c:v>
                </c:pt>
                <c:pt idx="226">
                  <c:v>1.0086999999999999</c:v>
                </c:pt>
                <c:pt idx="227">
                  <c:v>0.99240000000000017</c:v>
                </c:pt>
                <c:pt idx="228">
                  <c:v>0.99980000000000002</c:v>
                </c:pt>
                <c:pt idx="229">
                  <c:v>0.98039999999999994</c:v>
                </c:pt>
                <c:pt idx="230">
                  <c:v>1.0062000000000002</c:v>
                </c:pt>
                <c:pt idx="231">
                  <c:v>1.02</c:v>
                </c:pt>
                <c:pt idx="232">
                  <c:v>1.0222999999999998</c:v>
                </c:pt>
                <c:pt idx="233">
                  <c:v>1.0098000000000003</c:v>
                </c:pt>
                <c:pt idx="234">
                  <c:v>1.0287999999999999</c:v>
                </c:pt>
                <c:pt idx="235">
                  <c:v>1.0724</c:v>
                </c:pt>
                <c:pt idx="236">
                  <c:v>1.0933000000000002</c:v>
                </c:pt>
                <c:pt idx="237">
                  <c:v>1.0844999999999998</c:v>
                </c:pt>
                <c:pt idx="238">
                  <c:v>1.0987</c:v>
                </c:pt>
                <c:pt idx="239">
                  <c:v>1.0772999999999997</c:v>
                </c:pt>
                <c:pt idx="240">
                  <c:v>1.0672999999999999</c:v>
                </c:pt>
                <c:pt idx="241">
                  <c:v>1.0664000000000002</c:v>
                </c:pt>
                <c:pt idx="242">
                  <c:v>1.0504000000000002</c:v>
                </c:pt>
                <c:pt idx="243">
                  <c:v>1.0693000000000001</c:v>
                </c:pt>
                <c:pt idx="244">
                  <c:v>1.073</c:v>
                </c:pt>
                <c:pt idx="245">
                  <c:v>1.0844</c:v>
                </c:pt>
                <c:pt idx="246">
                  <c:v>1.0752000000000002</c:v>
                </c:pt>
                <c:pt idx="247">
                  <c:v>1.0634999999999999</c:v>
                </c:pt>
                <c:pt idx="248">
                  <c:v>1.0367999999999999</c:v>
                </c:pt>
                <c:pt idx="249">
                  <c:v>1.0522999999999998</c:v>
                </c:pt>
                <c:pt idx="250">
                  <c:v>1.0548000000000002</c:v>
                </c:pt>
                <c:pt idx="251">
                  <c:v>1.0421999999999998</c:v>
                </c:pt>
                <c:pt idx="252">
                  <c:v>1.0242999999999998</c:v>
                </c:pt>
                <c:pt idx="253">
                  <c:v>0.98130000000000006</c:v>
                </c:pt>
                <c:pt idx="254">
                  <c:v>0.98449999999999971</c:v>
                </c:pt>
                <c:pt idx="255">
                  <c:v>0.99699999999999989</c:v>
                </c:pt>
                <c:pt idx="256">
                  <c:v>0.98880000000000035</c:v>
                </c:pt>
                <c:pt idx="257">
                  <c:v>0.97350000000000003</c:v>
                </c:pt>
                <c:pt idx="258">
                  <c:v>0.93340000000000001</c:v>
                </c:pt>
              </c:numCache>
            </c:numRef>
          </c:val>
          <c:smooth val="0"/>
          <c:extLst>
            <c:ext xmlns:c16="http://schemas.microsoft.com/office/drawing/2014/chart" uri="{C3380CC4-5D6E-409C-BE32-E72D297353CC}">
              <c16:uniqueId val="{00000003-7CCC-4D05-BE75-63E17FC49C56}"/>
            </c:ext>
          </c:extLst>
        </c:ser>
        <c:dLbls>
          <c:showLegendKey val="0"/>
          <c:showVal val="0"/>
          <c:showCatName val="0"/>
          <c:showSerName val="0"/>
          <c:showPercent val="0"/>
          <c:showBubbleSize val="0"/>
        </c:dLbls>
        <c:smooth val="0"/>
        <c:axId val="973582928"/>
        <c:axId val="973585224"/>
      </c:lineChart>
      <c:dateAx>
        <c:axId val="973582928"/>
        <c:scaling>
          <c:orientation val="minMax"/>
        </c:scaling>
        <c:delete val="0"/>
        <c:axPos val="b"/>
        <c:numFmt formatCode="[$-41B]mmm\-yy;@" sourceLinked="0"/>
        <c:majorTickMark val="in"/>
        <c:minorTickMark val="none"/>
        <c:tickLblPos val="low"/>
        <c:spPr>
          <a:noFill/>
          <a:ln w="12700"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crossAx val="973585224"/>
        <c:crosses val="autoZero"/>
        <c:auto val="1"/>
        <c:lblOffset val="100"/>
        <c:baseTimeUnit val="days"/>
      </c:dateAx>
      <c:valAx>
        <c:axId val="973585224"/>
        <c:scaling>
          <c:orientation val="minMax"/>
        </c:scaling>
        <c:delete val="0"/>
        <c:axPos val="l"/>
        <c:majorGridlines>
          <c:spPr>
            <a:ln w="9525" cap="flat" cmpd="sng" algn="ctr">
              <a:solidFill>
                <a:srgbClr val="868686"/>
              </a:solidFill>
              <a:prstDash val="dash"/>
              <a:round/>
              <a:headEnd type="none" w="med" len="med"/>
              <a:tailEnd type="none" w="med" len="med"/>
            </a:ln>
            <a:effectLst/>
          </c:spPr>
        </c:majorGridlines>
        <c:numFmt formatCode="#,##0.0" sourceLinked="0"/>
        <c:majorTickMark val="in"/>
        <c:minorTickMark val="none"/>
        <c:tickLblPos val="low"/>
        <c:spPr>
          <a:noFill/>
          <a:ln>
            <a:solidFill>
              <a:srgbClr val="868686"/>
            </a:solidFill>
          </a:ln>
          <a:effectLst/>
        </c:spPr>
        <c:txPr>
          <a:bodyPr rot="-60000000" spcFirstLastPara="1" vertOverflow="ellipsis" vert="horz"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crossAx val="9735829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legend>
    <c:plotVisOnly val="1"/>
    <c:dispBlanksAs val="gap"/>
    <c:showDLblsOverMax val="0"/>
  </c:chart>
  <c:spPr>
    <a:noFill/>
    <a:ln w="25400" cap="flat" cmpd="sng" algn="ctr">
      <a:noFill/>
      <a:round/>
    </a:ln>
    <a:effectLst/>
  </c:spPr>
  <c:txPr>
    <a:bodyPr/>
    <a:lstStyle/>
    <a:p>
      <a:pPr>
        <a:defRPr sz="800">
          <a:solidFill>
            <a:srgbClr val="0C1D2B"/>
          </a:solidFill>
          <a:latin typeface="Arial Narrow" panose="020B060602020203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582661290322578E-2"/>
          <c:y val="0.10149019607843138"/>
          <c:w val="0.90325296954749279"/>
          <c:h val="0.77882397297022954"/>
        </c:manualLayout>
      </c:layout>
      <c:lineChart>
        <c:grouping val="standard"/>
        <c:varyColors val="0"/>
        <c:ser>
          <c:idx val="0"/>
          <c:order val="0"/>
          <c:tx>
            <c:strRef>
              <c:f>'Graf 7'!$B$3</c:f>
              <c:strCache>
                <c:ptCount val="1"/>
                <c:pt idx="0">
                  <c:v>Ropa</c:v>
                </c:pt>
              </c:strCache>
            </c:strRef>
          </c:tx>
          <c:spPr>
            <a:ln w="28575" cap="rnd">
              <a:solidFill>
                <a:srgbClr val="686767"/>
              </a:solidFill>
              <a:prstDash val="solid"/>
              <a:round/>
            </a:ln>
            <a:effectLst/>
          </c:spPr>
          <c:marker>
            <c:symbol val="none"/>
          </c:marker>
          <c:cat>
            <c:numRef>
              <c:f>'Graf 7'!$A$4:$A$58</c:f>
              <c:numCache>
                <c:formatCode>m/d/yyyy</c:formatCode>
                <c:ptCount val="55"/>
                <c:pt idx="0">
                  <c:v>44568</c:v>
                </c:pt>
                <c:pt idx="1">
                  <c:v>44575</c:v>
                </c:pt>
                <c:pt idx="2">
                  <c:v>44582</c:v>
                </c:pt>
                <c:pt idx="3">
                  <c:v>44589</c:v>
                </c:pt>
                <c:pt idx="4">
                  <c:v>44596</c:v>
                </c:pt>
                <c:pt idx="5">
                  <c:v>44603</c:v>
                </c:pt>
                <c:pt idx="6">
                  <c:v>44610</c:v>
                </c:pt>
                <c:pt idx="7">
                  <c:v>44617</c:v>
                </c:pt>
                <c:pt idx="8">
                  <c:v>44624</c:v>
                </c:pt>
                <c:pt idx="9">
                  <c:v>44631</c:v>
                </c:pt>
                <c:pt idx="10">
                  <c:v>44638</c:v>
                </c:pt>
                <c:pt idx="11">
                  <c:v>44645</c:v>
                </c:pt>
                <c:pt idx="12">
                  <c:v>44652</c:v>
                </c:pt>
                <c:pt idx="13">
                  <c:v>44659</c:v>
                </c:pt>
                <c:pt idx="14">
                  <c:v>44666</c:v>
                </c:pt>
                <c:pt idx="15">
                  <c:v>44673</c:v>
                </c:pt>
                <c:pt idx="16">
                  <c:v>44680</c:v>
                </c:pt>
                <c:pt idx="17">
                  <c:v>44687</c:v>
                </c:pt>
                <c:pt idx="18">
                  <c:v>44694</c:v>
                </c:pt>
                <c:pt idx="19">
                  <c:v>44701</c:v>
                </c:pt>
                <c:pt idx="20">
                  <c:v>44708</c:v>
                </c:pt>
                <c:pt idx="21">
                  <c:v>44715</c:v>
                </c:pt>
                <c:pt idx="22">
                  <c:v>44722</c:v>
                </c:pt>
                <c:pt idx="23">
                  <c:v>44729</c:v>
                </c:pt>
                <c:pt idx="24">
                  <c:v>44736</c:v>
                </c:pt>
                <c:pt idx="25">
                  <c:v>44743</c:v>
                </c:pt>
                <c:pt idx="26">
                  <c:v>44750</c:v>
                </c:pt>
                <c:pt idx="27">
                  <c:v>44757</c:v>
                </c:pt>
                <c:pt idx="28">
                  <c:v>44764</c:v>
                </c:pt>
                <c:pt idx="29">
                  <c:v>44771</c:v>
                </c:pt>
                <c:pt idx="30">
                  <c:v>44778</c:v>
                </c:pt>
                <c:pt idx="31">
                  <c:v>44785</c:v>
                </c:pt>
                <c:pt idx="32">
                  <c:v>44792</c:v>
                </c:pt>
                <c:pt idx="33">
                  <c:v>44799</c:v>
                </c:pt>
                <c:pt idx="34">
                  <c:v>44806</c:v>
                </c:pt>
                <c:pt idx="35">
                  <c:v>44813</c:v>
                </c:pt>
                <c:pt idx="36">
                  <c:v>44820</c:v>
                </c:pt>
                <c:pt idx="37">
                  <c:v>44827</c:v>
                </c:pt>
                <c:pt idx="38">
                  <c:v>44834</c:v>
                </c:pt>
                <c:pt idx="39">
                  <c:v>44841</c:v>
                </c:pt>
                <c:pt idx="40">
                  <c:v>44848</c:v>
                </c:pt>
                <c:pt idx="41">
                  <c:v>44855</c:v>
                </c:pt>
                <c:pt idx="42">
                  <c:v>44862</c:v>
                </c:pt>
                <c:pt idx="43">
                  <c:v>44869</c:v>
                </c:pt>
                <c:pt idx="44">
                  <c:v>44876</c:v>
                </c:pt>
                <c:pt idx="45">
                  <c:v>44883</c:v>
                </c:pt>
                <c:pt idx="46">
                  <c:v>44890</c:v>
                </c:pt>
                <c:pt idx="47">
                  <c:v>44897</c:v>
                </c:pt>
                <c:pt idx="48">
                  <c:v>44904</c:v>
                </c:pt>
                <c:pt idx="49">
                  <c:v>44911</c:v>
                </c:pt>
                <c:pt idx="50">
                  <c:v>44918</c:v>
                </c:pt>
                <c:pt idx="51">
                  <c:v>44925</c:v>
                </c:pt>
                <c:pt idx="52">
                  <c:v>44932</c:v>
                </c:pt>
                <c:pt idx="53">
                  <c:v>44939</c:v>
                </c:pt>
                <c:pt idx="54">
                  <c:v>44944</c:v>
                </c:pt>
              </c:numCache>
            </c:numRef>
          </c:cat>
          <c:val>
            <c:numRef>
              <c:f>'Graf 7'!$B$4:$B$58</c:f>
              <c:numCache>
                <c:formatCode>General</c:formatCode>
                <c:ptCount val="55"/>
                <c:pt idx="0">
                  <c:v>100</c:v>
                </c:pt>
                <c:pt idx="1">
                  <c:v>105.27217125382262</c:v>
                </c:pt>
                <c:pt idx="2">
                  <c:v>107.51070336391437</c:v>
                </c:pt>
                <c:pt idx="3">
                  <c:v>110.12844036697247</c:v>
                </c:pt>
                <c:pt idx="4">
                  <c:v>114.09174311926604</c:v>
                </c:pt>
                <c:pt idx="5">
                  <c:v>115.52293577981652</c:v>
                </c:pt>
                <c:pt idx="6">
                  <c:v>114.42201834862387</c:v>
                </c:pt>
                <c:pt idx="7">
                  <c:v>119.79204892966362</c:v>
                </c:pt>
                <c:pt idx="8">
                  <c:v>144.47706422018348</c:v>
                </c:pt>
                <c:pt idx="9">
                  <c:v>137.82262996941895</c:v>
                </c:pt>
                <c:pt idx="10">
                  <c:v>132.02446483180429</c:v>
                </c:pt>
                <c:pt idx="11">
                  <c:v>147.58409785932722</c:v>
                </c:pt>
                <c:pt idx="12">
                  <c:v>127.69418960244647</c:v>
                </c:pt>
                <c:pt idx="13">
                  <c:v>125.72477064220185</c:v>
                </c:pt>
                <c:pt idx="14">
                  <c:v>136.63608562691132</c:v>
                </c:pt>
                <c:pt idx="15">
                  <c:v>130.45871559633028</c:v>
                </c:pt>
                <c:pt idx="16">
                  <c:v>133.74923547400613</c:v>
                </c:pt>
                <c:pt idx="17">
                  <c:v>137.48012232415903</c:v>
                </c:pt>
                <c:pt idx="18">
                  <c:v>136.45259938837918</c:v>
                </c:pt>
                <c:pt idx="19">
                  <c:v>137.67584097859327</c:v>
                </c:pt>
                <c:pt idx="20">
                  <c:v>146.09174311926608</c:v>
                </c:pt>
                <c:pt idx="21">
                  <c:v>146.44648318042815</c:v>
                </c:pt>
                <c:pt idx="22">
                  <c:v>149.24770642201835</c:v>
                </c:pt>
                <c:pt idx="23">
                  <c:v>138.37308868501529</c:v>
                </c:pt>
                <c:pt idx="24">
                  <c:v>138.37308868501529</c:v>
                </c:pt>
                <c:pt idx="25">
                  <c:v>136.55045871559633</c:v>
                </c:pt>
                <c:pt idx="26">
                  <c:v>130.91131498470946</c:v>
                </c:pt>
                <c:pt idx="27">
                  <c:v>123.74311926605503</c:v>
                </c:pt>
                <c:pt idx="28">
                  <c:v>126.23853211009175</c:v>
                </c:pt>
                <c:pt idx="29">
                  <c:v>134.56880733944953</c:v>
                </c:pt>
                <c:pt idx="30">
                  <c:v>116.11009174311926</c:v>
                </c:pt>
                <c:pt idx="31">
                  <c:v>120.06116207951072</c:v>
                </c:pt>
                <c:pt idx="32">
                  <c:v>118.31192660550458</c:v>
                </c:pt>
                <c:pt idx="33">
                  <c:v>123.53516819571865</c:v>
                </c:pt>
                <c:pt idx="34">
                  <c:v>113.78593272171254</c:v>
                </c:pt>
                <c:pt idx="35">
                  <c:v>113.565749235474</c:v>
                </c:pt>
                <c:pt idx="36">
                  <c:v>111.74311926605505</c:v>
                </c:pt>
                <c:pt idx="37">
                  <c:v>105.3822629969419</c:v>
                </c:pt>
                <c:pt idx="38">
                  <c:v>107.59633027522935</c:v>
                </c:pt>
                <c:pt idx="39">
                  <c:v>119.77981651376146</c:v>
                </c:pt>
                <c:pt idx="40">
                  <c:v>112.08562691131499</c:v>
                </c:pt>
                <c:pt idx="41">
                  <c:v>114.3730886850153</c:v>
                </c:pt>
                <c:pt idx="42">
                  <c:v>117.14984709480123</c:v>
                </c:pt>
                <c:pt idx="43">
                  <c:v>120.5749235474006</c:v>
                </c:pt>
                <c:pt idx="44">
                  <c:v>117.4189602446483</c:v>
                </c:pt>
                <c:pt idx="45">
                  <c:v>107.18042813455656</c:v>
                </c:pt>
                <c:pt idx="46">
                  <c:v>102.29969418960243</c:v>
                </c:pt>
                <c:pt idx="47">
                  <c:v>104.67278287461772</c:v>
                </c:pt>
                <c:pt idx="48">
                  <c:v>93.088685015290523</c:v>
                </c:pt>
                <c:pt idx="49">
                  <c:v>96.685015290519885</c:v>
                </c:pt>
                <c:pt idx="50">
                  <c:v>102.65443425076452</c:v>
                </c:pt>
                <c:pt idx="51">
                  <c:v>105.08868501529052</c:v>
                </c:pt>
                <c:pt idx="52">
                  <c:v>96.110091743119256</c:v>
                </c:pt>
                <c:pt idx="53">
                  <c:v>104.31804281345566</c:v>
                </c:pt>
                <c:pt idx="54">
                  <c:v>107.02140672782873</c:v>
                </c:pt>
              </c:numCache>
            </c:numRef>
          </c:val>
          <c:smooth val="0"/>
          <c:extLst>
            <c:ext xmlns:c16="http://schemas.microsoft.com/office/drawing/2014/chart" uri="{C3380CC4-5D6E-409C-BE32-E72D297353CC}">
              <c16:uniqueId val="{00000000-1354-49AD-8F51-003EBA7893BA}"/>
            </c:ext>
          </c:extLst>
        </c:ser>
        <c:ser>
          <c:idx val="1"/>
          <c:order val="1"/>
          <c:tx>
            <c:strRef>
              <c:f>'Graf 7'!$C$3</c:f>
              <c:strCache>
                <c:ptCount val="1"/>
                <c:pt idx="0">
                  <c:v>Plyn </c:v>
                </c:pt>
              </c:strCache>
            </c:strRef>
          </c:tx>
          <c:spPr>
            <a:ln w="28575" cap="rnd">
              <a:solidFill>
                <a:srgbClr val="2EAAE1"/>
              </a:solidFill>
              <a:prstDash val="solid"/>
              <a:round/>
            </a:ln>
            <a:effectLst/>
          </c:spPr>
          <c:marker>
            <c:symbol val="none"/>
          </c:marker>
          <c:cat>
            <c:numRef>
              <c:f>'Graf 7'!$A$4:$A$58</c:f>
              <c:numCache>
                <c:formatCode>m/d/yyyy</c:formatCode>
                <c:ptCount val="55"/>
                <c:pt idx="0">
                  <c:v>44568</c:v>
                </c:pt>
                <c:pt idx="1">
                  <c:v>44575</c:v>
                </c:pt>
                <c:pt idx="2">
                  <c:v>44582</c:v>
                </c:pt>
                <c:pt idx="3">
                  <c:v>44589</c:v>
                </c:pt>
                <c:pt idx="4">
                  <c:v>44596</c:v>
                </c:pt>
                <c:pt idx="5">
                  <c:v>44603</c:v>
                </c:pt>
                <c:pt idx="6">
                  <c:v>44610</c:v>
                </c:pt>
                <c:pt idx="7">
                  <c:v>44617</c:v>
                </c:pt>
                <c:pt idx="8">
                  <c:v>44624</c:v>
                </c:pt>
                <c:pt idx="9">
                  <c:v>44631</c:v>
                </c:pt>
                <c:pt idx="10">
                  <c:v>44638</c:v>
                </c:pt>
                <c:pt idx="11">
                  <c:v>44645</c:v>
                </c:pt>
                <c:pt idx="12">
                  <c:v>44652</c:v>
                </c:pt>
                <c:pt idx="13">
                  <c:v>44659</c:v>
                </c:pt>
                <c:pt idx="14">
                  <c:v>44666</c:v>
                </c:pt>
                <c:pt idx="15">
                  <c:v>44673</c:v>
                </c:pt>
                <c:pt idx="16">
                  <c:v>44680</c:v>
                </c:pt>
                <c:pt idx="17">
                  <c:v>44687</c:v>
                </c:pt>
                <c:pt idx="18">
                  <c:v>44694</c:v>
                </c:pt>
                <c:pt idx="19">
                  <c:v>44701</c:v>
                </c:pt>
                <c:pt idx="20">
                  <c:v>44708</c:v>
                </c:pt>
                <c:pt idx="21">
                  <c:v>44715</c:v>
                </c:pt>
                <c:pt idx="22">
                  <c:v>44722</c:v>
                </c:pt>
                <c:pt idx="23">
                  <c:v>44729</c:v>
                </c:pt>
                <c:pt idx="24">
                  <c:v>44736</c:v>
                </c:pt>
                <c:pt idx="25">
                  <c:v>44743</c:v>
                </c:pt>
                <c:pt idx="26">
                  <c:v>44750</c:v>
                </c:pt>
                <c:pt idx="27">
                  <c:v>44757</c:v>
                </c:pt>
                <c:pt idx="28">
                  <c:v>44764</c:v>
                </c:pt>
                <c:pt idx="29">
                  <c:v>44771</c:v>
                </c:pt>
                <c:pt idx="30">
                  <c:v>44778</c:v>
                </c:pt>
                <c:pt idx="31">
                  <c:v>44785</c:v>
                </c:pt>
                <c:pt idx="32">
                  <c:v>44792</c:v>
                </c:pt>
                <c:pt idx="33">
                  <c:v>44799</c:v>
                </c:pt>
                <c:pt idx="34">
                  <c:v>44806</c:v>
                </c:pt>
                <c:pt idx="35">
                  <c:v>44813</c:v>
                </c:pt>
                <c:pt idx="36">
                  <c:v>44820</c:v>
                </c:pt>
                <c:pt idx="37">
                  <c:v>44827</c:v>
                </c:pt>
                <c:pt idx="38">
                  <c:v>44834</c:v>
                </c:pt>
                <c:pt idx="39">
                  <c:v>44841</c:v>
                </c:pt>
                <c:pt idx="40">
                  <c:v>44848</c:v>
                </c:pt>
                <c:pt idx="41">
                  <c:v>44855</c:v>
                </c:pt>
                <c:pt idx="42">
                  <c:v>44862</c:v>
                </c:pt>
                <c:pt idx="43">
                  <c:v>44869</c:v>
                </c:pt>
                <c:pt idx="44">
                  <c:v>44876</c:v>
                </c:pt>
                <c:pt idx="45">
                  <c:v>44883</c:v>
                </c:pt>
                <c:pt idx="46">
                  <c:v>44890</c:v>
                </c:pt>
                <c:pt idx="47">
                  <c:v>44897</c:v>
                </c:pt>
                <c:pt idx="48">
                  <c:v>44904</c:v>
                </c:pt>
                <c:pt idx="49">
                  <c:v>44911</c:v>
                </c:pt>
                <c:pt idx="50">
                  <c:v>44918</c:v>
                </c:pt>
                <c:pt idx="51">
                  <c:v>44925</c:v>
                </c:pt>
                <c:pt idx="52">
                  <c:v>44932</c:v>
                </c:pt>
                <c:pt idx="53">
                  <c:v>44939</c:v>
                </c:pt>
                <c:pt idx="54">
                  <c:v>44944</c:v>
                </c:pt>
              </c:numCache>
            </c:numRef>
          </c:cat>
          <c:val>
            <c:numRef>
              <c:f>'Graf 7'!$C$4:$C$58</c:f>
              <c:numCache>
                <c:formatCode>General</c:formatCode>
                <c:ptCount val="55"/>
                <c:pt idx="0">
                  <c:v>100</c:v>
                </c:pt>
                <c:pt idx="1">
                  <c:v>82.449425915800987</c:v>
                </c:pt>
                <c:pt idx="2">
                  <c:v>86.932750136686707</c:v>
                </c:pt>
                <c:pt idx="3">
                  <c:v>101.06615636960088</c:v>
                </c:pt>
                <c:pt idx="4">
                  <c:v>89.229086932750121</c:v>
                </c:pt>
                <c:pt idx="5">
                  <c:v>84.472389283761615</c:v>
                </c:pt>
                <c:pt idx="6">
                  <c:v>78.348824494259162</c:v>
                </c:pt>
                <c:pt idx="7">
                  <c:v>103.88190267905959</c:v>
                </c:pt>
                <c:pt idx="8">
                  <c:v>210.98961180973208</c:v>
                </c:pt>
                <c:pt idx="9">
                  <c:v>284.30836522689992</c:v>
                </c:pt>
                <c:pt idx="10">
                  <c:v>117.55057408419903</c:v>
                </c:pt>
                <c:pt idx="11">
                  <c:v>126.9819573537452</c:v>
                </c:pt>
                <c:pt idx="12">
                  <c:v>136.41334062329139</c:v>
                </c:pt>
                <c:pt idx="13">
                  <c:v>121.76052487698195</c:v>
                </c:pt>
                <c:pt idx="14">
                  <c:v>111.04428649535265</c:v>
                </c:pt>
                <c:pt idx="15">
                  <c:v>105.57681793329689</c:v>
                </c:pt>
                <c:pt idx="16">
                  <c:v>100.10934937124112</c:v>
                </c:pt>
                <c:pt idx="17">
                  <c:v>101.69491525423729</c:v>
                </c:pt>
                <c:pt idx="18">
                  <c:v>98.523783488244931</c:v>
                </c:pt>
                <c:pt idx="19">
                  <c:v>95.844723892837621</c:v>
                </c:pt>
                <c:pt idx="20">
                  <c:v>92.946965554948065</c:v>
                </c:pt>
                <c:pt idx="21">
                  <c:v>91.306724986331318</c:v>
                </c:pt>
                <c:pt idx="22">
                  <c:v>90.40459267359212</c:v>
                </c:pt>
                <c:pt idx="23">
                  <c:v>142.15418261344996</c:v>
                </c:pt>
                <c:pt idx="24">
                  <c:v>142.04483324220888</c:v>
                </c:pt>
                <c:pt idx="25">
                  <c:v>159.97813012575179</c:v>
                </c:pt>
                <c:pt idx="26">
                  <c:v>196.28212137780207</c:v>
                </c:pt>
                <c:pt idx="27">
                  <c:v>178.51284855112081</c:v>
                </c:pt>
                <c:pt idx="28">
                  <c:v>177.6981957353745</c:v>
                </c:pt>
                <c:pt idx="29">
                  <c:v>219.10880262438491</c:v>
                </c:pt>
                <c:pt idx="30">
                  <c:v>221.10442864953527</c:v>
                </c:pt>
                <c:pt idx="31">
                  <c:v>218.69874248223073</c:v>
                </c:pt>
                <c:pt idx="32">
                  <c:v>236.38600328048116</c:v>
                </c:pt>
                <c:pt idx="33">
                  <c:v>228.6358665937671</c:v>
                </c:pt>
                <c:pt idx="34">
                  <c:v>220.88572990705302</c:v>
                </c:pt>
                <c:pt idx="35">
                  <c:v>211.7550574084199</c:v>
                </c:pt>
                <c:pt idx="36">
                  <c:v>227.44669218151995</c:v>
                </c:pt>
                <c:pt idx="37">
                  <c:v>203.49917987971565</c:v>
                </c:pt>
                <c:pt idx="38">
                  <c:v>178.7862219792236</c:v>
                </c:pt>
                <c:pt idx="39">
                  <c:v>114.81683980317112</c:v>
                </c:pt>
                <c:pt idx="40">
                  <c:v>103.33515582285402</c:v>
                </c:pt>
                <c:pt idx="41">
                  <c:v>55.494805904866041</c:v>
                </c:pt>
                <c:pt idx="42">
                  <c:v>33.351558228540185</c:v>
                </c:pt>
                <c:pt idx="43">
                  <c:v>64.647348277747398</c:v>
                </c:pt>
                <c:pt idx="44">
                  <c:v>80.918534718425363</c:v>
                </c:pt>
                <c:pt idx="45">
                  <c:v>113.72334609075997</c:v>
                </c:pt>
                <c:pt idx="46">
                  <c:v>133.67960634226353</c:v>
                </c:pt>
                <c:pt idx="47">
                  <c:v>143.24767632586114</c:v>
                </c:pt>
                <c:pt idx="48">
                  <c:v>154.72936030617822</c:v>
                </c:pt>
                <c:pt idx="49">
                  <c:v>148.16839803171132</c:v>
                </c:pt>
                <c:pt idx="50">
                  <c:v>91.14270092946964</c:v>
                </c:pt>
                <c:pt idx="51">
                  <c:v>88.135593220338976</c:v>
                </c:pt>
                <c:pt idx="52">
                  <c:v>72.525970475669766</c:v>
                </c:pt>
                <c:pt idx="53">
                  <c:v>74.827774740295254</c:v>
                </c:pt>
                <c:pt idx="54">
                  <c:v>65.60962274466921</c:v>
                </c:pt>
              </c:numCache>
            </c:numRef>
          </c:val>
          <c:smooth val="0"/>
          <c:extLst>
            <c:ext xmlns:c16="http://schemas.microsoft.com/office/drawing/2014/chart" uri="{C3380CC4-5D6E-409C-BE32-E72D297353CC}">
              <c16:uniqueId val="{00000001-1354-49AD-8F51-003EBA7893BA}"/>
            </c:ext>
          </c:extLst>
        </c:ser>
        <c:ser>
          <c:idx val="2"/>
          <c:order val="2"/>
          <c:tx>
            <c:strRef>
              <c:f>'Graf 7'!$D$3</c:f>
              <c:strCache>
                <c:ptCount val="1"/>
                <c:pt idx="0">
                  <c:v>World Container Index</c:v>
                </c:pt>
              </c:strCache>
            </c:strRef>
          </c:tx>
          <c:spPr>
            <a:ln w="28575" cap="rnd">
              <a:solidFill>
                <a:srgbClr val="0C1D2B"/>
              </a:solidFill>
              <a:prstDash val="solid"/>
              <a:round/>
            </a:ln>
            <a:effectLst/>
          </c:spPr>
          <c:marker>
            <c:symbol val="none"/>
          </c:marker>
          <c:cat>
            <c:numRef>
              <c:f>'Graf 7'!$A$4:$A$58</c:f>
              <c:numCache>
                <c:formatCode>m/d/yyyy</c:formatCode>
                <c:ptCount val="55"/>
                <c:pt idx="0">
                  <c:v>44568</c:v>
                </c:pt>
                <c:pt idx="1">
                  <c:v>44575</c:v>
                </c:pt>
                <c:pt idx="2">
                  <c:v>44582</c:v>
                </c:pt>
                <c:pt idx="3">
                  <c:v>44589</c:v>
                </c:pt>
                <c:pt idx="4">
                  <c:v>44596</c:v>
                </c:pt>
                <c:pt idx="5">
                  <c:v>44603</c:v>
                </c:pt>
                <c:pt idx="6">
                  <c:v>44610</c:v>
                </c:pt>
                <c:pt idx="7">
                  <c:v>44617</c:v>
                </c:pt>
                <c:pt idx="8">
                  <c:v>44624</c:v>
                </c:pt>
                <c:pt idx="9">
                  <c:v>44631</c:v>
                </c:pt>
                <c:pt idx="10">
                  <c:v>44638</c:v>
                </c:pt>
                <c:pt idx="11">
                  <c:v>44645</c:v>
                </c:pt>
                <c:pt idx="12">
                  <c:v>44652</c:v>
                </c:pt>
                <c:pt idx="13">
                  <c:v>44659</c:v>
                </c:pt>
                <c:pt idx="14">
                  <c:v>44666</c:v>
                </c:pt>
                <c:pt idx="15">
                  <c:v>44673</c:v>
                </c:pt>
                <c:pt idx="16">
                  <c:v>44680</c:v>
                </c:pt>
                <c:pt idx="17">
                  <c:v>44687</c:v>
                </c:pt>
                <c:pt idx="18">
                  <c:v>44694</c:v>
                </c:pt>
                <c:pt idx="19">
                  <c:v>44701</c:v>
                </c:pt>
                <c:pt idx="20">
                  <c:v>44708</c:v>
                </c:pt>
                <c:pt idx="21">
                  <c:v>44715</c:v>
                </c:pt>
                <c:pt idx="22">
                  <c:v>44722</c:v>
                </c:pt>
                <c:pt idx="23">
                  <c:v>44729</c:v>
                </c:pt>
                <c:pt idx="24">
                  <c:v>44736</c:v>
                </c:pt>
                <c:pt idx="25">
                  <c:v>44743</c:v>
                </c:pt>
                <c:pt idx="26">
                  <c:v>44750</c:v>
                </c:pt>
                <c:pt idx="27">
                  <c:v>44757</c:v>
                </c:pt>
                <c:pt idx="28">
                  <c:v>44764</c:v>
                </c:pt>
                <c:pt idx="29">
                  <c:v>44771</c:v>
                </c:pt>
                <c:pt idx="30">
                  <c:v>44778</c:v>
                </c:pt>
                <c:pt idx="31">
                  <c:v>44785</c:v>
                </c:pt>
                <c:pt idx="32">
                  <c:v>44792</c:v>
                </c:pt>
                <c:pt idx="33">
                  <c:v>44799</c:v>
                </c:pt>
                <c:pt idx="34">
                  <c:v>44806</c:v>
                </c:pt>
                <c:pt idx="35">
                  <c:v>44813</c:v>
                </c:pt>
                <c:pt idx="36">
                  <c:v>44820</c:v>
                </c:pt>
                <c:pt idx="37">
                  <c:v>44827</c:v>
                </c:pt>
                <c:pt idx="38">
                  <c:v>44834</c:v>
                </c:pt>
                <c:pt idx="39">
                  <c:v>44841</c:v>
                </c:pt>
                <c:pt idx="40">
                  <c:v>44848</c:v>
                </c:pt>
                <c:pt idx="41">
                  <c:v>44855</c:v>
                </c:pt>
                <c:pt idx="42">
                  <c:v>44862</c:v>
                </c:pt>
                <c:pt idx="43">
                  <c:v>44869</c:v>
                </c:pt>
                <c:pt idx="44">
                  <c:v>44876</c:v>
                </c:pt>
                <c:pt idx="45">
                  <c:v>44883</c:v>
                </c:pt>
                <c:pt idx="46">
                  <c:v>44890</c:v>
                </c:pt>
                <c:pt idx="47">
                  <c:v>44897</c:v>
                </c:pt>
                <c:pt idx="48">
                  <c:v>44904</c:v>
                </c:pt>
                <c:pt idx="49">
                  <c:v>44911</c:v>
                </c:pt>
                <c:pt idx="50">
                  <c:v>44918</c:v>
                </c:pt>
                <c:pt idx="51">
                  <c:v>44925</c:v>
                </c:pt>
                <c:pt idx="52">
                  <c:v>44932</c:v>
                </c:pt>
                <c:pt idx="53">
                  <c:v>44939</c:v>
                </c:pt>
                <c:pt idx="54">
                  <c:v>44944</c:v>
                </c:pt>
              </c:numCache>
            </c:numRef>
          </c:cat>
          <c:val>
            <c:numRef>
              <c:f>'Graf 7'!$D$4:$D$58</c:f>
              <c:numCache>
                <c:formatCode>General</c:formatCode>
                <c:ptCount val="55"/>
                <c:pt idx="0">
                  <c:v>100</c:v>
                </c:pt>
                <c:pt idx="1">
                  <c:v>101.44385953165171</c:v>
                </c:pt>
                <c:pt idx="2">
                  <c:v>103.0771160221112</c:v>
                </c:pt>
                <c:pt idx="3">
                  <c:v>100.11361691861138</c:v>
                </c:pt>
                <c:pt idx="4">
                  <c:v>99.658724110700518</c:v>
                </c:pt>
                <c:pt idx="5">
                  <c:v>99.471665385952107</c:v>
                </c:pt>
                <c:pt idx="6">
                  <c:v>99.677961400007021</c:v>
                </c:pt>
                <c:pt idx="7">
                  <c:v>100.7296353098851</c:v>
                </c:pt>
                <c:pt idx="8">
                  <c:v>98.625224656465576</c:v>
                </c:pt>
                <c:pt idx="9">
                  <c:v>97.567917728171793</c:v>
                </c:pt>
                <c:pt idx="10">
                  <c:v>93.871913663895853</c:v>
                </c:pt>
                <c:pt idx="11">
                  <c:v>90.026794036652888</c:v>
                </c:pt>
                <c:pt idx="12">
                  <c:v>86.643156786033529</c:v>
                </c:pt>
                <c:pt idx="13">
                  <c:v>85.467769037742286</c:v>
                </c:pt>
                <c:pt idx="14">
                  <c:v>84.445429336972495</c:v>
                </c:pt>
                <c:pt idx="15">
                  <c:v>83.692092836394835</c:v>
                </c:pt>
                <c:pt idx="16">
                  <c:v>82.562832069092693</c:v>
                </c:pt>
                <c:pt idx="17">
                  <c:v>82.134084969300062</c:v>
                </c:pt>
                <c:pt idx="18">
                  <c:v>81.383299269514424</c:v>
                </c:pt>
                <c:pt idx="19">
                  <c:v>81.287431673080874</c:v>
                </c:pt>
                <c:pt idx="20">
                  <c:v>81.150326130509598</c:v>
                </c:pt>
                <c:pt idx="21">
                  <c:v>81.047018698432652</c:v>
                </c:pt>
                <c:pt idx="22">
                  <c:v>80.548443426958343</c:v>
                </c:pt>
                <c:pt idx="23">
                  <c:v>79.73835160875818</c:v>
                </c:pt>
                <c:pt idx="24">
                  <c:v>77.436891594154844</c:v>
                </c:pt>
                <c:pt idx="25">
                  <c:v>75.100145501928523</c:v>
                </c:pt>
                <c:pt idx="26">
                  <c:v>74.939763902130025</c:v>
                </c:pt>
                <c:pt idx="27">
                  <c:v>74.385602430062889</c:v>
                </c:pt>
                <c:pt idx="28">
                  <c:v>72.485680973470608</c:v>
                </c:pt>
                <c:pt idx="29">
                  <c:v>71.864879830711857</c:v>
                </c:pt>
                <c:pt idx="30">
                  <c:v>70.447697424010059</c:v>
                </c:pt>
                <c:pt idx="31">
                  <c:v>68.340948536531187</c:v>
                </c:pt>
                <c:pt idx="32">
                  <c:v>66.148854105885874</c:v>
                </c:pt>
                <c:pt idx="33">
                  <c:v>63.616227769505386</c:v>
                </c:pt>
                <c:pt idx="34">
                  <c:v>60.174347234134814</c:v>
                </c:pt>
                <c:pt idx="35">
                  <c:v>57.166421683507274</c:v>
                </c:pt>
                <c:pt idx="36">
                  <c:v>52.524283092123234</c:v>
                </c:pt>
                <c:pt idx="37">
                  <c:v>47.529815141340933</c:v>
                </c:pt>
                <c:pt idx="38">
                  <c:v>42.663206080258824</c:v>
                </c:pt>
                <c:pt idx="39">
                  <c:v>39.205276756571763</c:v>
                </c:pt>
                <c:pt idx="40">
                  <c:v>37.020515878203511</c:v>
                </c:pt>
                <c:pt idx="41">
                  <c:v>35.960551865751356</c:v>
                </c:pt>
                <c:pt idx="42">
                  <c:v>33.427287829172876</c:v>
                </c:pt>
                <c:pt idx="43">
                  <c:v>32.413557081076142</c:v>
                </c:pt>
                <c:pt idx="44">
                  <c:v>29.477585369456921</c:v>
                </c:pt>
                <c:pt idx="45">
                  <c:v>27.542377835241648</c:v>
                </c:pt>
                <c:pt idx="46">
                  <c:v>25.555410301621567</c:v>
                </c:pt>
                <c:pt idx="47">
                  <c:v>24.276183704421708</c:v>
                </c:pt>
                <c:pt idx="48">
                  <c:v>22.730823557920715</c:v>
                </c:pt>
                <c:pt idx="49">
                  <c:v>22.609873087032266</c:v>
                </c:pt>
                <c:pt idx="50">
                  <c:v>22.531648529410202</c:v>
                </c:pt>
                <c:pt idx="51">
                  <c:v>22.612423887824285</c:v>
                </c:pt>
                <c:pt idx="52">
                  <c:v>22.693199246238365</c:v>
                </c:pt>
                <c:pt idx="53">
                  <c:v>22.664821587427102</c:v>
                </c:pt>
              </c:numCache>
            </c:numRef>
          </c:val>
          <c:smooth val="0"/>
          <c:extLst>
            <c:ext xmlns:c16="http://schemas.microsoft.com/office/drawing/2014/chart" uri="{C3380CC4-5D6E-409C-BE32-E72D297353CC}">
              <c16:uniqueId val="{00000002-1354-49AD-8F51-003EBA7893BA}"/>
            </c:ext>
          </c:extLst>
        </c:ser>
        <c:dLbls>
          <c:showLegendKey val="0"/>
          <c:showVal val="0"/>
          <c:showCatName val="0"/>
          <c:showSerName val="0"/>
          <c:showPercent val="0"/>
          <c:showBubbleSize val="0"/>
        </c:dLbls>
        <c:smooth val="0"/>
        <c:axId val="957322112"/>
        <c:axId val="957320800"/>
      </c:lineChart>
      <c:dateAx>
        <c:axId val="957322112"/>
        <c:scaling>
          <c:orientation val="minMax"/>
        </c:scaling>
        <c:delete val="0"/>
        <c:axPos val="b"/>
        <c:numFmt formatCode="[$-41B]mmm\-yy;@" sourceLinked="0"/>
        <c:majorTickMark val="in"/>
        <c:minorTickMark val="none"/>
        <c:tickLblPos val="low"/>
        <c:spPr>
          <a:noFill/>
          <a:ln w="12700" cap="flat" cmpd="sng" algn="ctr">
            <a:solidFill>
              <a:srgbClr val="686767"/>
            </a:solidFill>
            <a:round/>
          </a:ln>
          <a:effectLst/>
        </c:spPr>
        <c:txPr>
          <a:bodyPr rot="-5400000" spcFirstLastPara="1" vertOverflow="ellipsis"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crossAx val="957320800"/>
        <c:crosses val="autoZero"/>
        <c:auto val="1"/>
        <c:lblOffset val="100"/>
        <c:baseTimeUnit val="days"/>
      </c:dateAx>
      <c:valAx>
        <c:axId val="957320800"/>
        <c:scaling>
          <c:orientation val="minMax"/>
        </c:scaling>
        <c:delete val="0"/>
        <c:axPos val="l"/>
        <c:majorGridlines>
          <c:spPr>
            <a:ln w="9525" cap="flat" cmpd="sng" algn="ctr">
              <a:solidFill>
                <a:srgbClr val="868686"/>
              </a:solidFill>
              <a:prstDash val="dash"/>
              <a:round/>
              <a:headEnd type="none" w="med" len="med"/>
              <a:tailEnd type="none" w="med" len="med"/>
            </a:ln>
            <a:effectLst/>
          </c:spPr>
        </c:majorGridlines>
        <c:numFmt formatCode="General" sourceLinked="1"/>
        <c:majorTickMark val="in"/>
        <c:minorTickMark val="none"/>
        <c:tickLblPos val="low"/>
        <c:spPr>
          <a:noFill/>
          <a:ln>
            <a:solidFill>
              <a:srgbClr val="868686"/>
            </a:solidFill>
          </a:ln>
          <a:effectLst/>
        </c:spPr>
        <c:txPr>
          <a:bodyPr rot="-60000000" spcFirstLastPara="1" vertOverflow="ellipsis" vert="horz"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crossAx val="957322112"/>
        <c:crosses val="autoZero"/>
        <c:crossBetween val="between"/>
      </c:valAx>
      <c:spPr>
        <a:noFill/>
        <a:ln>
          <a:noFill/>
        </a:ln>
        <a:effectLst/>
      </c:spPr>
    </c:plotArea>
    <c:legend>
      <c:legendPos val="t"/>
      <c:layout>
        <c:manualLayout>
          <c:xMode val="edge"/>
          <c:yMode val="edge"/>
          <c:x val="8.5678219106957429E-2"/>
          <c:y val="2.5425425425425426E-2"/>
          <c:w val="0.82864323727933542"/>
          <c:h val="9.5150650650650648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legend>
    <c:plotVisOnly val="1"/>
    <c:dispBlanksAs val="gap"/>
    <c:showDLblsOverMax val="0"/>
  </c:chart>
  <c:spPr>
    <a:noFill/>
    <a:ln w="25400" cap="flat" cmpd="sng" algn="ctr">
      <a:noFill/>
      <a:round/>
    </a:ln>
    <a:effectLst/>
  </c:spPr>
  <c:txPr>
    <a:bodyPr/>
    <a:lstStyle/>
    <a:p>
      <a:pPr>
        <a:defRPr sz="800">
          <a:solidFill>
            <a:srgbClr val="0C1D2B"/>
          </a:solidFill>
          <a:latin typeface="Arial Narrow" panose="020B060602020203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582661290322578E-2"/>
          <c:y val="0.10149019607843138"/>
          <c:w val="0.90325296954749279"/>
          <c:h val="0.77882397297022954"/>
        </c:manualLayout>
      </c:layout>
      <c:lineChart>
        <c:grouping val="standard"/>
        <c:varyColors val="0"/>
        <c:ser>
          <c:idx val="0"/>
          <c:order val="0"/>
          <c:tx>
            <c:strRef>
              <c:f>'Graf 7'!$F$3</c:f>
              <c:strCache>
                <c:ptCount val="1"/>
                <c:pt idx="0">
                  <c:v>Oil</c:v>
                </c:pt>
              </c:strCache>
            </c:strRef>
          </c:tx>
          <c:spPr>
            <a:ln w="28575" cap="rnd">
              <a:solidFill>
                <a:srgbClr val="686767"/>
              </a:solidFill>
              <a:prstDash val="solid"/>
              <a:round/>
            </a:ln>
            <a:effectLst/>
          </c:spPr>
          <c:marker>
            <c:symbol val="none"/>
          </c:marker>
          <c:cat>
            <c:numRef>
              <c:f>'Graf 7'!$A$4:$A$58</c:f>
              <c:numCache>
                <c:formatCode>m/d/yyyy</c:formatCode>
                <c:ptCount val="55"/>
                <c:pt idx="0">
                  <c:v>44568</c:v>
                </c:pt>
                <c:pt idx="1">
                  <c:v>44575</c:v>
                </c:pt>
                <c:pt idx="2">
                  <c:v>44582</c:v>
                </c:pt>
                <c:pt idx="3">
                  <c:v>44589</c:v>
                </c:pt>
                <c:pt idx="4">
                  <c:v>44596</c:v>
                </c:pt>
                <c:pt idx="5">
                  <c:v>44603</c:v>
                </c:pt>
                <c:pt idx="6">
                  <c:v>44610</c:v>
                </c:pt>
                <c:pt idx="7">
                  <c:v>44617</c:v>
                </c:pt>
                <c:pt idx="8">
                  <c:v>44624</c:v>
                </c:pt>
                <c:pt idx="9">
                  <c:v>44631</c:v>
                </c:pt>
                <c:pt idx="10">
                  <c:v>44638</c:v>
                </c:pt>
                <c:pt idx="11">
                  <c:v>44645</c:v>
                </c:pt>
                <c:pt idx="12">
                  <c:v>44652</c:v>
                </c:pt>
                <c:pt idx="13">
                  <c:v>44659</c:v>
                </c:pt>
                <c:pt idx="14">
                  <c:v>44666</c:v>
                </c:pt>
                <c:pt idx="15">
                  <c:v>44673</c:v>
                </c:pt>
                <c:pt idx="16">
                  <c:v>44680</c:v>
                </c:pt>
                <c:pt idx="17">
                  <c:v>44687</c:v>
                </c:pt>
                <c:pt idx="18">
                  <c:v>44694</c:v>
                </c:pt>
                <c:pt idx="19">
                  <c:v>44701</c:v>
                </c:pt>
                <c:pt idx="20">
                  <c:v>44708</c:v>
                </c:pt>
                <c:pt idx="21">
                  <c:v>44715</c:v>
                </c:pt>
                <c:pt idx="22">
                  <c:v>44722</c:v>
                </c:pt>
                <c:pt idx="23">
                  <c:v>44729</c:v>
                </c:pt>
                <c:pt idx="24">
                  <c:v>44736</c:v>
                </c:pt>
                <c:pt idx="25">
                  <c:v>44743</c:v>
                </c:pt>
                <c:pt idx="26">
                  <c:v>44750</c:v>
                </c:pt>
                <c:pt idx="27">
                  <c:v>44757</c:v>
                </c:pt>
                <c:pt idx="28">
                  <c:v>44764</c:v>
                </c:pt>
                <c:pt idx="29">
                  <c:v>44771</c:v>
                </c:pt>
                <c:pt idx="30">
                  <c:v>44778</c:v>
                </c:pt>
                <c:pt idx="31">
                  <c:v>44785</c:v>
                </c:pt>
                <c:pt idx="32">
                  <c:v>44792</c:v>
                </c:pt>
                <c:pt idx="33">
                  <c:v>44799</c:v>
                </c:pt>
                <c:pt idx="34">
                  <c:v>44806</c:v>
                </c:pt>
                <c:pt idx="35">
                  <c:v>44813</c:v>
                </c:pt>
                <c:pt idx="36">
                  <c:v>44820</c:v>
                </c:pt>
                <c:pt idx="37">
                  <c:v>44827</c:v>
                </c:pt>
                <c:pt idx="38">
                  <c:v>44834</c:v>
                </c:pt>
                <c:pt idx="39">
                  <c:v>44841</c:v>
                </c:pt>
                <c:pt idx="40">
                  <c:v>44848</c:v>
                </c:pt>
                <c:pt idx="41">
                  <c:v>44855</c:v>
                </c:pt>
                <c:pt idx="42">
                  <c:v>44862</c:v>
                </c:pt>
                <c:pt idx="43">
                  <c:v>44869</c:v>
                </c:pt>
                <c:pt idx="44">
                  <c:v>44876</c:v>
                </c:pt>
                <c:pt idx="45">
                  <c:v>44883</c:v>
                </c:pt>
                <c:pt idx="46">
                  <c:v>44890</c:v>
                </c:pt>
                <c:pt idx="47">
                  <c:v>44897</c:v>
                </c:pt>
                <c:pt idx="48">
                  <c:v>44904</c:v>
                </c:pt>
                <c:pt idx="49">
                  <c:v>44911</c:v>
                </c:pt>
                <c:pt idx="50">
                  <c:v>44918</c:v>
                </c:pt>
                <c:pt idx="51">
                  <c:v>44925</c:v>
                </c:pt>
                <c:pt idx="52">
                  <c:v>44932</c:v>
                </c:pt>
                <c:pt idx="53">
                  <c:v>44939</c:v>
                </c:pt>
                <c:pt idx="54">
                  <c:v>44944</c:v>
                </c:pt>
              </c:numCache>
            </c:numRef>
          </c:cat>
          <c:val>
            <c:numRef>
              <c:f>'Graf 7'!$F$4:$F$58</c:f>
              <c:numCache>
                <c:formatCode>General</c:formatCode>
                <c:ptCount val="55"/>
                <c:pt idx="0">
                  <c:v>100</c:v>
                </c:pt>
                <c:pt idx="1">
                  <c:v>105.27217125382262</c:v>
                </c:pt>
                <c:pt idx="2">
                  <c:v>107.51070336391437</c:v>
                </c:pt>
                <c:pt idx="3">
                  <c:v>110.12844036697247</c:v>
                </c:pt>
                <c:pt idx="4">
                  <c:v>114.09174311926604</c:v>
                </c:pt>
                <c:pt idx="5">
                  <c:v>115.52293577981652</c:v>
                </c:pt>
                <c:pt idx="6">
                  <c:v>114.42201834862387</c:v>
                </c:pt>
                <c:pt idx="7">
                  <c:v>119.79204892966362</c:v>
                </c:pt>
                <c:pt idx="8">
                  <c:v>144.47706422018348</c:v>
                </c:pt>
                <c:pt idx="9">
                  <c:v>137.82262996941895</c:v>
                </c:pt>
                <c:pt idx="10">
                  <c:v>132.02446483180429</c:v>
                </c:pt>
                <c:pt idx="11">
                  <c:v>147.58409785932722</c:v>
                </c:pt>
                <c:pt idx="12">
                  <c:v>127.69418960244647</c:v>
                </c:pt>
                <c:pt idx="13">
                  <c:v>125.72477064220185</c:v>
                </c:pt>
                <c:pt idx="14">
                  <c:v>136.63608562691132</c:v>
                </c:pt>
                <c:pt idx="15">
                  <c:v>130.45871559633028</c:v>
                </c:pt>
                <c:pt idx="16">
                  <c:v>133.74923547400613</c:v>
                </c:pt>
                <c:pt idx="17">
                  <c:v>137.48012232415903</c:v>
                </c:pt>
                <c:pt idx="18">
                  <c:v>136.45259938837918</c:v>
                </c:pt>
                <c:pt idx="19">
                  <c:v>137.67584097859327</c:v>
                </c:pt>
                <c:pt idx="20">
                  <c:v>146.09174311926608</c:v>
                </c:pt>
                <c:pt idx="21">
                  <c:v>146.44648318042815</c:v>
                </c:pt>
                <c:pt idx="22">
                  <c:v>149.24770642201835</c:v>
                </c:pt>
                <c:pt idx="23">
                  <c:v>138.37308868501529</c:v>
                </c:pt>
                <c:pt idx="24">
                  <c:v>138.37308868501529</c:v>
                </c:pt>
                <c:pt idx="25">
                  <c:v>136.55045871559633</c:v>
                </c:pt>
                <c:pt idx="26">
                  <c:v>130.91131498470946</c:v>
                </c:pt>
                <c:pt idx="27">
                  <c:v>123.74311926605503</c:v>
                </c:pt>
                <c:pt idx="28">
                  <c:v>126.23853211009175</c:v>
                </c:pt>
                <c:pt idx="29">
                  <c:v>134.56880733944953</c:v>
                </c:pt>
                <c:pt idx="30">
                  <c:v>116.11009174311926</c:v>
                </c:pt>
                <c:pt idx="31">
                  <c:v>120.06116207951072</c:v>
                </c:pt>
                <c:pt idx="32">
                  <c:v>118.31192660550458</c:v>
                </c:pt>
                <c:pt idx="33">
                  <c:v>123.53516819571865</c:v>
                </c:pt>
                <c:pt idx="34">
                  <c:v>113.78593272171254</c:v>
                </c:pt>
                <c:pt idx="35">
                  <c:v>113.565749235474</c:v>
                </c:pt>
                <c:pt idx="36">
                  <c:v>111.74311926605505</c:v>
                </c:pt>
                <c:pt idx="37">
                  <c:v>105.3822629969419</c:v>
                </c:pt>
                <c:pt idx="38">
                  <c:v>107.59633027522935</c:v>
                </c:pt>
                <c:pt idx="39">
                  <c:v>119.77981651376146</c:v>
                </c:pt>
                <c:pt idx="40">
                  <c:v>112.08562691131499</c:v>
                </c:pt>
                <c:pt idx="41">
                  <c:v>114.3730886850153</c:v>
                </c:pt>
                <c:pt idx="42">
                  <c:v>117.14984709480123</c:v>
                </c:pt>
                <c:pt idx="43">
                  <c:v>120.5749235474006</c:v>
                </c:pt>
                <c:pt idx="44">
                  <c:v>117.4189602446483</c:v>
                </c:pt>
                <c:pt idx="45">
                  <c:v>107.18042813455656</c:v>
                </c:pt>
                <c:pt idx="46">
                  <c:v>102.29969418960243</c:v>
                </c:pt>
                <c:pt idx="47">
                  <c:v>104.67278287461772</c:v>
                </c:pt>
                <c:pt idx="48">
                  <c:v>93.088685015290523</c:v>
                </c:pt>
                <c:pt idx="49">
                  <c:v>96.685015290519885</c:v>
                </c:pt>
                <c:pt idx="50">
                  <c:v>102.65443425076452</c:v>
                </c:pt>
                <c:pt idx="51">
                  <c:v>105.08868501529052</c:v>
                </c:pt>
                <c:pt idx="52">
                  <c:v>96.110091743119256</c:v>
                </c:pt>
                <c:pt idx="53">
                  <c:v>104.31804281345566</c:v>
                </c:pt>
                <c:pt idx="54">
                  <c:v>107.02140672782873</c:v>
                </c:pt>
              </c:numCache>
            </c:numRef>
          </c:val>
          <c:smooth val="0"/>
          <c:extLst>
            <c:ext xmlns:c16="http://schemas.microsoft.com/office/drawing/2014/chart" uri="{C3380CC4-5D6E-409C-BE32-E72D297353CC}">
              <c16:uniqueId val="{00000000-2F10-4FFE-BD45-FB79F6950376}"/>
            </c:ext>
          </c:extLst>
        </c:ser>
        <c:ser>
          <c:idx val="1"/>
          <c:order val="1"/>
          <c:tx>
            <c:strRef>
              <c:f>'Graf 7'!$G$3</c:f>
              <c:strCache>
                <c:ptCount val="1"/>
                <c:pt idx="0">
                  <c:v>Gas</c:v>
                </c:pt>
              </c:strCache>
            </c:strRef>
          </c:tx>
          <c:spPr>
            <a:ln w="28575" cap="rnd">
              <a:solidFill>
                <a:srgbClr val="2EAAE1"/>
              </a:solidFill>
              <a:prstDash val="solid"/>
              <a:round/>
            </a:ln>
            <a:effectLst/>
          </c:spPr>
          <c:marker>
            <c:symbol val="none"/>
          </c:marker>
          <c:cat>
            <c:numRef>
              <c:f>'Graf 7'!$A$4:$A$58</c:f>
              <c:numCache>
                <c:formatCode>m/d/yyyy</c:formatCode>
                <c:ptCount val="55"/>
                <c:pt idx="0">
                  <c:v>44568</c:v>
                </c:pt>
                <c:pt idx="1">
                  <c:v>44575</c:v>
                </c:pt>
                <c:pt idx="2">
                  <c:v>44582</c:v>
                </c:pt>
                <c:pt idx="3">
                  <c:v>44589</c:v>
                </c:pt>
                <c:pt idx="4">
                  <c:v>44596</c:v>
                </c:pt>
                <c:pt idx="5">
                  <c:v>44603</c:v>
                </c:pt>
                <c:pt idx="6">
                  <c:v>44610</c:v>
                </c:pt>
                <c:pt idx="7">
                  <c:v>44617</c:v>
                </c:pt>
                <c:pt idx="8">
                  <c:v>44624</c:v>
                </c:pt>
                <c:pt idx="9">
                  <c:v>44631</c:v>
                </c:pt>
                <c:pt idx="10">
                  <c:v>44638</c:v>
                </c:pt>
                <c:pt idx="11">
                  <c:v>44645</c:v>
                </c:pt>
                <c:pt idx="12">
                  <c:v>44652</c:v>
                </c:pt>
                <c:pt idx="13">
                  <c:v>44659</c:v>
                </c:pt>
                <c:pt idx="14">
                  <c:v>44666</c:v>
                </c:pt>
                <c:pt idx="15">
                  <c:v>44673</c:v>
                </c:pt>
                <c:pt idx="16">
                  <c:v>44680</c:v>
                </c:pt>
                <c:pt idx="17">
                  <c:v>44687</c:v>
                </c:pt>
                <c:pt idx="18">
                  <c:v>44694</c:v>
                </c:pt>
                <c:pt idx="19">
                  <c:v>44701</c:v>
                </c:pt>
                <c:pt idx="20">
                  <c:v>44708</c:v>
                </c:pt>
                <c:pt idx="21">
                  <c:v>44715</c:v>
                </c:pt>
                <c:pt idx="22">
                  <c:v>44722</c:v>
                </c:pt>
                <c:pt idx="23">
                  <c:v>44729</c:v>
                </c:pt>
                <c:pt idx="24">
                  <c:v>44736</c:v>
                </c:pt>
                <c:pt idx="25">
                  <c:v>44743</c:v>
                </c:pt>
                <c:pt idx="26">
                  <c:v>44750</c:v>
                </c:pt>
                <c:pt idx="27">
                  <c:v>44757</c:v>
                </c:pt>
                <c:pt idx="28">
                  <c:v>44764</c:v>
                </c:pt>
                <c:pt idx="29">
                  <c:v>44771</c:v>
                </c:pt>
                <c:pt idx="30">
                  <c:v>44778</c:v>
                </c:pt>
                <c:pt idx="31">
                  <c:v>44785</c:v>
                </c:pt>
                <c:pt idx="32">
                  <c:v>44792</c:v>
                </c:pt>
                <c:pt idx="33">
                  <c:v>44799</c:v>
                </c:pt>
                <c:pt idx="34">
                  <c:v>44806</c:v>
                </c:pt>
                <c:pt idx="35">
                  <c:v>44813</c:v>
                </c:pt>
                <c:pt idx="36">
                  <c:v>44820</c:v>
                </c:pt>
                <c:pt idx="37">
                  <c:v>44827</c:v>
                </c:pt>
                <c:pt idx="38">
                  <c:v>44834</c:v>
                </c:pt>
                <c:pt idx="39">
                  <c:v>44841</c:v>
                </c:pt>
                <c:pt idx="40">
                  <c:v>44848</c:v>
                </c:pt>
                <c:pt idx="41">
                  <c:v>44855</c:v>
                </c:pt>
                <c:pt idx="42">
                  <c:v>44862</c:v>
                </c:pt>
                <c:pt idx="43">
                  <c:v>44869</c:v>
                </c:pt>
                <c:pt idx="44">
                  <c:v>44876</c:v>
                </c:pt>
                <c:pt idx="45">
                  <c:v>44883</c:v>
                </c:pt>
                <c:pt idx="46">
                  <c:v>44890</c:v>
                </c:pt>
                <c:pt idx="47">
                  <c:v>44897</c:v>
                </c:pt>
                <c:pt idx="48">
                  <c:v>44904</c:v>
                </c:pt>
                <c:pt idx="49">
                  <c:v>44911</c:v>
                </c:pt>
                <c:pt idx="50">
                  <c:v>44918</c:v>
                </c:pt>
                <c:pt idx="51">
                  <c:v>44925</c:v>
                </c:pt>
                <c:pt idx="52">
                  <c:v>44932</c:v>
                </c:pt>
                <c:pt idx="53">
                  <c:v>44939</c:v>
                </c:pt>
                <c:pt idx="54">
                  <c:v>44944</c:v>
                </c:pt>
              </c:numCache>
            </c:numRef>
          </c:cat>
          <c:val>
            <c:numRef>
              <c:f>'Graf 7'!$G$4:$G$58</c:f>
              <c:numCache>
                <c:formatCode>General</c:formatCode>
                <c:ptCount val="55"/>
                <c:pt idx="0">
                  <c:v>100</c:v>
                </c:pt>
                <c:pt idx="1">
                  <c:v>82.449425915800987</c:v>
                </c:pt>
                <c:pt idx="2">
                  <c:v>86.932750136686707</c:v>
                </c:pt>
                <c:pt idx="3">
                  <c:v>101.06615636960088</c:v>
                </c:pt>
                <c:pt idx="4">
                  <c:v>89.229086932750121</c:v>
                </c:pt>
                <c:pt idx="5">
                  <c:v>84.472389283761615</c:v>
                </c:pt>
                <c:pt idx="6">
                  <c:v>78.348824494259162</c:v>
                </c:pt>
                <c:pt idx="7">
                  <c:v>103.88190267905959</c:v>
                </c:pt>
                <c:pt idx="8">
                  <c:v>210.98961180973208</c:v>
                </c:pt>
                <c:pt idx="9">
                  <c:v>284.30836522689992</c:v>
                </c:pt>
                <c:pt idx="10">
                  <c:v>117.55057408419903</c:v>
                </c:pt>
                <c:pt idx="11">
                  <c:v>126.9819573537452</c:v>
                </c:pt>
                <c:pt idx="12">
                  <c:v>136.41334062329139</c:v>
                </c:pt>
                <c:pt idx="13">
                  <c:v>121.76052487698195</c:v>
                </c:pt>
                <c:pt idx="14">
                  <c:v>111.04428649535265</c:v>
                </c:pt>
                <c:pt idx="15">
                  <c:v>105.57681793329689</c:v>
                </c:pt>
                <c:pt idx="16">
                  <c:v>100.10934937124112</c:v>
                </c:pt>
                <c:pt idx="17">
                  <c:v>101.69491525423729</c:v>
                </c:pt>
                <c:pt idx="18">
                  <c:v>98.523783488244931</c:v>
                </c:pt>
                <c:pt idx="19">
                  <c:v>95.844723892837621</c:v>
                </c:pt>
                <c:pt idx="20">
                  <c:v>92.946965554948065</c:v>
                </c:pt>
                <c:pt idx="21">
                  <c:v>91.306724986331318</c:v>
                </c:pt>
                <c:pt idx="22">
                  <c:v>90.40459267359212</c:v>
                </c:pt>
                <c:pt idx="23">
                  <c:v>142.15418261344996</c:v>
                </c:pt>
                <c:pt idx="24">
                  <c:v>142.04483324220888</c:v>
                </c:pt>
                <c:pt idx="25">
                  <c:v>159.97813012575179</c:v>
                </c:pt>
                <c:pt idx="26">
                  <c:v>196.28212137780207</c:v>
                </c:pt>
                <c:pt idx="27">
                  <c:v>178.51284855112081</c:v>
                </c:pt>
                <c:pt idx="28">
                  <c:v>177.6981957353745</c:v>
                </c:pt>
                <c:pt idx="29">
                  <c:v>219.10880262438491</c:v>
                </c:pt>
                <c:pt idx="30">
                  <c:v>221.10442864953527</c:v>
                </c:pt>
                <c:pt idx="31">
                  <c:v>218.69874248223073</c:v>
                </c:pt>
                <c:pt idx="32">
                  <c:v>236.38600328048116</c:v>
                </c:pt>
                <c:pt idx="33">
                  <c:v>228.6358665937671</c:v>
                </c:pt>
                <c:pt idx="34">
                  <c:v>220.88572990705302</c:v>
                </c:pt>
                <c:pt idx="35">
                  <c:v>211.7550574084199</c:v>
                </c:pt>
                <c:pt idx="36">
                  <c:v>227.44669218151995</c:v>
                </c:pt>
                <c:pt idx="37">
                  <c:v>203.49917987971565</c:v>
                </c:pt>
                <c:pt idx="38">
                  <c:v>178.7862219792236</c:v>
                </c:pt>
                <c:pt idx="39">
                  <c:v>114.81683980317112</c:v>
                </c:pt>
                <c:pt idx="40">
                  <c:v>103.33515582285402</c:v>
                </c:pt>
                <c:pt idx="41">
                  <c:v>55.494805904866041</c:v>
                </c:pt>
                <c:pt idx="42">
                  <c:v>33.351558228540185</c:v>
                </c:pt>
                <c:pt idx="43">
                  <c:v>64.647348277747398</c:v>
                </c:pt>
                <c:pt idx="44">
                  <c:v>80.918534718425363</c:v>
                </c:pt>
                <c:pt idx="45">
                  <c:v>113.72334609075997</c:v>
                </c:pt>
                <c:pt idx="46">
                  <c:v>133.67960634226353</c:v>
                </c:pt>
                <c:pt idx="47">
                  <c:v>143.24767632586114</c:v>
                </c:pt>
                <c:pt idx="48">
                  <c:v>154.72936030617822</c:v>
                </c:pt>
                <c:pt idx="49">
                  <c:v>148.16839803171132</c:v>
                </c:pt>
                <c:pt idx="50">
                  <c:v>91.14270092946964</c:v>
                </c:pt>
                <c:pt idx="51">
                  <c:v>88.135593220338976</c:v>
                </c:pt>
                <c:pt idx="52">
                  <c:v>72.525970475669766</c:v>
                </c:pt>
                <c:pt idx="53">
                  <c:v>74.827774740295254</c:v>
                </c:pt>
                <c:pt idx="54">
                  <c:v>65.60962274466921</c:v>
                </c:pt>
              </c:numCache>
            </c:numRef>
          </c:val>
          <c:smooth val="0"/>
          <c:extLst>
            <c:ext xmlns:c16="http://schemas.microsoft.com/office/drawing/2014/chart" uri="{C3380CC4-5D6E-409C-BE32-E72D297353CC}">
              <c16:uniqueId val="{00000001-2F10-4FFE-BD45-FB79F6950376}"/>
            </c:ext>
          </c:extLst>
        </c:ser>
        <c:ser>
          <c:idx val="2"/>
          <c:order val="2"/>
          <c:tx>
            <c:strRef>
              <c:f>'Graf 7'!$H$3</c:f>
              <c:strCache>
                <c:ptCount val="1"/>
                <c:pt idx="0">
                  <c:v>World Container Index</c:v>
                </c:pt>
              </c:strCache>
            </c:strRef>
          </c:tx>
          <c:spPr>
            <a:ln w="28575" cap="rnd">
              <a:solidFill>
                <a:srgbClr val="0C1D2B"/>
              </a:solidFill>
              <a:prstDash val="solid"/>
              <a:round/>
            </a:ln>
            <a:effectLst/>
          </c:spPr>
          <c:marker>
            <c:symbol val="none"/>
          </c:marker>
          <c:cat>
            <c:numRef>
              <c:f>'Graf 7'!$A$4:$A$58</c:f>
              <c:numCache>
                <c:formatCode>m/d/yyyy</c:formatCode>
                <c:ptCount val="55"/>
                <c:pt idx="0">
                  <c:v>44568</c:v>
                </c:pt>
                <c:pt idx="1">
                  <c:v>44575</c:v>
                </c:pt>
                <c:pt idx="2">
                  <c:v>44582</c:v>
                </c:pt>
                <c:pt idx="3">
                  <c:v>44589</c:v>
                </c:pt>
                <c:pt idx="4">
                  <c:v>44596</c:v>
                </c:pt>
                <c:pt idx="5">
                  <c:v>44603</c:v>
                </c:pt>
                <c:pt idx="6">
                  <c:v>44610</c:v>
                </c:pt>
                <c:pt idx="7">
                  <c:v>44617</c:v>
                </c:pt>
                <c:pt idx="8">
                  <c:v>44624</c:v>
                </c:pt>
                <c:pt idx="9">
                  <c:v>44631</c:v>
                </c:pt>
                <c:pt idx="10">
                  <c:v>44638</c:v>
                </c:pt>
                <c:pt idx="11">
                  <c:v>44645</c:v>
                </c:pt>
                <c:pt idx="12">
                  <c:v>44652</c:v>
                </c:pt>
                <c:pt idx="13">
                  <c:v>44659</c:v>
                </c:pt>
                <c:pt idx="14">
                  <c:v>44666</c:v>
                </c:pt>
                <c:pt idx="15">
                  <c:v>44673</c:v>
                </c:pt>
                <c:pt idx="16">
                  <c:v>44680</c:v>
                </c:pt>
                <c:pt idx="17">
                  <c:v>44687</c:v>
                </c:pt>
                <c:pt idx="18">
                  <c:v>44694</c:v>
                </c:pt>
                <c:pt idx="19">
                  <c:v>44701</c:v>
                </c:pt>
                <c:pt idx="20">
                  <c:v>44708</c:v>
                </c:pt>
                <c:pt idx="21">
                  <c:v>44715</c:v>
                </c:pt>
                <c:pt idx="22">
                  <c:v>44722</c:v>
                </c:pt>
                <c:pt idx="23">
                  <c:v>44729</c:v>
                </c:pt>
                <c:pt idx="24">
                  <c:v>44736</c:v>
                </c:pt>
                <c:pt idx="25">
                  <c:v>44743</c:v>
                </c:pt>
                <c:pt idx="26">
                  <c:v>44750</c:v>
                </c:pt>
                <c:pt idx="27">
                  <c:v>44757</c:v>
                </c:pt>
                <c:pt idx="28">
                  <c:v>44764</c:v>
                </c:pt>
                <c:pt idx="29">
                  <c:v>44771</c:v>
                </c:pt>
                <c:pt idx="30">
                  <c:v>44778</c:v>
                </c:pt>
                <c:pt idx="31">
                  <c:v>44785</c:v>
                </c:pt>
                <c:pt idx="32">
                  <c:v>44792</c:v>
                </c:pt>
                <c:pt idx="33">
                  <c:v>44799</c:v>
                </c:pt>
                <c:pt idx="34">
                  <c:v>44806</c:v>
                </c:pt>
                <c:pt idx="35">
                  <c:v>44813</c:v>
                </c:pt>
                <c:pt idx="36">
                  <c:v>44820</c:v>
                </c:pt>
                <c:pt idx="37">
                  <c:v>44827</c:v>
                </c:pt>
                <c:pt idx="38">
                  <c:v>44834</c:v>
                </c:pt>
                <c:pt idx="39">
                  <c:v>44841</c:v>
                </c:pt>
                <c:pt idx="40">
                  <c:v>44848</c:v>
                </c:pt>
                <c:pt idx="41">
                  <c:v>44855</c:v>
                </c:pt>
                <c:pt idx="42">
                  <c:v>44862</c:v>
                </c:pt>
                <c:pt idx="43">
                  <c:v>44869</c:v>
                </c:pt>
                <c:pt idx="44">
                  <c:v>44876</c:v>
                </c:pt>
                <c:pt idx="45">
                  <c:v>44883</c:v>
                </c:pt>
                <c:pt idx="46">
                  <c:v>44890</c:v>
                </c:pt>
                <c:pt idx="47">
                  <c:v>44897</c:v>
                </c:pt>
                <c:pt idx="48">
                  <c:v>44904</c:v>
                </c:pt>
                <c:pt idx="49">
                  <c:v>44911</c:v>
                </c:pt>
                <c:pt idx="50">
                  <c:v>44918</c:v>
                </c:pt>
                <c:pt idx="51">
                  <c:v>44925</c:v>
                </c:pt>
                <c:pt idx="52">
                  <c:v>44932</c:v>
                </c:pt>
                <c:pt idx="53">
                  <c:v>44939</c:v>
                </c:pt>
                <c:pt idx="54">
                  <c:v>44944</c:v>
                </c:pt>
              </c:numCache>
            </c:numRef>
          </c:cat>
          <c:val>
            <c:numRef>
              <c:f>'Graf 7'!$H$4:$H$58</c:f>
              <c:numCache>
                <c:formatCode>General</c:formatCode>
                <c:ptCount val="55"/>
                <c:pt idx="0">
                  <c:v>100</c:v>
                </c:pt>
                <c:pt idx="1">
                  <c:v>101.44385953165171</c:v>
                </c:pt>
                <c:pt idx="2">
                  <c:v>103.0771160221112</c:v>
                </c:pt>
                <c:pt idx="3">
                  <c:v>100.11361691861138</c:v>
                </c:pt>
                <c:pt idx="4">
                  <c:v>99.658724110700518</c:v>
                </c:pt>
                <c:pt idx="5">
                  <c:v>99.471665385952107</c:v>
                </c:pt>
                <c:pt idx="6">
                  <c:v>99.677961400007021</c:v>
                </c:pt>
                <c:pt idx="7">
                  <c:v>100.7296353098851</c:v>
                </c:pt>
                <c:pt idx="8">
                  <c:v>98.625224656465576</c:v>
                </c:pt>
                <c:pt idx="9">
                  <c:v>97.567917728171793</c:v>
                </c:pt>
                <c:pt idx="10">
                  <c:v>93.871913663895853</c:v>
                </c:pt>
                <c:pt idx="11">
                  <c:v>90.026794036652888</c:v>
                </c:pt>
                <c:pt idx="12">
                  <c:v>86.643156786033529</c:v>
                </c:pt>
                <c:pt idx="13">
                  <c:v>85.467769037742286</c:v>
                </c:pt>
                <c:pt idx="14">
                  <c:v>84.445429336972495</c:v>
                </c:pt>
                <c:pt idx="15">
                  <c:v>83.692092836394835</c:v>
                </c:pt>
                <c:pt idx="16">
                  <c:v>82.562832069092693</c:v>
                </c:pt>
                <c:pt idx="17">
                  <c:v>82.134084969300062</c:v>
                </c:pt>
                <c:pt idx="18">
                  <c:v>81.383299269514424</c:v>
                </c:pt>
                <c:pt idx="19">
                  <c:v>81.287431673080874</c:v>
                </c:pt>
                <c:pt idx="20">
                  <c:v>81.150326130509598</c:v>
                </c:pt>
                <c:pt idx="21">
                  <c:v>81.047018698432652</c:v>
                </c:pt>
                <c:pt idx="22">
                  <c:v>80.548443426958343</c:v>
                </c:pt>
                <c:pt idx="23">
                  <c:v>79.73835160875818</c:v>
                </c:pt>
                <c:pt idx="24">
                  <c:v>77.436891594154844</c:v>
                </c:pt>
                <c:pt idx="25">
                  <c:v>75.100145501928523</c:v>
                </c:pt>
                <c:pt idx="26">
                  <c:v>74.939763902130025</c:v>
                </c:pt>
                <c:pt idx="27">
                  <c:v>74.385602430062889</c:v>
                </c:pt>
                <c:pt idx="28">
                  <c:v>72.485680973470608</c:v>
                </c:pt>
                <c:pt idx="29">
                  <c:v>71.864879830711857</c:v>
                </c:pt>
                <c:pt idx="30">
                  <c:v>70.447697424010059</c:v>
                </c:pt>
                <c:pt idx="31">
                  <c:v>68.340948536531187</c:v>
                </c:pt>
                <c:pt idx="32">
                  <c:v>66.148854105885874</c:v>
                </c:pt>
                <c:pt idx="33">
                  <c:v>63.616227769505386</c:v>
                </c:pt>
                <c:pt idx="34">
                  <c:v>60.174347234134814</c:v>
                </c:pt>
                <c:pt idx="35">
                  <c:v>57.166421683507274</c:v>
                </c:pt>
                <c:pt idx="36">
                  <c:v>52.524283092123234</c:v>
                </c:pt>
                <c:pt idx="37">
                  <c:v>47.529815141340933</c:v>
                </c:pt>
                <c:pt idx="38">
                  <c:v>42.663206080258824</c:v>
                </c:pt>
                <c:pt idx="39">
                  <c:v>39.205276756571763</c:v>
                </c:pt>
                <c:pt idx="40">
                  <c:v>37.020515878203511</c:v>
                </c:pt>
                <c:pt idx="41">
                  <c:v>35.960551865751356</c:v>
                </c:pt>
                <c:pt idx="42">
                  <c:v>33.427287829172876</c:v>
                </c:pt>
                <c:pt idx="43">
                  <c:v>32.413557081076142</c:v>
                </c:pt>
                <c:pt idx="44">
                  <c:v>29.477585369456921</c:v>
                </c:pt>
                <c:pt idx="45">
                  <c:v>27.542377835241648</c:v>
                </c:pt>
                <c:pt idx="46">
                  <c:v>25.555410301621567</c:v>
                </c:pt>
                <c:pt idx="47">
                  <c:v>24.276183704421708</c:v>
                </c:pt>
                <c:pt idx="48">
                  <c:v>22.730823557920715</c:v>
                </c:pt>
                <c:pt idx="49">
                  <c:v>22.609873087032266</c:v>
                </c:pt>
                <c:pt idx="50">
                  <c:v>22.531648529410202</c:v>
                </c:pt>
                <c:pt idx="51">
                  <c:v>22.612423887824285</c:v>
                </c:pt>
                <c:pt idx="52">
                  <c:v>22.693199246238365</c:v>
                </c:pt>
                <c:pt idx="53">
                  <c:v>22.664821587427102</c:v>
                </c:pt>
              </c:numCache>
            </c:numRef>
          </c:val>
          <c:smooth val="0"/>
          <c:extLst>
            <c:ext xmlns:c16="http://schemas.microsoft.com/office/drawing/2014/chart" uri="{C3380CC4-5D6E-409C-BE32-E72D297353CC}">
              <c16:uniqueId val="{00000002-2F10-4FFE-BD45-FB79F6950376}"/>
            </c:ext>
          </c:extLst>
        </c:ser>
        <c:dLbls>
          <c:showLegendKey val="0"/>
          <c:showVal val="0"/>
          <c:showCatName val="0"/>
          <c:showSerName val="0"/>
          <c:showPercent val="0"/>
          <c:showBubbleSize val="0"/>
        </c:dLbls>
        <c:smooth val="0"/>
        <c:axId val="957322112"/>
        <c:axId val="957320800"/>
      </c:lineChart>
      <c:dateAx>
        <c:axId val="957322112"/>
        <c:scaling>
          <c:orientation val="minMax"/>
        </c:scaling>
        <c:delete val="0"/>
        <c:axPos val="b"/>
        <c:numFmt formatCode="[$-41B]mmm\-yy;@" sourceLinked="0"/>
        <c:majorTickMark val="in"/>
        <c:minorTickMark val="none"/>
        <c:tickLblPos val="low"/>
        <c:spPr>
          <a:noFill/>
          <a:ln w="12700" cap="flat" cmpd="sng" algn="ctr">
            <a:solidFill>
              <a:srgbClr val="686767"/>
            </a:solidFill>
            <a:round/>
          </a:ln>
          <a:effectLst/>
        </c:spPr>
        <c:txPr>
          <a:bodyPr rot="-5400000" spcFirstLastPara="1" vertOverflow="ellipsis"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crossAx val="957320800"/>
        <c:crosses val="autoZero"/>
        <c:auto val="1"/>
        <c:lblOffset val="100"/>
        <c:baseTimeUnit val="days"/>
      </c:dateAx>
      <c:valAx>
        <c:axId val="957320800"/>
        <c:scaling>
          <c:orientation val="minMax"/>
        </c:scaling>
        <c:delete val="0"/>
        <c:axPos val="l"/>
        <c:majorGridlines>
          <c:spPr>
            <a:ln w="9525" cap="flat" cmpd="sng" algn="ctr">
              <a:solidFill>
                <a:srgbClr val="868686"/>
              </a:solidFill>
              <a:prstDash val="dash"/>
              <a:round/>
              <a:headEnd type="none" w="med" len="med"/>
              <a:tailEnd type="none" w="med" len="med"/>
            </a:ln>
            <a:effectLst/>
          </c:spPr>
        </c:majorGridlines>
        <c:numFmt formatCode="General" sourceLinked="1"/>
        <c:majorTickMark val="in"/>
        <c:minorTickMark val="none"/>
        <c:tickLblPos val="low"/>
        <c:spPr>
          <a:noFill/>
          <a:ln>
            <a:solidFill>
              <a:srgbClr val="868686"/>
            </a:solidFill>
          </a:ln>
          <a:effectLst/>
        </c:spPr>
        <c:txPr>
          <a:bodyPr rot="-60000000" spcFirstLastPara="1" vertOverflow="ellipsis" vert="horz"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crossAx val="957322112"/>
        <c:crosses val="autoZero"/>
        <c:crossBetween val="between"/>
      </c:valAx>
      <c:spPr>
        <a:noFill/>
        <a:ln>
          <a:noFill/>
        </a:ln>
        <a:effectLst/>
      </c:spPr>
    </c:plotArea>
    <c:legend>
      <c:legendPos val="t"/>
      <c:layout>
        <c:manualLayout>
          <c:xMode val="edge"/>
          <c:yMode val="edge"/>
          <c:x val="8.5678219106957429E-2"/>
          <c:y val="2.5425425425425426E-2"/>
          <c:w val="0.82864323727933542"/>
          <c:h val="9.5150650650650648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C1D2B"/>
              </a:solidFill>
              <a:latin typeface="Arial Narrow" panose="020B0606020202030204" pitchFamily="34" charset="0"/>
              <a:ea typeface="+mn-ea"/>
              <a:cs typeface="+mn-cs"/>
            </a:defRPr>
          </a:pPr>
          <a:endParaRPr lang="en-US"/>
        </a:p>
      </c:txPr>
    </c:legend>
    <c:plotVisOnly val="1"/>
    <c:dispBlanksAs val="gap"/>
    <c:showDLblsOverMax val="0"/>
  </c:chart>
  <c:spPr>
    <a:noFill/>
    <a:ln w="25400" cap="flat" cmpd="sng" algn="ctr">
      <a:noFill/>
      <a:round/>
    </a:ln>
    <a:effectLst/>
  </c:spPr>
  <c:txPr>
    <a:bodyPr/>
    <a:lstStyle/>
    <a:p>
      <a:pPr>
        <a:defRPr sz="800">
          <a:solidFill>
            <a:srgbClr val="0C1D2B"/>
          </a:solidFill>
          <a:latin typeface="Arial Narrow" panose="020B060602020203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'Graf 8+Tab 4'!$K$6</c:f>
              <c:strCache>
                <c:ptCount val="1"/>
                <c:pt idx="0">
                  <c:v>Zamestnanosť</c:v>
                </c:pt>
              </c:strCache>
            </c:strRef>
          </c:tx>
          <c:spPr>
            <a:solidFill>
              <a:srgbClr val="2C9ADC"/>
            </a:solidFill>
          </c:spPr>
          <c:invertIfNegative val="0"/>
          <c:cat>
            <c:strRef>
              <c:f>'Graf 8+Tab 4'!$L$5:$AB$5</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pt idx="16">
                  <c:v>2026F</c:v>
                </c:pt>
              </c:strCache>
            </c:strRef>
          </c:cat>
          <c:val>
            <c:numRef>
              <c:f>'Graf 8+Tab 4'!$L$6:$AB$6</c:f>
              <c:numCache>
                <c:formatCode>0.0</c:formatCode>
                <c:ptCount val="17"/>
                <c:pt idx="0">
                  <c:v>0.16423334146956015</c:v>
                </c:pt>
                <c:pt idx="1">
                  <c:v>5.4136460774023877E-3</c:v>
                </c:pt>
                <c:pt idx="2">
                  <c:v>0.36801035254136644</c:v>
                </c:pt>
                <c:pt idx="3">
                  <c:v>0.29780038381128593</c:v>
                </c:pt>
                <c:pt idx="4">
                  <c:v>0.46686124628851339</c:v>
                </c:pt>
                <c:pt idx="5">
                  <c:v>0.57795368620499843</c:v>
                </c:pt>
                <c:pt idx="6">
                  <c:v>0.59636872032936672</c:v>
                </c:pt>
                <c:pt idx="7">
                  <c:v>0.53144286210515268</c:v>
                </c:pt>
                <c:pt idx="8">
                  <c:v>0.46522351908274268</c:v>
                </c:pt>
                <c:pt idx="9">
                  <c:v>0.27696362566227062</c:v>
                </c:pt>
                <c:pt idx="10">
                  <c:v>1.4581403879919727E-2</c:v>
                </c:pt>
                <c:pt idx="11">
                  <c:v>-8.6981164074481324E-2</c:v>
                </c:pt>
                <c:pt idx="12">
                  <c:v>-7.6147126955409011E-2</c:v>
                </c:pt>
                <c:pt idx="13">
                  <c:v>-0.19181575388804059</c:v>
                </c:pt>
                <c:pt idx="14">
                  <c:v>-0.16926121819070397</c:v>
                </c:pt>
                <c:pt idx="15">
                  <c:v>-0.15976724058905431</c:v>
                </c:pt>
                <c:pt idx="16">
                  <c:v>-0.22485839157850079</c:v>
                </c:pt>
              </c:numCache>
            </c:numRef>
          </c:val>
          <c:extLst>
            <c:ext xmlns:c16="http://schemas.microsoft.com/office/drawing/2014/chart" uri="{C3380CC4-5D6E-409C-BE32-E72D297353CC}">
              <c16:uniqueId val="{00000000-AB53-43D6-AD88-259B96262364}"/>
            </c:ext>
          </c:extLst>
        </c:ser>
        <c:ser>
          <c:idx val="2"/>
          <c:order val="1"/>
          <c:tx>
            <c:strRef>
              <c:f>'Graf 8+Tab 4'!$K$7</c:f>
              <c:strCache>
                <c:ptCount val="1"/>
                <c:pt idx="0">
                  <c:v>Zásoba kapitálu</c:v>
                </c:pt>
              </c:strCache>
            </c:strRef>
          </c:tx>
          <c:spPr>
            <a:solidFill>
              <a:srgbClr val="D6DCE5"/>
            </a:solidFill>
          </c:spPr>
          <c:invertIfNegative val="0"/>
          <c:cat>
            <c:strRef>
              <c:f>'Graf 8+Tab 4'!$L$5:$AB$5</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pt idx="16">
                  <c:v>2026F</c:v>
                </c:pt>
              </c:strCache>
            </c:strRef>
          </c:cat>
          <c:val>
            <c:numRef>
              <c:f>'Graf 8+Tab 4'!$L$7:$AB$7</c:f>
              <c:numCache>
                <c:formatCode>0.0</c:formatCode>
                <c:ptCount val="17"/>
                <c:pt idx="0">
                  <c:v>0.16633422744788023</c:v>
                </c:pt>
                <c:pt idx="1">
                  <c:v>0.38528284775985455</c:v>
                </c:pt>
                <c:pt idx="2">
                  <c:v>0.47320097398038818</c:v>
                </c:pt>
                <c:pt idx="3">
                  <c:v>0.25701329880049056</c:v>
                </c:pt>
                <c:pt idx="4">
                  <c:v>0.29903101845600144</c:v>
                </c:pt>
                <c:pt idx="5">
                  <c:v>0.50941138297113797</c:v>
                </c:pt>
                <c:pt idx="6">
                  <c:v>0.82998672405940788</c:v>
                </c:pt>
                <c:pt idx="7">
                  <c:v>0.53973337156066192</c:v>
                </c:pt>
                <c:pt idx="8">
                  <c:v>0.65518689697781529</c:v>
                </c:pt>
                <c:pt idx="9">
                  <c:v>0.74014389376821343</c:v>
                </c:pt>
                <c:pt idx="10">
                  <c:v>0.75060576025783887</c:v>
                </c:pt>
                <c:pt idx="11">
                  <c:v>0.49694972885732702</c:v>
                </c:pt>
                <c:pt idx="12">
                  <c:v>0.59130908614879896</c:v>
                </c:pt>
                <c:pt idx="13">
                  <c:v>0.86249545324228838</c:v>
                </c:pt>
                <c:pt idx="14">
                  <c:v>1.1190186301734781</c:v>
                </c:pt>
                <c:pt idx="15">
                  <c:v>1.0530354783558209</c:v>
                </c:pt>
                <c:pt idx="16">
                  <c:v>0.97766957499497065</c:v>
                </c:pt>
              </c:numCache>
            </c:numRef>
          </c:val>
          <c:extLst>
            <c:ext xmlns:c16="http://schemas.microsoft.com/office/drawing/2014/chart" uri="{C3380CC4-5D6E-409C-BE32-E72D297353CC}">
              <c16:uniqueId val="{00000001-AB53-43D6-AD88-259B96262364}"/>
            </c:ext>
          </c:extLst>
        </c:ser>
        <c:ser>
          <c:idx val="3"/>
          <c:order val="2"/>
          <c:tx>
            <c:strRef>
              <c:f>'Graf 8+Tab 4'!$K$8</c:f>
              <c:strCache>
                <c:ptCount val="1"/>
                <c:pt idx="0">
                  <c:v>TFP</c:v>
                </c:pt>
              </c:strCache>
            </c:strRef>
          </c:tx>
          <c:spPr>
            <a:solidFill>
              <a:srgbClr val="555555"/>
            </a:solidFill>
          </c:spPr>
          <c:invertIfNegative val="0"/>
          <c:cat>
            <c:strRef>
              <c:f>'Graf 8+Tab 4'!$L$5:$AB$5</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pt idx="16">
                  <c:v>2026F</c:v>
                </c:pt>
              </c:strCache>
            </c:strRef>
          </c:cat>
          <c:val>
            <c:numRef>
              <c:f>'Graf 8+Tab 4'!$L$8:$AB$8</c:f>
              <c:numCache>
                <c:formatCode>0.0</c:formatCode>
                <c:ptCount val="17"/>
                <c:pt idx="0">
                  <c:v>1.7156410285974033</c:v>
                </c:pt>
                <c:pt idx="1">
                  <c:v>1.937912100853989</c:v>
                </c:pt>
                <c:pt idx="2">
                  <c:v>1.6612610500935876</c:v>
                </c:pt>
                <c:pt idx="3">
                  <c:v>1.1260261604364885</c:v>
                </c:pt>
                <c:pt idx="4">
                  <c:v>1.1439747102727216</c:v>
                </c:pt>
                <c:pt idx="5">
                  <c:v>2.0995067793895483</c:v>
                </c:pt>
                <c:pt idx="6">
                  <c:v>1.146665649637657</c:v>
                </c:pt>
                <c:pt idx="7">
                  <c:v>0.93690751509740711</c:v>
                </c:pt>
                <c:pt idx="8">
                  <c:v>1.3094144671628172</c:v>
                </c:pt>
                <c:pt idx="9">
                  <c:v>1.0232515828334732</c:v>
                </c:pt>
                <c:pt idx="10">
                  <c:v>0.77953167732558448</c:v>
                </c:pt>
                <c:pt idx="11">
                  <c:v>1.0916242872474724</c:v>
                </c:pt>
                <c:pt idx="12">
                  <c:v>0.78182538008000346</c:v>
                </c:pt>
                <c:pt idx="13">
                  <c:v>0.83524771055238922</c:v>
                </c:pt>
                <c:pt idx="14">
                  <c:v>0.79544471884787082</c:v>
                </c:pt>
                <c:pt idx="15">
                  <c:v>0.60283596014145679</c:v>
                </c:pt>
                <c:pt idx="16">
                  <c:v>0.60321587332869964</c:v>
                </c:pt>
              </c:numCache>
            </c:numRef>
          </c:val>
          <c:extLst>
            <c:ext xmlns:c16="http://schemas.microsoft.com/office/drawing/2014/chart" uri="{C3380CC4-5D6E-409C-BE32-E72D297353CC}">
              <c16:uniqueId val="{00000002-AB53-43D6-AD88-259B96262364}"/>
            </c:ext>
          </c:extLst>
        </c:ser>
        <c:dLbls>
          <c:showLegendKey val="0"/>
          <c:showVal val="0"/>
          <c:showCatName val="0"/>
          <c:showSerName val="0"/>
          <c:showPercent val="0"/>
          <c:showBubbleSize val="0"/>
        </c:dLbls>
        <c:gapWidth val="150"/>
        <c:overlap val="100"/>
        <c:axId val="303050888"/>
        <c:axId val="303051280"/>
      </c:barChart>
      <c:lineChart>
        <c:grouping val="standard"/>
        <c:varyColors val="0"/>
        <c:ser>
          <c:idx val="0"/>
          <c:order val="3"/>
          <c:tx>
            <c:strRef>
              <c:f>'Graf 8+Tab 4'!$K$9</c:f>
              <c:strCache>
                <c:ptCount val="1"/>
                <c:pt idx="0">
                  <c:v>Pot. produkt</c:v>
                </c:pt>
              </c:strCache>
            </c:strRef>
          </c:tx>
          <c:spPr>
            <a:ln w="19050">
              <a:solidFill>
                <a:schemeClr val="tx1"/>
              </a:solidFill>
            </a:ln>
          </c:spPr>
          <c:marker>
            <c:symbol val="none"/>
          </c:marker>
          <c:cat>
            <c:strRef>
              <c:f>'Graf 8+Tab 4'!$L$5:$AB$5</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pt idx="16">
                  <c:v>2026F</c:v>
                </c:pt>
              </c:strCache>
            </c:strRef>
          </c:cat>
          <c:val>
            <c:numRef>
              <c:f>'Graf 8+Tab 4'!$L$9:$AB$9</c:f>
              <c:numCache>
                <c:formatCode>0.0</c:formatCode>
                <c:ptCount val="17"/>
                <c:pt idx="0">
                  <c:v>2.051872404587618</c:v>
                </c:pt>
                <c:pt idx="1">
                  <c:v>2.3356111077154962</c:v>
                </c:pt>
                <c:pt idx="2">
                  <c:v>2.5164470633898706</c:v>
                </c:pt>
                <c:pt idx="3">
                  <c:v>1.6870270134668131</c:v>
                </c:pt>
                <c:pt idx="4">
                  <c:v>1.9182805480064014</c:v>
                </c:pt>
                <c:pt idx="5">
                  <c:v>3.2094932367368711</c:v>
                </c:pt>
                <c:pt idx="6">
                  <c:v>2.5893588100298404</c:v>
                </c:pt>
                <c:pt idx="7">
                  <c:v>2.0180434939517378</c:v>
                </c:pt>
                <c:pt idx="8">
                  <c:v>2.4444813869527682</c:v>
                </c:pt>
                <c:pt idx="9">
                  <c:v>2.0501833741099151</c:v>
                </c:pt>
                <c:pt idx="10">
                  <c:v>1.548585743957176</c:v>
                </c:pt>
                <c:pt idx="11">
                  <c:v>1.5046105691719047</c:v>
                </c:pt>
                <c:pt idx="12">
                  <c:v>1.2991533966267621</c:v>
                </c:pt>
                <c:pt idx="13">
                  <c:v>1.5067145680937033</c:v>
                </c:pt>
                <c:pt idx="14">
                  <c:v>1.7457792996352417</c:v>
                </c:pt>
                <c:pt idx="15">
                  <c:v>1.4953130850324126</c:v>
                </c:pt>
                <c:pt idx="16">
                  <c:v>1.3543059030128646</c:v>
                </c:pt>
              </c:numCache>
            </c:numRef>
          </c:val>
          <c:smooth val="0"/>
          <c:extLst>
            <c:ext xmlns:c16="http://schemas.microsoft.com/office/drawing/2014/chart" uri="{C3380CC4-5D6E-409C-BE32-E72D297353CC}">
              <c16:uniqueId val="{00000003-AB53-43D6-AD88-259B96262364}"/>
            </c:ext>
          </c:extLst>
        </c:ser>
        <c:dLbls>
          <c:showLegendKey val="0"/>
          <c:showVal val="0"/>
          <c:showCatName val="0"/>
          <c:showSerName val="0"/>
          <c:showPercent val="0"/>
          <c:showBubbleSize val="0"/>
        </c:dLbls>
        <c:marker val="1"/>
        <c:smooth val="0"/>
        <c:axId val="303050888"/>
        <c:axId val="303051280"/>
      </c:lineChart>
      <c:catAx>
        <c:axId val="303050888"/>
        <c:scaling>
          <c:orientation val="minMax"/>
        </c:scaling>
        <c:delete val="0"/>
        <c:axPos val="b"/>
        <c:numFmt formatCode="General" sourceLinked="1"/>
        <c:majorTickMark val="none"/>
        <c:minorTickMark val="none"/>
        <c:tickLblPos val="low"/>
        <c:spPr>
          <a:ln w="6350">
            <a:solidFill>
              <a:schemeClr val="tx1"/>
            </a:solidFill>
          </a:ln>
        </c:spPr>
        <c:crossAx val="303051280"/>
        <c:crosses val="autoZero"/>
        <c:auto val="1"/>
        <c:lblAlgn val="ctr"/>
        <c:lblOffset val="100"/>
        <c:noMultiLvlLbl val="0"/>
      </c:catAx>
      <c:valAx>
        <c:axId val="303051280"/>
        <c:scaling>
          <c:orientation val="minMax"/>
        </c:scaling>
        <c:delete val="0"/>
        <c:axPos val="l"/>
        <c:majorGridlines>
          <c:spPr>
            <a:ln w="6350">
              <a:solidFill>
                <a:schemeClr val="bg1">
                  <a:lumMod val="95000"/>
                </a:schemeClr>
              </a:solidFill>
              <a:prstDash val="sysDot"/>
            </a:ln>
          </c:spPr>
        </c:majorGridlines>
        <c:numFmt formatCode="0.0" sourceLinked="1"/>
        <c:majorTickMark val="out"/>
        <c:minorTickMark val="none"/>
        <c:tickLblPos val="nextTo"/>
        <c:spPr>
          <a:ln w="6350">
            <a:solidFill>
              <a:schemeClr val="tx1"/>
            </a:solidFill>
          </a:ln>
        </c:spPr>
        <c:crossAx val="303050888"/>
        <c:crosses val="autoZero"/>
        <c:crossBetween val="between"/>
      </c:valAx>
      <c:spPr>
        <a:noFill/>
      </c:spPr>
    </c:plotArea>
    <c:legend>
      <c:legendPos val="r"/>
      <c:layout>
        <c:manualLayout>
          <c:xMode val="edge"/>
          <c:yMode val="edge"/>
          <c:x val="6.1725659686860897E-2"/>
          <c:y val="4.6954242912760754E-3"/>
          <c:w val="0.88347748329566056"/>
          <c:h val="0.12495797750589979"/>
        </c:manualLayout>
      </c:layout>
      <c:overlay val="1"/>
    </c:legend>
    <c:plotVisOnly val="1"/>
    <c:dispBlanksAs val="gap"/>
    <c:showDLblsOverMax val="0"/>
  </c:chart>
  <c:spPr>
    <a:noFill/>
    <a:ln>
      <a:noFill/>
    </a:ln>
  </c:spPr>
  <c:txPr>
    <a:bodyPr/>
    <a:lstStyle/>
    <a:p>
      <a:pPr>
        <a:defRPr sz="8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07849879990274E-2"/>
          <c:y val="0.21100718998100526"/>
          <c:w val="0.91351843249686038"/>
          <c:h val="0.67571978756658013"/>
        </c:manualLayout>
      </c:layout>
      <c:barChart>
        <c:barDir val="col"/>
        <c:grouping val="stacked"/>
        <c:varyColors val="0"/>
        <c:ser>
          <c:idx val="3"/>
          <c:order val="1"/>
          <c:tx>
            <c:strRef>
              <c:f>'Zhrnutie '!$A$59</c:f>
              <c:strCache>
                <c:ptCount val="1"/>
                <c:pt idx="0">
                  <c:v>Structural balance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'!$B$19:$H$19</c:f>
              <c:numCache>
                <c:formatCode>General</c:formatCode>
                <c:ptCount val="7"/>
                <c:pt idx="0">
                  <c:v>2020</c:v>
                </c:pt>
                <c:pt idx="1">
                  <c:v>2021</c:v>
                </c:pt>
                <c:pt idx="2">
                  <c:v>2022</c:v>
                </c:pt>
                <c:pt idx="3">
                  <c:v>2023</c:v>
                </c:pt>
                <c:pt idx="4">
                  <c:v>2024</c:v>
                </c:pt>
                <c:pt idx="5">
                  <c:v>2025</c:v>
                </c:pt>
                <c:pt idx="6">
                  <c:v>2026</c:v>
                </c:pt>
              </c:numCache>
            </c:numRef>
          </c:cat>
          <c:val>
            <c:numRef>
              <c:f>'Zhrnutie '!$B$26:$H$26</c:f>
              <c:numCache>
                <c:formatCode>0.0</c:formatCode>
                <c:ptCount val="7"/>
                <c:pt idx="0">
                  <c:v>2.4595601456661234</c:v>
                </c:pt>
                <c:pt idx="1">
                  <c:v>1.5173644790221656</c:v>
                </c:pt>
                <c:pt idx="2">
                  <c:v>0.80735901814662725</c:v>
                </c:pt>
                <c:pt idx="3">
                  <c:v>4.320978161853116</c:v>
                </c:pt>
                <c:pt idx="4">
                  <c:v>3.4491395375535694</c:v>
                </c:pt>
                <c:pt idx="5">
                  <c:v>3.1790027724227383</c:v>
                </c:pt>
                <c:pt idx="6">
                  <c:v>2.3870253130839489</c:v>
                </c:pt>
              </c:numCache>
            </c:numRef>
          </c:val>
          <c:extLst>
            <c:ext xmlns:c16="http://schemas.microsoft.com/office/drawing/2014/chart" uri="{C3380CC4-5D6E-409C-BE32-E72D297353CC}">
              <c16:uniqueId val="{00000000-485E-4C3B-A8CB-A8523286E3BD}"/>
            </c:ext>
          </c:extLst>
        </c:ser>
        <c:ser>
          <c:idx val="1"/>
          <c:order val="2"/>
          <c:tx>
            <c:strRef>
              <c:f>'Zhrnutie '!$A$54</c:f>
              <c:strCache>
                <c:ptCount val="1"/>
                <c:pt idx="0">
                  <c:v>Cyclical component</c:v>
                </c:pt>
              </c:strCache>
            </c:strRef>
          </c:tx>
          <c:spPr>
            <a:solidFill>
              <a:schemeClr val="accent2"/>
            </a:solidFill>
            <a:ln>
              <a:noFill/>
            </a:ln>
            <a:effectLst/>
          </c:spPr>
          <c:invertIfNegative val="0"/>
          <c:cat>
            <c:numRef>
              <c:f>'Zhrnutie '!$B$19:$H$19</c:f>
              <c:numCache>
                <c:formatCode>General</c:formatCode>
                <c:ptCount val="7"/>
                <c:pt idx="0">
                  <c:v>2020</c:v>
                </c:pt>
                <c:pt idx="1">
                  <c:v>2021</c:v>
                </c:pt>
                <c:pt idx="2">
                  <c:v>2022</c:v>
                </c:pt>
                <c:pt idx="3">
                  <c:v>2023</c:v>
                </c:pt>
                <c:pt idx="4">
                  <c:v>2024</c:v>
                </c:pt>
                <c:pt idx="5">
                  <c:v>2025</c:v>
                </c:pt>
                <c:pt idx="6">
                  <c:v>2026</c:v>
                </c:pt>
              </c:numCache>
            </c:numRef>
          </c:cat>
          <c:val>
            <c:numRef>
              <c:f>'Zhrnutie '!$B$21:$H$21</c:f>
              <c:numCache>
                <c:formatCode>0.0</c:formatCode>
                <c:ptCount val="7"/>
                <c:pt idx="0">
                  <c:v>1.073268856942188</c:v>
                </c:pt>
                <c:pt idx="1">
                  <c:v>0.5225650980222396</c:v>
                </c:pt>
                <c:pt idx="2">
                  <c:v>0.36511750099100077</c:v>
                </c:pt>
                <c:pt idx="3">
                  <c:v>0.45489391210792079</c:v>
                </c:pt>
                <c:pt idx="4">
                  <c:v>0.45086046244643041</c:v>
                </c:pt>
                <c:pt idx="5">
                  <c:v>2.0997227577261933E-2</c:v>
                </c:pt>
                <c:pt idx="6">
                  <c:v>-0.18702531308394865</c:v>
                </c:pt>
              </c:numCache>
            </c:numRef>
          </c:val>
          <c:extLst>
            <c:ext xmlns:c16="http://schemas.microsoft.com/office/drawing/2014/chart" uri="{C3380CC4-5D6E-409C-BE32-E72D297353CC}">
              <c16:uniqueId val="{00000001-485E-4C3B-A8CB-A8523286E3BD}"/>
            </c:ext>
          </c:extLst>
        </c:ser>
        <c:ser>
          <c:idx val="2"/>
          <c:order val="3"/>
          <c:tx>
            <c:strRef>
              <c:f>'Zhrnutie '!$A$55</c:f>
              <c:strCache>
                <c:ptCount val="1"/>
                <c:pt idx="0">
                  <c:v>Temporary effects: COVID-19</c:v>
                </c:pt>
              </c:strCache>
            </c:strRef>
          </c:tx>
          <c:spPr>
            <a:solidFill>
              <a:schemeClr val="tx1">
                <a:lumMod val="65000"/>
                <a:lumOff val="35000"/>
              </a:schemeClr>
            </a:solidFill>
            <a:ln>
              <a:noFill/>
            </a:ln>
            <a:effectLst/>
          </c:spPr>
          <c:invertIfNegative val="0"/>
          <c:cat>
            <c:numRef>
              <c:f>'Zhrnutie '!$B$19:$H$19</c:f>
              <c:numCache>
                <c:formatCode>General</c:formatCode>
                <c:ptCount val="7"/>
                <c:pt idx="0">
                  <c:v>2020</c:v>
                </c:pt>
                <c:pt idx="1">
                  <c:v>2021</c:v>
                </c:pt>
                <c:pt idx="2">
                  <c:v>2022</c:v>
                </c:pt>
                <c:pt idx="3">
                  <c:v>2023</c:v>
                </c:pt>
                <c:pt idx="4">
                  <c:v>2024</c:v>
                </c:pt>
                <c:pt idx="5">
                  <c:v>2025</c:v>
                </c:pt>
                <c:pt idx="6">
                  <c:v>2026</c:v>
                </c:pt>
              </c:numCache>
            </c:numRef>
          </c:cat>
          <c:val>
            <c:numRef>
              <c:f>'Zhrnutie '!$B$22:$G$22</c:f>
              <c:numCache>
                <c:formatCode>0.0</c:formatCode>
                <c:ptCount val="6"/>
                <c:pt idx="0">
                  <c:v>1.8934676728106878</c:v>
                </c:pt>
                <c:pt idx="1">
                  <c:v>2.9946289922265312</c:v>
                </c:pt>
                <c:pt idx="2">
                  <c:v>0.63644211912166948</c:v>
                </c:pt>
                <c:pt idx="3">
                  <c:v>0.12952122534825633</c:v>
                </c:pt>
                <c:pt idx="4">
                  <c:v>0</c:v>
                </c:pt>
                <c:pt idx="5">
                  <c:v>0</c:v>
                </c:pt>
              </c:numCache>
            </c:numRef>
          </c:val>
          <c:extLst>
            <c:ext xmlns:c16="http://schemas.microsoft.com/office/drawing/2014/chart" uri="{C3380CC4-5D6E-409C-BE32-E72D297353CC}">
              <c16:uniqueId val="{00000002-485E-4C3B-A8CB-A8523286E3BD}"/>
            </c:ext>
          </c:extLst>
        </c:ser>
        <c:ser>
          <c:idx val="4"/>
          <c:order val="4"/>
          <c:tx>
            <c:strRef>
              <c:f>'Zhrnutie '!$A$58</c:f>
              <c:strCache>
                <c:ptCount val="1"/>
                <c:pt idx="0">
                  <c:v>Temporary effects: others</c:v>
                </c:pt>
              </c:strCache>
            </c:strRef>
          </c:tx>
          <c:spPr>
            <a:solidFill>
              <a:schemeClr val="tx1">
                <a:lumMod val="50000"/>
                <a:lumOff val="50000"/>
              </a:schemeClr>
            </a:solidFill>
            <a:ln>
              <a:noFill/>
            </a:ln>
            <a:effectLst/>
          </c:spPr>
          <c:invertIfNegative val="0"/>
          <c:cat>
            <c:numRef>
              <c:f>'Zhrnutie '!$B$19:$H$19</c:f>
              <c:numCache>
                <c:formatCode>General</c:formatCode>
                <c:ptCount val="7"/>
                <c:pt idx="0">
                  <c:v>2020</c:v>
                </c:pt>
                <c:pt idx="1">
                  <c:v>2021</c:v>
                </c:pt>
                <c:pt idx="2">
                  <c:v>2022</c:v>
                </c:pt>
                <c:pt idx="3">
                  <c:v>2023</c:v>
                </c:pt>
                <c:pt idx="4">
                  <c:v>2024</c:v>
                </c:pt>
                <c:pt idx="5">
                  <c:v>2025</c:v>
                </c:pt>
                <c:pt idx="6">
                  <c:v>2026</c:v>
                </c:pt>
              </c:numCache>
            </c:numRef>
          </c:cat>
          <c:val>
            <c:numRef>
              <c:f>'Zhrnutie '!$B$25:$G$25</c:f>
              <c:numCache>
                <c:formatCode>0.0</c:formatCode>
                <c:ptCount val="6"/>
                <c:pt idx="0">
                  <c:v>-7.5983084667095246E-2</c:v>
                </c:pt>
                <c:pt idx="1">
                  <c:v>0.38840269981536579</c:v>
                </c:pt>
                <c:pt idx="2">
                  <c:v>0</c:v>
                </c:pt>
                <c:pt idx="3">
                  <c:v>0</c:v>
                </c:pt>
                <c:pt idx="4">
                  <c:v>0</c:v>
                </c:pt>
                <c:pt idx="5">
                  <c:v>0</c:v>
                </c:pt>
              </c:numCache>
            </c:numRef>
          </c:val>
          <c:extLst>
            <c:ext xmlns:c16="http://schemas.microsoft.com/office/drawing/2014/chart" uri="{C3380CC4-5D6E-409C-BE32-E72D297353CC}">
              <c16:uniqueId val="{00000003-485E-4C3B-A8CB-A8523286E3BD}"/>
            </c:ext>
          </c:extLst>
        </c:ser>
        <c:ser>
          <c:idx val="5"/>
          <c:order val="5"/>
          <c:tx>
            <c:strRef>
              <c:f>'Zhrnutie '!$A$56</c:f>
              <c:strCache>
                <c:ptCount val="1"/>
                <c:pt idx="0">
                  <c:v>Temporary effects: war in Ukraine</c:v>
                </c:pt>
              </c:strCache>
            </c:strRef>
          </c:tx>
          <c:spPr>
            <a:solidFill>
              <a:schemeClr val="bg1">
                <a:lumMod val="75000"/>
              </a:schemeClr>
            </a:solidFill>
            <a:ln w="25400">
              <a:noFill/>
            </a:ln>
            <a:effectLst/>
          </c:spPr>
          <c:invertIfNegative val="0"/>
          <c:val>
            <c:numRef>
              <c:f>'Zhrnutie '!$B$56:$H$56</c:f>
              <c:numCache>
                <c:formatCode>0.0</c:formatCode>
                <c:ptCount val="7"/>
                <c:pt idx="0">
                  <c:v>0</c:v>
                </c:pt>
                <c:pt idx="1">
                  <c:v>0</c:v>
                </c:pt>
                <c:pt idx="2">
                  <c:v>0.17660612031787604</c:v>
                </c:pt>
                <c:pt idx="3">
                  <c:v>8.3562080869842792E-2</c:v>
                </c:pt>
                <c:pt idx="4">
                  <c:v>0</c:v>
                </c:pt>
                <c:pt idx="5">
                  <c:v>0</c:v>
                </c:pt>
                <c:pt idx="6">
                  <c:v>0</c:v>
                </c:pt>
              </c:numCache>
            </c:numRef>
          </c:val>
          <c:extLst>
            <c:ext xmlns:c16="http://schemas.microsoft.com/office/drawing/2014/chart" uri="{C3380CC4-5D6E-409C-BE32-E72D297353CC}">
              <c16:uniqueId val="{00000000-0F57-447F-B0BF-AEC4A4769080}"/>
            </c:ext>
          </c:extLst>
        </c:ser>
        <c:ser>
          <c:idx val="6"/>
          <c:order val="6"/>
          <c:tx>
            <c:strRef>
              <c:f>'Zhrnutie '!$A$57</c:f>
              <c:strCache>
                <c:ptCount val="1"/>
                <c:pt idx="0">
                  <c:v>Temporary effects: energy support</c:v>
                </c:pt>
              </c:strCache>
            </c:strRef>
          </c:tx>
          <c:spPr>
            <a:solidFill>
              <a:schemeClr val="accent1">
                <a:lumMod val="60000"/>
              </a:schemeClr>
            </a:solidFill>
            <a:ln w="25400">
              <a:noFill/>
            </a:ln>
            <a:effectLst/>
          </c:spPr>
          <c:invertIfNegative val="0"/>
          <c:val>
            <c:numRef>
              <c:f>'Zhrnutie '!$B$57:$H$57</c:f>
              <c:numCache>
                <c:formatCode>0.0</c:formatCode>
                <c:ptCount val="7"/>
                <c:pt idx="0">
                  <c:v>0</c:v>
                </c:pt>
                <c:pt idx="1">
                  <c:v>0</c:v>
                </c:pt>
                <c:pt idx="2">
                  <c:v>5.1631563329046719E-2</c:v>
                </c:pt>
                <c:pt idx="3">
                  <c:v>1.3081643760173889</c:v>
                </c:pt>
                <c:pt idx="4">
                  <c:v>0</c:v>
                </c:pt>
                <c:pt idx="5">
                  <c:v>0</c:v>
                </c:pt>
                <c:pt idx="6">
                  <c:v>0</c:v>
                </c:pt>
              </c:numCache>
            </c:numRef>
          </c:val>
          <c:extLst>
            <c:ext xmlns:c16="http://schemas.microsoft.com/office/drawing/2014/chart" uri="{C3380CC4-5D6E-409C-BE32-E72D297353CC}">
              <c16:uniqueId val="{00000001-0F57-447F-B0BF-AEC4A4769080}"/>
            </c:ext>
          </c:extLst>
        </c:ser>
        <c:dLbls>
          <c:showLegendKey val="0"/>
          <c:showVal val="0"/>
          <c:showCatName val="0"/>
          <c:showSerName val="0"/>
          <c:showPercent val="0"/>
          <c:showBubbleSize val="0"/>
        </c:dLbls>
        <c:gapWidth val="150"/>
        <c:overlap val="100"/>
        <c:axId val="305389816"/>
        <c:axId val="305390208"/>
      </c:barChart>
      <c:lineChart>
        <c:grouping val="standard"/>
        <c:varyColors val="0"/>
        <c:ser>
          <c:idx val="0"/>
          <c:order val="0"/>
          <c:tx>
            <c:strRef>
              <c:f>'Zhrnutie '!$A$53</c:f>
              <c:strCache>
                <c:ptCount val="1"/>
                <c:pt idx="0">
                  <c:v>General government balance</c:v>
                </c:pt>
              </c:strCache>
            </c:strRef>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'!$B$19:$H$19</c:f>
              <c:numCache>
                <c:formatCode>General</c:formatCode>
                <c:ptCount val="7"/>
                <c:pt idx="0">
                  <c:v>2020</c:v>
                </c:pt>
                <c:pt idx="1">
                  <c:v>2021</c:v>
                </c:pt>
                <c:pt idx="2">
                  <c:v>2022</c:v>
                </c:pt>
                <c:pt idx="3">
                  <c:v>2023</c:v>
                </c:pt>
                <c:pt idx="4">
                  <c:v>2024</c:v>
                </c:pt>
                <c:pt idx="5">
                  <c:v>2025</c:v>
                </c:pt>
                <c:pt idx="6">
                  <c:v>2026</c:v>
                </c:pt>
              </c:numCache>
            </c:numRef>
          </c:cat>
          <c:val>
            <c:numRef>
              <c:f>'Zhrnutie '!$B$20:$H$20</c:f>
              <c:numCache>
                <c:formatCode>0.0</c:formatCode>
                <c:ptCount val="7"/>
                <c:pt idx="0">
                  <c:v>5.3503135907519042</c:v>
                </c:pt>
                <c:pt idx="1">
                  <c:v>5.4305277949314608</c:v>
                </c:pt>
                <c:pt idx="2">
                  <c:v>2.0371563219062203</c:v>
                </c:pt>
                <c:pt idx="3">
                  <c:v>6.2971197561965244</c:v>
                </c:pt>
                <c:pt idx="4">
                  <c:v>3.9</c:v>
                </c:pt>
                <c:pt idx="5">
                  <c:v>3.2</c:v>
                </c:pt>
                <c:pt idx="6">
                  <c:v>2.2000000000000002</c:v>
                </c:pt>
              </c:numCache>
            </c:numRef>
          </c:val>
          <c:smooth val="0"/>
          <c:extLst>
            <c:ext xmlns:c16="http://schemas.microsoft.com/office/drawing/2014/chart" uri="{C3380CC4-5D6E-409C-BE32-E72D297353CC}">
              <c16:uniqueId val="{00000004-485E-4C3B-A8CB-A8523286E3BD}"/>
            </c:ext>
          </c:extLst>
        </c:ser>
        <c:ser>
          <c:idx val="7"/>
          <c:order val="7"/>
          <c:tx>
            <c:strRef>
              <c:f>'Zhrnutie '!$A$61</c:f>
              <c:strCache>
                <c:ptCount val="1"/>
                <c:pt idx="0">
                  <c:v>Actual budget</c:v>
                </c:pt>
              </c:strCache>
            </c:strRef>
          </c:tx>
          <c:spPr>
            <a:ln w="25400" cap="rnd">
              <a:noFill/>
              <a:round/>
            </a:ln>
            <a:effectLst/>
          </c:spPr>
          <c:marker>
            <c:symbol val="circle"/>
            <c:size val="5"/>
            <c:spPr>
              <a:solidFill>
                <a:schemeClr val="bg1">
                  <a:lumMod val="65000"/>
                </a:schemeClr>
              </a:solidFill>
              <a:ln w="9525">
                <a:noFill/>
              </a:ln>
              <a:effectLst/>
            </c:spPr>
          </c:marker>
          <c:val>
            <c:numRef>
              <c:f>'Zhrnutie '!$B$61:$H$61</c:f>
              <c:numCache>
                <c:formatCode>0.0</c:formatCode>
                <c:ptCount val="7"/>
                <c:pt idx="4">
                  <c:v>4.74</c:v>
                </c:pt>
                <c:pt idx="5">
                  <c:v>5.15</c:v>
                </c:pt>
                <c:pt idx="6">
                  <c:v>4.93</c:v>
                </c:pt>
              </c:numCache>
            </c:numRef>
          </c:val>
          <c:smooth val="0"/>
          <c:extLst>
            <c:ext xmlns:c16="http://schemas.microsoft.com/office/drawing/2014/chart" uri="{C3380CC4-5D6E-409C-BE32-E72D297353CC}">
              <c16:uniqueId val="{00000000-BB24-472C-8502-2273CEE28C05}"/>
            </c:ext>
          </c:extLst>
        </c:ser>
        <c:dLbls>
          <c:showLegendKey val="0"/>
          <c:showVal val="0"/>
          <c:showCatName val="0"/>
          <c:showSerName val="0"/>
          <c:showPercent val="0"/>
          <c:showBubbleSize val="0"/>
        </c:dLbls>
        <c:marker val="1"/>
        <c:smooth val="0"/>
        <c:axId val="305389816"/>
        <c:axId val="305390208"/>
      </c:lineChart>
      <c:catAx>
        <c:axId val="305389816"/>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5390208"/>
        <c:crosses val="autoZero"/>
        <c:auto val="1"/>
        <c:lblAlgn val="ctr"/>
        <c:lblOffset val="100"/>
        <c:noMultiLvlLbl val="0"/>
      </c:catAx>
      <c:valAx>
        <c:axId val="305390208"/>
        <c:scaling>
          <c:orientation val="minMax"/>
        </c:scaling>
        <c:delete val="0"/>
        <c:axPos val="l"/>
        <c:majorGridlines>
          <c:spPr>
            <a:ln w="9525" cap="flat" cmpd="sng" algn="ctr">
              <a:solidFill>
                <a:schemeClr val="bg1">
                  <a:lumMod val="75000"/>
                  <a:alpha val="56000"/>
                </a:schemeClr>
              </a:solidFill>
              <a:prstDash val="sysDot"/>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5389816"/>
        <c:crosses val="autoZero"/>
        <c:crossBetween val="between"/>
      </c:valAx>
      <c:spPr>
        <a:noFill/>
        <a:ln>
          <a:noFill/>
        </a:ln>
        <a:effectLst/>
      </c:spPr>
    </c:plotArea>
    <c:legend>
      <c:legendPos val="t"/>
      <c:layout>
        <c:manualLayout>
          <c:xMode val="edge"/>
          <c:yMode val="edge"/>
          <c:x val="6.509994083639456E-2"/>
          <c:y val="4.535714285714286E-2"/>
          <c:w val="0.78874056345850496"/>
          <c:h val="0.258325308741767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'Graf 8+Tab 4'!$K$13</c:f>
              <c:strCache>
                <c:ptCount val="1"/>
                <c:pt idx="0">
                  <c:v>Employment</c:v>
                </c:pt>
              </c:strCache>
            </c:strRef>
          </c:tx>
          <c:spPr>
            <a:solidFill>
              <a:srgbClr val="2C9ADC"/>
            </a:solidFill>
          </c:spPr>
          <c:invertIfNegative val="0"/>
          <c:cat>
            <c:strRef>
              <c:f>'Graf 8+Tab 4'!$L$5:$AB$5</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pt idx="16">
                  <c:v>2026F</c:v>
                </c:pt>
              </c:strCache>
            </c:strRef>
          </c:cat>
          <c:val>
            <c:numRef>
              <c:f>'Graf 8+Tab 4'!$L$6:$AB$6</c:f>
              <c:numCache>
                <c:formatCode>0.0</c:formatCode>
                <c:ptCount val="17"/>
                <c:pt idx="0">
                  <c:v>0.16423334146956015</c:v>
                </c:pt>
                <c:pt idx="1">
                  <c:v>5.4136460774023877E-3</c:v>
                </c:pt>
                <c:pt idx="2">
                  <c:v>0.36801035254136644</c:v>
                </c:pt>
                <c:pt idx="3">
                  <c:v>0.29780038381128593</c:v>
                </c:pt>
                <c:pt idx="4">
                  <c:v>0.46686124628851339</c:v>
                </c:pt>
                <c:pt idx="5">
                  <c:v>0.57795368620499843</c:v>
                </c:pt>
                <c:pt idx="6">
                  <c:v>0.59636872032936672</c:v>
                </c:pt>
                <c:pt idx="7">
                  <c:v>0.53144286210515268</c:v>
                </c:pt>
                <c:pt idx="8">
                  <c:v>0.46522351908274268</c:v>
                </c:pt>
                <c:pt idx="9">
                  <c:v>0.27696362566227062</c:v>
                </c:pt>
                <c:pt idx="10">
                  <c:v>1.4581403879919727E-2</c:v>
                </c:pt>
                <c:pt idx="11">
                  <c:v>-8.6981164074481324E-2</c:v>
                </c:pt>
                <c:pt idx="12">
                  <c:v>-7.6147126955409011E-2</c:v>
                </c:pt>
                <c:pt idx="13">
                  <c:v>-0.19181575388804059</c:v>
                </c:pt>
                <c:pt idx="14">
                  <c:v>-0.16926121819070397</c:v>
                </c:pt>
                <c:pt idx="15">
                  <c:v>-0.15976724058905431</c:v>
                </c:pt>
                <c:pt idx="16">
                  <c:v>-0.22485839157850079</c:v>
                </c:pt>
              </c:numCache>
            </c:numRef>
          </c:val>
          <c:extLst>
            <c:ext xmlns:c16="http://schemas.microsoft.com/office/drawing/2014/chart" uri="{C3380CC4-5D6E-409C-BE32-E72D297353CC}">
              <c16:uniqueId val="{00000000-1754-4527-828F-872C3F5BE250}"/>
            </c:ext>
          </c:extLst>
        </c:ser>
        <c:ser>
          <c:idx val="2"/>
          <c:order val="1"/>
          <c:tx>
            <c:strRef>
              <c:f>'Graf 8+Tab 4'!$K$14</c:f>
              <c:strCache>
                <c:ptCount val="1"/>
                <c:pt idx="0">
                  <c:v>Capital stock</c:v>
                </c:pt>
              </c:strCache>
            </c:strRef>
          </c:tx>
          <c:spPr>
            <a:solidFill>
              <a:srgbClr val="D6DCE5"/>
            </a:solidFill>
          </c:spPr>
          <c:invertIfNegative val="0"/>
          <c:cat>
            <c:strRef>
              <c:f>'Graf 8+Tab 4'!$L$5:$AB$5</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pt idx="16">
                  <c:v>2026F</c:v>
                </c:pt>
              </c:strCache>
            </c:strRef>
          </c:cat>
          <c:val>
            <c:numRef>
              <c:f>'Graf 8+Tab 4'!$L$7:$AB$7</c:f>
              <c:numCache>
                <c:formatCode>0.0</c:formatCode>
                <c:ptCount val="17"/>
                <c:pt idx="0">
                  <c:v>0.16633422744788023</c:v>
                </c:pt>
                <c:pt idx="1">
                  <c:v>0.38528284775985455</c:v>
                </c:pt>
                <c:pt idx="2">
                  <c:v>0.47320097398038818</c:v>
                </c:pt>
                <c:pt idx="3">
                  <c:v>0.25701329880049056</c:v>
                </c:pt>
                <c:pt idx="4">
                  <c:v>0.29903101845600144</c:v>
                </c:pt>
                <c:pt idx="5">
                  <c:v>0.50941138297113797</c:v>
                </c:pt>
                <c:pt idx="6">
                  <c:v>0.82998672405940788</c:v>
                </c:pt>
                <c:pt idx="7">
                  <c:v>0.53973337156066192</c:v>
                </c:pt>
                <c:pt idx="8">
                  <c:v>0.65518689697781529</c:v>
                </c:pt>
                <c:pt idx="9">
                  <c:v>0.74014389376821343</c:v>
                </c:pt>
                <c:pt idx="10">
                  <c:v>0.75060576025783887</c:v>
                </c:pt>
                <c:pt idx="11">
                  <c:v>0.49694972885732702</c:v>
                </c:pt>
                <c:pt idx="12">
                  <c:v>0.59130908614879896</c:v>
                </c:pt>
                <c:pt idx="13">
                  <c:v>0.86249545324228838</c:v>
                </c:pt>
                <c:pt idx="14">
                  <c:v>1.1190186301734781</c:v>
                </c:pt>
                <c:pt idx="15">
                  <c:v>1.0530354783558209</c:v>
                </c:pt>
                <c:pt idx="16">
                  <c:v>0.97766957499497065</c:v>
                </c:pt>
              </c:numCache>
            </c:numRef>
          </c:val>
          <c:extLst>
            <c:ext xmlns:c16="http://schemas.microsoft.com/office/drawing/2014/chart" uri="{C3380CC4-5D6E-409C-BE32-E72D297353CC}">
              <c16:uniqueId val="{00000001-1754-4527-828F-872C3F5BE250}"/>
            </c:ext>
          </c:extLst>
        </c:ser>
        <c:ser>
          <c:idx val="3"/>
          <c:order val="2"/>
          <c:tx>
            <c:strRef>
              <c:f>'Graf 8+Tab 4'!$K$15</c:f>
              <c:strCache>
                <c:ptCount val="1"/>
                <c:pt idx="0">
                  <c:v>TFP</c:v>
                </c:pt>
              </c:strCache>
            </c:strRef>
          </c:tx>
          <c:spPr>
            <a:solidFill>
              <a:srgbClr val="555555"/>
            </a:solidFill>
          </c:spPr>
          <c:invertIfNegative val="0"/>
          <c:cat>
            <c:strRef>
              <c:f>'Graf 8+Tab 4'!$L$5:$AB$5</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pt idx="16">
                  <c:v>2026F</c:v>
                </c:pt>
              </c:strCache>
            </c:strRef>
          </c:cat>
          <c:val>
            <c:numRef>
              <c:f>'Graf 8+Tab 4'!$L$8:$AB$8</c:f>
              <c:numCache>
                <c:formatCode>0.0</c:formatCode>
                <c:ptCount val="17"/>
                <c:pt idx="0">
                  <c:v>1.7156410285974033</c:v>
                </c:pt>
                <c:pt idx="1">
                  <c:v>1.937912100853989</c:v>
                </c:pt>
                <c:pt idx="2">
                  <c:v>1.6612610500935876</c:v>
                </c:pt>
                <c:pt idx="3">
                  <c:v>1.1260261604364885</c:v>
                </c:pt>
                <c:pt idx="4">
                  <c:v>1.1439747102727216</c:v>
                </c:pt>
                <c:pt idx="5">
                  <c:v>2.0995067793895483</c:v>
                </c:pt>
                <c:pt idx="6">
                  <c:v>1.146665649637657</c:v>
                </c:pt>
                <c:pt idx="7">
                  <c:v>0.93690751509740711</c:v>
                </c:pt>
                <c:pt idx="8">
                  <c:v>1.3094144671628172</c:v>
                </c:pt>
                <c:pt idx="9">
                  <c:v>1.0232515828334732</c:v>
                </c:pt>
                <c:pt idx="10">
                  <c:v>0.77953167732558448</c:v>
                </c:pt>
                <c:pt idx="11">
                  <c:v>1.0916242872474724</c:v>
                </c:pt>
                <c:pt idx="12">
                  <c:v>0.78182538008000346</c:v>
                </c:pt>
                <c:pt idx="13">
                  <c:v>0.83524771055238922</c:v>
                </c:pt>
                <c:pt idx="14">
                  <c:v>0.79544471884787082</c:v>
                </c:pt>
                <c:pt idx="15">
                  <c:v>0.60283596014145679</c:v>
                </c:pt>
                <c:pt idx="16">
                  <c:v>0.60321587332869964</c:v>
                </c:pt>
              </c:numCache>
            </c:numRef>
          </c:val>
          <c:extLst>
            <c:ext xmlns:c16="http://schemas.microsoft.com/office/drawing/2014/chart" uri="{C3380CC4-5D6E-409C-BE32-E72D297353CC}">
              <c16:uniqueId val="{00000002-1754-4527-828F-872C3F5BE250}"/>
            </c:ext>
          </c:extLst>
        </c:ser>
        <c:dLbls>
          <c:showLegendKey val="0"/>
          <c:showVal val="0"/>
          <c:showCatName val="0"/>
          <c:showSerName val="0"/>
          <c:showPercent val="0"/>
          <c:showBubbleSize val="0"/>
        </c:dLbls>
        <c:gapWidth val="150"/>
        <c:overlap val="100"/>
        <c:axId val="303052064"/>
        <c:axId val="303713808"/>
      </c:barChart>
      <c:lineChart>
        <c:grouping val="standard"/>
        <c:varyColors val="0"/>
        <c:ser>
          <c:idx val="0"/>
          <c:order val="3"/>
          <c:tx>
            <c:strRef>
              <c:f>'Graf 8+Tab 4'!$K$16</c:f>
              <c:strCache>
                <c:ptCount val="1"/>
                <c:pt idx="0">
                  <c:v>Pot. output</c:v>
                </c:pt>
              </c:strCache>
            </c:strRef>
          </c:tx>
          <c:spPr>
            <a:ln w="19050">
              <a:solidFill>
                <a:schemeClr val="tx1"/>
              </a:solidFill>
            </a:ln>
          </c:spPr>
          <c:marker>
            <c:symbol val="none"/>
          </c:marker>
          <c:cat>
            <c:strRef>
              <c:f>'Graf 8+Tab 4'!$L$5:$AB$5</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pt idx="16">
                  <c:v>2026F</c:v>
                </c:pt>
              </c:strCache>
            </c:strRef>
          </c:cat>
          <c:val>
            <c:numRef>
              <c:f>'Graf 8+Tab 4'!$L$9:$AB$9</c:f>
              <c:numCache>
                <c:formatCode>0.0</c:formatCode>
                <c:ptCount val="17"/>
                <c:pt idx="0">
                  <c:v>2.051872404587618</c:v>
                </c:pt>
                <c:pt idx="1">
                  <c:v>2.3356111077154962</c:v>
                </c:pt>
                <c:pt idx="2">
                  <c:v>2.5164470633898706</c:v>
                </c:pt>
                <c:pt idx="3">
                  <c:v>1.6870270134668131</c:v>
                </c:pt>
                <c:pt idx="4">
                  <c:v>1.9182805480064014</c:v>
                </c:pt>
                <c:pt idx="5">
                  <c:v>3.2094932367368711</c:v>
                </c:pt>
                <c:pt idx="6">
                  <c:v>2.5893588100298404</c:v>
                </c:pt>
                <c:pt idx="7">
                  <c:v>2.0180434939517378</c:v>
                </c:pt>
                <c:pt idx="8">
                  <c:v>2.4444813869527682</c:v>
                </c:pt>
                <c:pt idx="9">
                  <c:v>2.0501833741099151</c:v>
                </c:pt>
                <c:pt idx="10">
                  <c:v>1.548585743957176</c:v>
                </c:pt>
                <c:pt idx="11">
                  <c:v>1.5046105691719047</c:v>
                </c:pt>
                <c:pt idx="12">
                  <c:v>1.2991533966267621</c:v>
                </c:pt>
                <c:pt idx="13">
                  <c:v>1.5067145680937033</c:v>
                </c:pt>
                <c:pt idx="14">
                  <c:v>1.7457792996352417</c:v>
                </c:pt>
                <c:pt idx="15">
                  <c:v>1.4953130850324126</c:v>
                </c:pt>
                <c:pt idx="16">
                  <c:v>1.3543059030128646</c:v>
                </c:pt>
              </c:numCache>
            </c:numRef>
          </c:val>
          <c:smooth val="0"/>
          <c:extLst>
            <c:ext xmlns:c16="http://schemas.microsoft.com/office/drawing/2014/chart" uri="{C3380CC4-5D6E-409C-BE32-E72D297353CC}">
              <c16:uniqueId val="{00000003-1754-4527-828F-872C3F5BE250}"/>
            </c:ext>
          </c:extLst>
        </c:ser>
        <c:dLbls>
          <c:showLegendKey val="0"/>
          <c:showVal val="0"/>
          <c:showCatName val="0"/>
          <c:showSerName val="0"/>
          <c:showPercent val="0"/>
          <c:showBubbleSize val="0"/>
        </c:dLbls>
        <c:marker val="1"/>
        <c:smooth val="0"/>
        <c:axId val="303052064"/>
        <c:axId val="303713808"/>
      </c:lineChart>
      <c:catAx>
        <c:axId val="303052064"/>
        <c:scaling>
          <c:orientation val="minMax"/>
        </c:scaling>
        <c:delete val="0"/>
        <c:axPos val="b"/>
        <c:numFmt formatCode="General" sourceLinked="1"/>
        <c:majorTickMark val="none"/>
        <c:minorTickMark val="none"/>
        <c:tickLblPos val="low"/>
        <c:spPr>
          <a:ln w="6350">
            <a:solidFill>
              <a:schemeClr val="tx1"/>
            </a:solidFill>
          </a:ln>
        </c:spPr>
        <c:crossAx val="303713808"/>
        <c:crosses val="autoZero"/>
        <c:auto val="1"/>
        <c:lblAlgn val="ctr"/>
        <c:lblOffset val="100"/>
        <c:noMultiLvlLbl val="0"/>
      </c:catAx>
      <c:valAx>
        <c:axId val="303713808"/>
        <c:scaling>
          <c:orientation val="minMax"/>
        </c:scaling>
        <c:delete val="0"/>
        <c:axPos val="l"/>
        <c:majorGridlines>
          <c:spPr>
            <a:ln w="6350">
              <a:solidFill>
                <a:schemeClr val="bg1">
                  <a:lumMod val="95000"/>
                </a:schemeClr>
              </a:solidFill>
              <a:prstDash val="sysDot"/>
            </a:ln>
          </c:spPr>
        </c:majorGridlines>
        <c:numFmt formatCode="0.0" sourceLinked="1"/>
        <c:majorTickMark val="out"/>
        <c:minorTickMark val="none"/>
        <c:tickLblPos val="nextTo"/>
        <c:spPr>
          <a:ln w="6350">
            <a:solidFill>
              <a:schemeClr val="tx1"/>
            </a:solidFill>
          </a:ln>
        </c:spPr>
        <c:crossAx val="303052064"/>
        <c:crosses val="autoZero"/>
        <c:crossBetween val="between"/>
      </c:valAx>
      <c:spPr>
        <a:noFill/>
      </c:spPr>
    </c:plotArea>
    <c:legend>
      <c:legendPos val="r"/>
      <c:layout>
        <c:manualLayout>
          <c:xMode val="edge"/>
          <c:yMode val="edge"/>
          <c:x val="0.10378664812008909"/>
          <c:y val="4.1877478081197312E-3"/>
          <c:w val="0.87927138445233777"/>
          <c:h val="0.14229986288455151"/>
        </c:manualLayout>
      </c:layout>
      <c:overlay val="1"/>
    </c:legend>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'Graf 9 + Tab 5'!$J$6</c:f>
              <c:strCache>
                <c:ptCount val="1"/>
                <c:pt idx="0">
                  <c:v>Produkčná medzera</c:v>
                </c:pt>
              </c:strCache>
            </c:strRef>
          </c:tx>
          <c:spPr>
            <a:ln w="19050">
              <a:solidFill>
                <a:schemeClr val="tx1"/>
              </a:solidFill>
            </a:ln>
          </c:spPr>
          <c:marker>
            <c:symbol val="none"/>
          </c:marker>
          <c:cat>
            <c:strRef>
              <c:f>'Graf 9 + Tab 5'!$K$5:$AF$5</c:f>
              <c:strCache>
                <c:ptCount val="2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2023F</c:v>
                </c:pt>
                <c:pt idx="19">
                  <c:v>2024F</c:v>
                </c:pt>
                <c:pt idx="20">
                  <c:v>2025F</c:v>
                </c:pt>
                <c:pt idx="21">
                  <c:v>2026F</c:v>
                </c:pt>
              </c:strCache>
            </c:strRef>
          </c:cat>
          <c:val>
            <c:numRef>
              <c:f>'Graf 9 + Tab 5'!$K$6:$AF$6</c:f>
              <c:numCache>
                <c:formatCode>0.00</c:formatCode>
                <c:ptCount val="22"/>
                <c:pt idx="0">
                  <c:v>-1.1936321017042562</c:v>
                </c:pt>
                <c:pt idx="1">
                  <c:v>-3.1554335005901102E-2</c:v>
                </c:pt>
                <c:pt idx="2">
                  <c:v>2.9587265455852663</c:v>
                </c:pt>
                <c:pt idx="3">
                  <c:v>2.9444045588743917</c:v>
                </c:pt>
                <c:pt idx="4">
                  <c:v>-5.2283073168111871</c:v>
                </c:pt>
                <c:pt idx="5">
                  <c:v>-0.89632179353288377</c:v>
                </c:pt>
                <c:pt idx="6">
                  <c:v>-0.57108657415554376</c:v>
                </c:pt>
                <c:pt idx="7">
                  <c:v>-1.7326613879316</c:v>
                </c:pt>
                <c:pt idx="8">
                  <c:v>-2.7514932023001148</c:v>
                </c:pt>
                <c:pt idx="9">
                  <c:v>-2.0082726341383417</c:v>
                </c:pt>
                <c:pt idx="10">
                  <c:v>-0.1495553887974177</c:v>
                </c:pt>
                <c:pt idx="11">
                  <c:v>-0.77773234020263038</c:v>
                </c:pt>
                <c:pt idx="12">
                  <c:v>0.11707981188322503</c:v>
                </c:pt>
                <c:pt idx="13">
                  <c:v>1.6669584234891399</c:v>
                </c:pt>
                <c:pt idx="14">
                  <c:v>2.1347050555478031</c:v>
                </c:pt>
                <c:pt idx="15">
                  <c:v>-2.8169786271448505</c:v>
                </c:pt>
                <c:pt idx="16">
                  <c:v>-1.3715619370662457</c:v>
                </c:pt>
                <c:pt idx="17">
                  <c:v>-0.95831365089501519</c:v>
                </c:pt>
                <c:pt idx="18">
                  <c:v>-1.1939472758738079</c:v>
                </c:pt>
                <c:pt idx="19">
                  <c:v>-1.183360793822652</c:v>
                </c:pt>
                <c:pt idx="20">
                  <c:v>-5.5110833536120563E-2</c:v>
                </c:pt>
                <c:pt idx="21">
                  <c:v>0.4908800868345109</c:v>
                </c:pt>
              </c:numCache>
            </c:numRef>
          </c:val>
          <c:smooth val="0"/>
          <c:extLst>
            <c:ext xmlns:c16="http://schemas.microsoft.com/office/drawing/2014/chart" uri="{C3380CC4-5D6E-409C-BE32-E72D297353CC}">
              <c16:uniqueId val="{00000000-5322-4ADF-B424-3CA2E1BDBFC5}"/>
            </c:ext>
          </c:extLst>
        </c:ser>
        <c:dLbls>
          <c:showLegendKey val="0"/>
          <c:showVal val="0"/>
          <c:showCatName val="0"/>
          <c:showSerName val="0"/>
          <c:showPercent val="0"/>
          <c:showBubbleSize val="0"/>
        </c:dLbls>
        <c:smooth val="0"/>
        <c:axId val="303714592"/>
        <c:axId val="303714984"/>
      </c:lineChart>
      <c:catAx>
        <c:axId val="303714592"/>
        <c:scaling>
          <c:orientation val="minMax"/>
        </c:scaling>
        <c:delete val="0"/>
        <c:axPos val="b"/>
        <c:numFmt formatCode="General" sourceLinked="1"/>
        <c:majorTickMark val="none"/>
        <c:minorTickMark val="none"/>
        <c:tickLblPos val="low"/>
        <c:spPr>
          <a:ln w="6350">
            <a:solidFill>
              <a:schemeClr val="tx1"/>
            </a:solidFill>
          </a:ln>
        </c:spPr>
        <c:crossAx val="303714984"/>
        <c:crosses val="autoZero"/>
        <c:auto val="1"/>
        <c:lblAlgn val="ctr"/>
        <c:lblOffset val="100"/>
        <c:noMultiLvlLbl val="0"/>
      </c:catAx>
      <c:valAx>
        <c:axId val="303714984"/>
        <c:scaling>
          <c:orientation val="minMax"/>
        </c:scaling>
        <c:delete val="0"/>
        <c:axPos val="l"/>
        <c:majorGridlines>
          <c:spPr>
            <a:ln w="6350">
              <a:solidFill>
                <a:schemeClr val="bg1">
                  <a:lumMod val="95000"/>
                </a:schemeClr>
              </a:solidFill>
              <a:prstDash val="sysDot"/>
            </a:ln>
          </c:spPr>
        </c:majorGridlines>
        <c:numFmt formatCode="0" sourceLinked="0"/>
        <c:majorTickMark val="out"/>
        <c:minorTickMark val="none"/>
        <c:tickLblPos val="nextTo"/>
        <c:spPr>
          <a:ln w="6350">
            <a:solidFill>
              <a:schemeClr val="tx1"/>
            </a:solidFill>
          </a:ln>
        </c:spPr>
        <c:crossAx val="303714592"/>
        <c:crosses val="autoZero"/>
        <c:crossBetween val="between"/>
      </c:valAx>
      <c:spPr>
        <a:noFill/>
      </c:spPr>
    </c:plotArea>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'Graf 9 + Tab 5'!$J$6</c:f>
              <c:strCache>
                <c:ptCount val="1"/>
                <c:pt idx="0">
                  <c:v>Produkčná medzera</c:v>
                </c:pt>
              </c:strCache>
            </c:strRef>
          </c:tx>
          <c:spPr>
            <a:ln w="19050">
              <a:solidFill>
                <a:schemeClr val="tx1"/>
              </a:solidFill>
            </a:ln>
          </c:spPr>
          <c:marker>
            <c:symbol val="none"/>
          </c:marker>
          <c:cat>
            <c:strRef>
              <c:f>'Graf 9 + Tab 5'!$K$5:$AF$5</c:f>
              <c:strCache>
                <c:ptCount val="2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2023F</c:v>
                </c:pt>
                <c:pt idx="19">
                  <c:v>2024F</c:v>
                </c:pt>
                <c:pt idx="20">
                  <c:v>2025F</c:v>
                </c:pt>
                <c:pt idx="21">
                  <c:v>2026F</c:v>
                </c:pt>
              </c:strCache>
            </c:strRef>
          </c:cat>
          <c:val>
            <c:numRef>
              <c:f>'Graf 9 + Tab 5'!$K$6:$AF$6</c:f>
              <c:numCache>
                <c:formatCode>0.00</c:formatCode>
                <c:ptCount val="22"/>
                <c:pt idx="0">
                  <c:v>-1.1936321017042562</c:v>
                </c:pt>
                <c:pt idx="1">
                  <c:v>-3.1554335005901102E-2</c:v>
                </c:pt>
                <c:pt idx="2">
                  <c:v>2.9587265455852663</c:v>
                </c:pt>
                <c:pt idx="3">
                  <c:v>2.9444045588743917</c:v>
                </c:pt>
                <c:pt idx="4">
                  <c:v>-5.2283073168111871</c:v>
                </c:pt>
                <c:pt idx="5">
                  <c:v>-0.89632179353288377</c:v>
                </c:pt>
                <c:pt idx="6">
                  <c:v>-0.57108657415554376</c:v>
                </c:pt>
                <c:pt idx="7">
                  <c:v>-1.7326613879316</c:v>
                </c:pt>
                <c:pt idx="8">
                  <c:v>-2.7514932023001148</c:v>
                </c:pt>
                <c:pt idx="9">
                  <c:v>-2.0082726341383417</c:v>
                </c:pt>
                <c:pt idx="10">
                  <c:v>-0.1495553887974177</c:v>
                </c:pt>
                <c:pt idx="11">
                  <c:v>-0.77773234020263038</c:v>
                </c:pt>
                <c:pt idx="12">
                  <c:v>0.11707981188322503</c:v>
                </c:pt>
                <c:pt idx="13">
                  <c:v>1.6669584234891399</c:v>
                </c:pt>
                <c:pt idx="14">
                  <c:v>2.1347050555478031</c:v>
                </c:pt>
                <c:pt idx="15">
                  <c:v>-2.8169786271448505</c:v>
                </c:pt>
                <c:pt idx="16">
                  <c:v>-1.3715619370662457</c:v>
                </c:pt>
                <c:pt idx="17">
                  <c:v>-0.95831365089501519</c:v>
                </c:pt>
                <c:pt idx="18">
                  <c:v>-1.1939472758738079</c:v>
                </c:pt>
                <c:pt idx="19">
                  <c:v>-1.183360793822652</c:v>
                </c:pt>
                <c:pt idx="20">
                  <c:v>-5.5110833536120563E-2</c:v>
                </c:pt>
                <c:pt idx="21">
                  <c:v>0.4908800868345109</c:v>
                </c:pt>
              </c:numCache>
            </c:numRef>
          </c:val>
          <c:smooth val="0"/>
          <c:extLst>
            <c:ext xmlns:c16="http://schemas.microsoft.com/office/drawing/2014/chart" uri="{C3380CC4-5D6E-409C-BE32-E72D297353CC}">
              <c16:uniqueId val="{00000000-0981-48B9-A284-EA7AF9208ACF}"/>
            </c:ext>
          </c:extLst>
        </c:ser>
        <c:dLbls>
          <c:showLegendKey val="0"/>
          <c:showVal val="0"/>
          <c:showCatName val="0"/>
          <c:showSerName val="0"/>
          <c:showPercent val="0"/>
          <c:showBubbleSize val="0"/>
        </c:dLbls>
        <c:smooth val="0"/>
        <c:axId val="303658136"/>
        <c:axId val="303658528"/>
      </c:lineChart>
      <c:catAx>
        <c:axId val="303658136"/>
        <c:scaling>
          <c:orientation val="minMax"/>
        </c:scaling>
        <c:delete val="0"/>
        <c:axPos val="b"/>
        <c:numFmt formatCode="General" sourceLinked="1"/>
        <c:majorTickMark val="none"/>
        <c:minorTickMark val="none"/>
        <c:tickLblPos val="low"/>
        <c:spPr>
          <a:ln w="6350">
            <a:solidFill>
              <a:schemeClr val="tx1"/>
            </a:solidFill>
          </a:ln>
        </c:spPr>
        <c:crossAx val="303658528"/>
        <c:crosses val="autoZero"/>
        <c:auto val="1"/>
        <c:lblAlgn val="ctr"/>
        <c:lblOffset val="100"/>
        <c:noMultiLvlLbl val="0"/>
      </c:catAx>
      <c:valAx>
        <c:axId val="303658528"/>
        <c:scaling>
          <c:orientation val="minMax"/>
        </c:scaling>
        <c:delete val="0"/>
        <c:axPos val="l"/>
        <c:majorGridlines>
          <c:spPr>
            <a:ln w="6350">
              <a:solidFill>
                <a:schemeClr val="bg1">
                  <a:lumMod val="95000"/>
                </a:schemeClr>
              </a:solidFill>
              <a:prstDash val="sysDot"/>
            </a:ln>
          </c:spPr>
        </c:majorGridlines>
        <c:numFmt formatCode="0" sourceLinked="0"/>
        <c:majorTickMark val="out"/>
        <c:minorTickMark val="none"/>
        <c:tickLblPos val="nextTo"/>
        <c:spPr>
          <a:ln w="6350">
            <a:solidFill>
              <a:schemeClr val="tx1"/>
            </a:solidFill>
          </a:ln>
        </c:spPr>
        <c:crossAx val="303658136"/>
        <c:crosses val="autoZero"/>
        <c:crossBetween val="between"/>
      </c:valAx>
      <c:spPr>
        <a:noFill/>
      </c:spPr>
    </c:plotArea>
    <c:plotVisOnly val="1"/>
    <c:dispBlanksAs val="gap"/>
    <c:showDLblsOverMax val="0"/>
  </c:chart>
  <c:spPr>
    <a:noFill/>
    <a:ln>
      <a:noFill/>
    </a:ln>
  </c:spPr>
  <c:txPr>
    <a:bodyPr/>
    <a:lstStyle/>
    <a:p>
      <a:pPr>
        <a:defRPr sz="8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10+11'!$Q$9</c:f>
              <c:strCache>
                <c:ptCount val="1"/>
                <c:pt idx="0">
                  <c:v>Prognóza feb 2020</c:v>
                </c:pt>
              </c:strCache>
            </c:strRef>
          </c:tx>
          <c:spPr>
            <a:ln w="19050" cap="rnd">
              <a:solidFill>
                <a:schemeClr val="tx1"/>
              </a:solidFill>
              <a:prstDash val="solid"/>
              <a:round/>
            </a:ln>
            <a:effectLst/>
          </c:spPr>
          <c:marker>
            <c:symbol val="none"/>
          </c:marker>
          <c:cat>
            <c:numRef>
              <c:f>'Graf 10+11'!$R$5:$X$5</c:f>
              <c:numCache>
                <c:formatCode>General</c:formatCode>
                <c:ptCount val="7"/>
                <c:pt idx="0">
                  <c:v>2019</c:v>
                </c:pt>
                <c:pt idx="1">
                  <c:v>2020</c:v>
                </c:pt>
                <c:pt idx="2">
                  <c:v>2021</c:v>
                </c:pt>
                <c:pt idx="3">
                  <c:v>2022</c:v>
                </c:pt>
                <c:pt idx="4">
                  <c:v>2023</c:v>
                </c:pt>
                <c:pt idx="5">
                  <c:v>2024</c:v>
                </c:pt>
                <c:pt idx="6">
                  <c:v>2025</c:v>
                </c:pt>
              </c:numCache>
            </c:numRef>
          </c:cat>
          <c:val>
            <c:numRef>
              <c:f>'Graf 10+11'!$R$9:$X$9</c:f>
              <c:numCache>
                <c:formatCode>0.0</c:formatCode>
                <c:ptCount val="7"/>
                <c:pt idx="0">
                  <c:v>100</c:v>
                </c:pt>
                <c:pt idx="1">
                  <c:v>102.2021846369048</c:v>
                </c:pt>
                <c:pt idx="2">
                  <c:v>104.93790922539593</c:v>
                </c:pt>
                <c:pt idx="3">
                  <c:v>107.75619791943055</c:v>
                </c:pt>
                <c:pt idx="4">
                  <c:v>111.60228072844421</c:v>
                </c:pt>
              </c:numCache>
            </c:numRef>
          </c:val>
          <c:smooth val="0"/>
          <c:extLst>
            <c:ext xmlns:c16="http://schemas.microsoft.com/office/drawing/2014/chart" uri="{C3380CC4-5D6E-409C-BE32-E72D297353CC}">
              <c16:uniqueId val="{00000000-50D7-418A-929A-595D91D70702}"/>
            </c:ext>
          </c:extLst>
        </c:ser>
        <c:ser>
          <c:idx val="3"/>
          <c:order val="1"/>
          <c:tx>
            <c:strRef>
              <c:f>'Graf 10+11'!$Q$6</c:f>
              <c:strCache>
                <c:ptCount val="1"/>
                <c:pt idx="0">
                  <c:v>Prognóza feb 2023</c:v>
                </c:pt>
              </c:strCache>
            </c:strRef>
          </c:tx>
          <c:spPr>
            <a:ln w="19050" cap="rnd">
              <a:solidFill>
                <a:srgbClr val="369ADC"/>
              </a:solidFill>
              <a:prstDash val="solid"/>
              <a:round/>
            </a:ln>
            <a:effectLst/>
          </c:spPr>
          <c:marker>
            <c:symbol val="none"/>
          </c:marker>
          <c:val>
            <c:numRef>
              <c:f>'Graf 10+11'!$R$6:$X$6</c:f>
              <c:numCache>
                <c:formatCode>0.0</c:formatCode>
                <c:ptCount val="7"/>
                <c:pt idx="0">
                  <c:v>100</c:v>
                </c:pt>
                <c:pt idx="1">
                  <c:v>96.625318234099552</c:v>
                </c:pt>
                <c:pt idx="2">
                  <c:v>99.537897965816356</c:v>
                </c:pt>
                <c:pt idx="3">
                  <c:v>101.19889025571527</c:v>
                </c:pt>
                <c:pt idx="4">
                  <c:v>102.47927511687256</c:v>
                </c:pt>
                <c:pt idx="5">
                  <c:v>104.27950882167663</c:v>
                </c:pt>
                <c:pt idx="6">
                  <c:v>107.04724038307786</c:v>
                </c:pt>
              </c:numCache>
            </c:numRef>
          </c:val>
          <c:smooth val="0"/>
          <c:extLst>
            <c:ext xmlns:c16="http://schemas.microsoft.com/office/drawing/2014/chart" uri="{C3380CC4-5D6E-409C-BE32-E72D297353CC}">
              <c16:uniqueId val="{00000000-6A58-4E44-85D7-F1B0C6931257}"/>
            </c:ext>
          </c:extLst>
        </c:ser>
        <c:ser>
          <c:idx val="2"/>
          <c:order val="2"/>
          <c:tx>
            <c:strRef>
              <c:f>'Graf 10+11'!$Q$8</c:f>
              <c:strCache>
                <c:ptCount val="1"/>
                <c:pt idx="0">
                  <c:v>Rizikový scenár k feb 2023</c:v>
                </c:pt>
              </c:strCache>
            </c:strRef>
          </c:tx>
          <c:spPr>
            <a:ln w="19050" cap="rnd">
              <a:solidFill>
                <a:srgbClr val="FF0000"/>
              </a:solidFill>
              <a:round/>
            </a:ln>
            <a:effectLst/>
          </c:spPr>
          <c:marker>
            <c:symbol val="none"/>
          </c:marker>
          <c:cat>
            <c:numRef>
              <c:f>'Graf 10+11'!$R$5:$X$5</c:f>
              <c:numCache>
                <c:formatCode>General</c:formatCode>
                <c:ptCount val="7"/>
                <c:pt idx="0">
                  <c:v>2019</c:v>
                </c:pt>
                <c:pt idx="1">
                  <c:v>2020</c:v>
                </c:pt>
                <c:pt idx="2">
                  <c:v>2021</c:v>
                </c:pt>
                <c:pt idx="3">
                  <c:v>2022</c:v>
                </c:pt>
                <c:pt idx="4">
                  <c:v>2023</c:v>
                </c:pt>
                <c:pt idx="5">
                  <c:v>2024</c:v>
                </c:pt>
                <c:pt idx="6">
                  <c:v>2025</c:v>
                </c:pt>
              </c:numCache>
            </c:numRef>
          </c:cat>
          <c:val>
            <c:numRef>
              <c:f>'Graf 10+11'!$R$8:$X$8</c:f>
              <c:numCache>
                <c:formatCode>0.0</c:formatCode>
                <c:ptCount val="7"/>
                <c:pt idx="0">
                  <c:v>100</c:v>
                </c:pt>
                <c:pt idx="1">
                  <c:v>96.625318234099552</c:v>
                </c:pt>
                <c:pt idx="2">
                  <c:v>99.537897965816356</c:v>
                </c:pt>
                <c:pt idx="3">
                  <c:v>101.19889025571527</c:v>
                </c:pt>
                <c:pt idx="4">
                  <c:v>101.95078792752501</c:v>
                </c:pt>
                <c:pt idx="5">
                  <c:v>103.5281720493374</c:v>
                </c:pt>
                <c:pt idx="6">
                  <c:v>106.41111020757035</c:v>
                </c:pt>
              </c:numCache>
            </c:numRef>
          </c:val>
          <c:smooth val="0"/>
          <c:extLst>
            <c:ext xmlns:c16="http://schemas.microsoft.com/office/drawing/2014/chart" uri="{C3380CC4-5D6E-409C-BE32-E72D297353CC}">
              <c16:uniqueId val="{00000002-50D7-418A-929A-595D91D70702}"/>
            </c:ext>
          </c:extLst>
        </c:ser>
        <c:ser>
          <c:idx val="1"/>
          <c:order val="3"/>
          <c:tx>
            <c:strRef>
              <c:f>'Graf 10+11'!$Q$7</c:f>
              <c:strCache>
                <c:ptCount val="1"/>
                <c:pt idx="0">
                  <c:v>Prognóza mar 2022</c:v>
                </c:pt>
              </c:strCache>
            </c:strRef>
          </c:tx>
          <c:spPr>
            <a:ln w="19050" cap="rnd">
              <a:solidFill>
                <a:schemeClr val="tx1"/>
              </a:solidFill>
              <a:prstDash val="dash"/>
              <a:round/>
            </a:ln>
            <a:effectLst/>
          </c:spPr>
          <c:marker>
            <c:symbol val="none"/>
          </c:marker>
          <c:cat>
            <c:numRef>
              <c:f>'Graf 10+11'!$R$5:$X$5</c:f>
              <c:numCache>
                <c:formatCode>General</c:formatCode>
                <c:ptCount val="7"/>
                <c:pt idx="0">
                  <c:v>2019</c:v>
                </c:pt>
                <c:pt idx="1">
                  <c:v>2020</c:v>
                </c:pt>
                <c:pt idx="2">
                  <c:v>2021</c:v>
                </c:pt>
                <c:pt idx="3">
                  <c:v>2022</c:v>
                </c:pt>
                <c:pt idx="4">
                  <c:v>2023</c:v>
                </c:pt>
                <c:pt idx="5">
                  <c:v>2024</c:v>
                </c:pt>
                <c:pt idx="6">
                  <c:v>2025</c:v>
                </c:pt>
              </c:numCache>
            </c:numRef>
          </c:cat>
          <c:val>
            <c:numRef>
              <c:f>'Graf 10+11'!$R$7:$X$7</c:f>
              <c:numCache>
                <c:formatCode>0.0</c:formatCode>
                <c:ptCount val="7"/>
                <c:pt idx="0">
                  <c:v>100</c:v>
                </c:pt>
                <c:pt idx="1">
                  <c:v>95.641246192072813</c:v>
                </c:pt>
                <c:pt idx="2">
                  <c:v>98.530063015566796</c:v>
                </c:pt>
                <c:pt idx="3">
                  <c:v>100.42973990706525</c:v>
                </c:pt>
                <c:pt idx="4">
                  <c:v>101.06304289823728</c:v>
                </c:pt>
                <c:pt idx="5">
                  <c:v>102.74171409187063</c:v>
                </c:pt>
                <c:pt idx="6">
                  <c:v>105.09195498599493</c:v>
                </c:pt>
              </c:numCache>
            </c:numRef>
          </c:val>
          <c:smooth val="0"/>
          <c:extLst>
            <c:ext xmlns:c16="http://schemas.microsoft.com/office/drawing/2014/chart" uri="{C3380CC4-5D6E-409C-BE32-E72D297353CC}">
              <c16:uniqueId val="{00000001-50D7-418A-929A-595D91D70702}"/>
            </c:ext>
          </c:extLst>
        </c:ser>
        <c:dLbls>
          <c:showLegendKey val="0"/>
          <c:showVal val="0"/>
          <c:showCatName val="0"/>
          <c:showSerName val="0"/>
          <c:showPercent val="0"/>
          <c:showBubbleSize val="0"/>
        </c:dLbls>
        <c:smooth val="0"/>
        <c:axId val="303659312"/>
        <c:axId val="303638368"/>
      </c:lineChart>
      <c:catAx>
        <c:axId val="303659312"/>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638368"/>
        <c:crossesAt val="100"/>
        <c:auto val="1"/>
        <c:lblAlgn val="ctr"/>
        <c:lblOffset val="100"/>
        <c:noMultiLvlLbl val="0"/>
      </c:catAx>
      <c:valAx>
        <c:axId val="303638368"/>
        <c:scaling>
          <c:orientation val="minMax"/>
          <c:min val="9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659312"/>
        <c:crossesAt val="1"/>
        <c:crossBetween val="between"/>
      </c:valAx>
      <c:spPr>
        <a:noFill/>
        <a:ln>
          <a:noFill/>
        </a:ln>
        <a:effectLst/>
      </c:spPr>
    </c:plotArea>
    <c:legend>
      <c:legendPos val="tr"/>
      <c:layout>
        <c:manualLayout>
          <c:xMode val="edge"/>
          <c:yMode val="edge"/>
          <c:x val="0.53762885736129107"/>
          <c:y val="0.54414049205496862"/>
          <c:w val="0.45736858664367208"/>
          <c:h val="0.31875370276531967"/>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10+11'!$Q$26</c:f>
              <c:strCache>
                <c:ptCount val="1"/>
                <c:pt idx="0">
                  <c:v>Prognóza feb 2020</c:v>
                </c:pt>
              </c:strCache>
            </c:strRef>
          </c:tx>
          <c:spPr>
            <a:ln w="19050" cap="rnd">
              <a:solidFill>
                <a:srgbClr val="000000"/>
              </a:solidFill>
              <a:prstDash val="solid"/>
              <a:round/>
            </a:ln>
            <a:effectLst/>
          </c:spPr>
          <c:marker>
            <c:symbol val="none"/>
          </c:marker>
          <c:cat>
            <c:numRef>
              <c:f>'Graf 10+11'!$R$22:$X$22</c:f>
              <c:numCache>
                <c:formatCode>General</c:formatCode>
                <c:ptCount val="7"/>
                <c:pt idx="0">
                  <c:v>2019</c:v>
                </c:pt>
                <c:pt idx="1">
                  <c:v>2020</c:v>
                </c:pt>
                <c:pt idx="2">
                  <c:v>2021</c:v>
                </c:pt>
                <c:pt idx="3">
                  <c:v>2022</c:v>
                </c:pt>
                <c:pt idx="4">
                  <c:v>2023</c:v>
                </c:pt>
                <c:pt idx="5">
                  <c:v>2024</c:v>
                </c:pt>
                <c:pt idx="6">
                  <c:v>2025</c:v>
                </c:pt>
              </c:numCache>
            </c:numRef>
          </c:cat>
          <c:val>
            <c:numRef>
              <c:f>'Graf 10+11'!$R$26:$X$26</c:f>
              <c:numCache>
                <c:formatCode>0.0</c:formatCode>
                <c:ptCount val="7"/>
                <c:pt idx="0">
                  <c:v>100</c:v>
                </c:pt>
                <c:pt idx="1">
                  <c:v>100.23486774575257</c:v>
                </c:pt>
                <c:pt idx="2">
                  <c:v>100.52407012079833</c:v>
                </c:pt>
                <c:pt idx="3">
                  <c:v>100.74151011140044</c:v>
                </c:pt>
                <c:pt idx="4">
                  <c:v>101.16010194745361</c:v>
                </c:pt>
              </c:numCache>
            </c:numRef>
          </c:val>
          <c:smooth val="0"/>
          <c:extLst>
            <c:ext xmlns:c16="http://schemas.microsoft.com/office/drawing/2014/chart" uri="{C3380CC4-5D6E-409C-BE32-E72D297353CC}">
              <c16:uniqueId val="{00000000-8A53-4EC4-8B85-C343040AF7D5}"/>
            </c:ext>
          </c:extLst>
        </c:ser>
        <c:ser>
          <c:idx val="3"/>
          <c:order val="1"/>
          <c:tx>
            <c:strRef>
              <c:f>'Graf 10+11'!$Q$23</c:f>
              <c:strCache>
                <c:ptCount val="1"/>
                <c:pt idx="0">
                  <c:v>Prognóza feb 2023</c:v>
                </c:pt>
              </c:strCache>
            </c:strRef>
          </c:tx>
          <c:spPr>
            <a:ln w="19050" cap="rnd">
              <a:solidFill>
                <a:srgbClr val="369ADC"/>
              </a:solidFill>
              <a:prstDash val="solid"/>
              <a:round/>
            </a:ln>
            <a:effectLst/>
          </c:spPr>
          <c:marker>
            <c:symbol val="none"/>
          </c:marker>
          <c:val>
            <c:numRef>
              <c:f>'Graf 10+11'!$R$23:$X$23</c:f>
              <c:numCache>
                <c:formatCode>0.0</c:formatCode>
                <c:ptCount val="7"/>
                <c:pt idx="0">
                  <c:v>100</c:v>
                </c:pt>
                <c:pt idx="1">
                  <c:v>98.113848003631617</c:v>
                </c:pt>
                <c:pt idx="2">
                  <c:v>97.543258397097986</c:v>
                </c:pt>
                <c:pt idx="3">
                  <c:v>99.312443510644471</c:v>
                </c:pt>
                <c:pt idx="4">
                  <c:v>99.813181799586673</c:v>
                </c:pt>
                <c:pt idx="5">
                  <c:v>100.30805688342099</c:v>
                </c:pt>
                <c:pt idx="6">
                  <c:v>100.86460334664997</c:v>
                </c:pt>
              </c:numCache>
            </c:numRef>
          </c:val>
          <c:smooth val="0"/>
          <c:extLst>
            <c:ext xmlns:c16="http://schemas.microsoft.com/office/drawing/2014/chart" uri="{C3380CC4-5D6E-409C-BE32-E72D297353CC}">
              <c16:uniqueId val="{00000000-DF3E-4688-93FA-3426A8365F96}"/>
            </c:ext>
          </c:extLst>
        </c:ser>
        <c:ser>
          <c:idx val="2"/>
          <c:order val="2"/>
          <c:tx>
            <c:strRef>
              <c:f>'Graf 10+11'!$Q$25</c:f>
              <c:strCache>
                <c:ptCount val="1"/>
                <c:pt idx="0">
                  <c:v>Rizikový scenár k feb 2023</c:v>
                </c:pt>
              </c:strCache>
            </c:strRef>
          </c:tx>
          <c:spPr>
            <a:ln w="19050" cap="rnd">
              <a:solidFill>
                <a:srgbClr val="FF0000"/>
              </a:solidFill>
              <a:round/>
            </a:ln>
            <a:effectLst/>
          </c:spPr>
          <c:marker>
            <c:symbol val="none"/>
          </c:marker>
          <c:cat>
            <c:numRef>
              <c:f>'Graf 10+11'!$R$22:$X$22</c:f>
              <c:numCache>
                <c:formatCode>General</c:formatCode>
                <c:ptCount val="7"/>
                <c:pt idx="0">
                  <c:v>2019</c:v>
                </c:pt>
                <c:pt idx="1">
                  <c:v>2020</c:v>
                </c:pt>
                <c:pt idx="2">
                  <c:v>2021</c:v>
                </c:pt>
                <c:pt idx="3">
                  <c:v>2022</c:v>
                </c:pt>
                <c:pt idx="4">
                  <c:v>2023</c:v>
                </c:pt>
                <c:pt idx="5">
                  <c:v>2024</c:v>
                </c:pt>
                <c:pt idx="6">
                  <c:v>2025</c:v>
                </c:pt>
              </c:numCache>
            </c:numRef>
          </c:cat>
          <c:val>
            <c:numRef>
              <c:f>'Graf 10+11'!$R$25:$X$25</c:f>
              <c:numCache>
                <c:formatCode>0.0</c:formatCode>
                <c:ptCount val="7"/>
                <c:pt idx="0">
                  <c:v>100</c:v>
                </c:pt>
                <c:pt idx="1">
                  <c:v>98.113848003631617</c:v>
                </c:pt>
                <c:pt idx="2">
                  <c:v>97.543258397097986</c:v>
                </c:pt>
                <c:pt idx="3">
                  <c:v>99.312443510644471</c:v>
                </c:pt>
                <c:pt idx="4">
                  <c:v>99.72089286843871</c:v>
                </c:pt>
                <c:pt idx="5">
                  <c:v>99.973399487355721</c:v>
                </c:pt>
                <c:pt idx="6">
                  <c:v>100.43924035726342</c:v>
                </c:pt>
              </c:numCache>
            </c:numRef>
          </c:val>
          <c:smooth val="0"/>
          <c:extLst>
            <c:ext xmlns:c16="http://schemas.microsoft.com/office/drawing/2014/chart" uri="{C3380CC4-5D6E-409C-BE32-E72D297353CC}">
              <c16:uniqueId val="{00000002-8A53-4EC4-8B85-C343040AF7D5}"/>
            </c:ext>
          </c:extLst>
        </c:ser>
        <c:ser>
          <c:idx val="1"/>
          <c:order val="3"/>
          <c:tx>
            <c:strRef>
              <c:f>'Graf 10+11'!$Q$24</c:f>
              <c:strCache>
                <c:ptCount val="1"/>
                <c:pt idx="0">
                  <c:v>Prognóza mar 2022</c:v>
                </c:pt>
              </c:strCache>
            </c:strRef>
          </c:tx>
          <c:spPr>
            <a:ln w="19050" cap="rnd">
              <a:solidFill>
                <a:schemeClr val="tx1"/>
              </a:solidFill>
              <a:prstDash val="dash"/>
              <a:round/>
            </a:ln>
            <a:effectLst/>
          </c:spPr>
          <c:marker>
            <c:symbol val="none"/>
          </c:marker>
          <c:cat>
            <c:numRef>
              <c:f>'Graf 10+11'!$R$22:$X$22</c:f>
              <c:numCache>
                <c:formatCode>General</c:formatCode>
                <c:ptCount val="7"/>
                <c:pt idx="0">
                  <c:v>2019</c:v>
                </c:pt>
                <c:pt idx="1">
                  <c:v>2020</c:v>
                </c:pt>
                <c:pt idx="2">
                  <c:v>2021</c:v>
                </c:pt>
                <c:pt idx="3">
                  <c:v>2022</c:v>
                </c:pt>
                <c:pt idx="4">
                  <c:v>2023</c:v>
                </c:pt>
                <c:pt idx="5">
                  <c:v>2024</c:v>
                </c:pt>
                <c:pt idx="6">
                  <c:v>2025</c:v>
                </c:pt>
              </c:numCache>
            </c:numRef>
          </c:cat>
          <c:val>
            <c:numRef>
              <c:f>'Graf 10+11'!$R$24:$X$24</c:f>
              <c:numCache>
                <c:formatCode>0.0</c:formatCode>
                <c:ptCount val="7"/>
                <c:pt idx="0">
                  <c:v>100</c:v>
                </c:pt>
                <c:pt idx="1">
                  <c:v>98.113848003631659</c:v>
                </c:pt>
                <c:pt idx="2">
                  <c:v>97.543258397097986</c:v>
                </c:pt>
                <c:pt idx="3">
                  <c:v>98.105806300788885</c:v>
                </c:pt>
                <c:pt idx="4">
                  <c:v>99.67685743259689</c:v>
                </c:pt>
                <c:pt idx="5">
                  <c:v>100.25859158654312</c:v>
                </c:pt>
                <c:pt idx="6">
                  <c:v>100.30413915449317</c:v>
                </c:pt>
              </c:numCache>
            </c:numRef>
          </c:val>
          <c:smooth val="0"/>
          <c:extLst>
            <c:ext xmlns:c16="http://schemas.microsoft.com/office/drawing/2014/chart" uri="{C3380CC4-5D6E-409C-BE32-E72D297353CC}">
              <c16:uniqueId val="{00000001-8A53-4EC4-8B85-C343040AF7D5}"/>
            </c:ext>
          </c:extLst>
        </c:ser>
        <c:dLbls>
          <c:showLegendKey val="0"/>
          <c:showVal val="0"/>
          <c:showCatName val="0"/>
          <c:showSerName val="0"/>
          <c:showPercent val="0"/>
          <c:showBubbleSize val="0"/>
        </c:dLbls>
        <c:smooth val="0"/>
        <c:axId val="303639152"/>
        <c:axId val="303639544"/>
      </c:lineChart>
      <c:catAx>
        <c:axId val="303639152"/>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639544"/>
        <c:crossesAt val="100"/>
        <c:auto val="1"/>
        <c:lblAlgn val="ctr"/>
        <c:lblOffset val="100"/>
        <c:noMultiLvlLbl val="0"/>
      </c:catAx>
      <c:valAx>
        <c:axId val="303639544"/>
        <c:scaling>
          <c:orientation val="minMax"/>
          <c:max val="102"/>
          <c:min val="96"/>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639152"/>
        <c:crossesAt val="1"/>
        <c:crossBetween val="between"/>
        <c:majorUnit val="1"/>
      </c:valAx>
      <c:spPr>
        <a:noFill/>
        <a:ln>
          <a:noFill/>
        </a:ln>
        <a:effectLst/>
      </c:spPr>
    </c:plotArea>
    <c:legend>
      <c:legendPos val="tr"/>
      <c:layout>
        <c:manualLayout>
          <c:xMode val="edge"/>
          <c:yMode val="edge"/>
          <c:x val="0.59682403981371734"/>
          <c:y val="0.54039560125678376"/>
          <c:w val="0.37393210719789155"/>
          <c:h val="0.2789206273462968"/>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10+11'!$Q$16</c:f>
              <c:strCache>
                <c:ptCount val="1"/>
                <c:pt idx="0">
                  <c:v>Feb 2020</c:v>
                </c:pt>
              </c:strCache>
            </c:strRef>
          </c:tx>
          <c:spPr>
            <a:ln w="19050" cap="rnd">
              <a:solidFill>
                <a:schemeClr val="tx1"/>
              </a:solidFill>
              <a:prstDash val="solid"/>
              <a:round/>
            </a:ln>
            <a:effectLst/>
          </c:spPr>
          <c:marker>
            <c:symbol val="none"/>
          </c:marker>
          <c:cat>
            <c:numRef>
              <c:f>'Graf 10+11'!$R$5:$X$5</c:f>
              <c:numCache>
                <c:formatCode>General</c:formatCode>
                <c:ptCount val="7"/>
                <c:pt idx="0">
                  <c:v>2019</c:v>
                </c:pt>
                <c:pt idx="1">
                  <c:v>2020</c:v>
                </c:pt>
                <c:pt idx="2">
                  <c:v>2021</c:v>
                </c:pt>
                <c:pt idx="3">
                  <c:v>2022</c:v>
                </c:pt>
                <c:pt idx="4">
                  <c:v>2023</c:v>
                </c:pt>
                <c:pt idx="5">
                  <c:v>2024</c:v>
                </c:pt>
                <c:pt idx="6">
                  <c:v>2025</c:v>
                </c:pt>
              </c:numCache>
            </c:numRef>
          </c:cat>
          <c:val>
            <c:numRef>
              <c:f>'Graf 10+11'!$R$9:$X$9</c:f>
              <c:numCache>
                <c:formatCode>0.0</c:formatCode>
                <c:ptCount val="7"/>
                <c:pt idx="0">
                  <c:v>100</c:v>
                </c:pt>
                <c:pt idx="1">
                  <c:v>102.2021846369048</c:v>
                </c:pt>
                <c:pt idx="2">
                  <c:v>104.93790922539593</c:v>
                </c:pt>
                <c:pt idx="3">
                  <c:v>107.75619791943055</c:v>
                </c:pt>
                <c:pt idx="4">
                  <c:v>111.60228072844421</c:v>
                </c:pt>
              </c:numCache>
            </c:numRef>
          </c:val>
          <c:smooth val="0"/>
          <c:extLst>
            <c:ext xmlns:c16="http://schemas.microsoft.com/office/drawing/2014/chart" uri="{C3380CC4-5D6E-409C-BE32-E72D297353CC}">
              <c16:uniqueId val="{00000000-979C-4F91-AABD-E247174BD569}"/>
            </c:ext>
          </c:extLst>
        </c:ser>
        <c:ser>
          <c:idx val="3"/>
          <c:order val="1"/>
          <c:tx>
            <c:strRef>
              <c:f>'Graf 10+11'!$Q$13</c:f>
              <c:strCache>
                <c:ptCount val="1"/>
                <c:pt idx="0">
                  <c:v>Feb 2023</c:v>
                </c:pt>
              </c:strCache>
            </c:strRef>
          </c:tx>
          <c:spPr>
            <a:ln w="19050" cap="rnd">
              <a:solidFill>
                <a:srgbClr val="369ADC"/>
              </a:solidFill>
              <a:prstDash val="solid"/>
              <a:round/>
            </a:ln>
            <a:effectLst/>
          </c:spPr>
          <c:marker>
            <c:symbol val="none"/>
          </c:marker>
          <c:val>
            <c:numRef>
              <c:f>'Graf 10+11'!$R$6:$X$6</c:f>
              <c:numCache>
                <c:formatCode>0.0</c:formatCode>
                <c:ptCount val="7"/>
                <c:pt idx="0">
                  <c:v>100</c:v>
                </c:pt>
                <c:pt idx="1">
                  <c:v>96.625318234099552</c:v>
                </c:pt>
                <c:pt idx="2">
                  <c:v>99.537897965816356</c:v>
                </c:pt>
                <c:pt idx="3">
                  <c:v>101.19889025571527</c:v>
                </c:pt>
                <c:pt idx="4">
                  <c:v>102.47927511687256</c:v>
                </c:pt>
                <c:pt idx="5">
                  <c:v>104.27950882167663</c:v>
                </c:pt>
                <c:pt idx="6">
                  <c:v>107.04724038307786</c:v>
                </c:pt>
              </c:numCache>
            </c:numRef>
          </c:val>
          <c:smooth val="0"/>
          <c:extLst>
            <c:ext xmlns:c16="http://schemas.microsoft.com/office/drawing/2014/chart" uri="{C3380CC4-5D6E-409C-BE32-E72D297353CC}">
              <c16:uniqueId val="{00000001-979C-4F91-AABD-E247174BD569}"/>
            </c:ext>
          </c:extLst>
        </c:ser>
        <c:ser>
          <c:idx val="2"/>
          <c:order val="2"/>
          <c:tx>
            <c:strRef>
              <c:f>'Graf 10+11'!$Q$15</c:f>
              <c:strCache>
                <c:ptCount val="1"/>
                <c:pt idx="0">
                  <c:v>Risk scenario Feb 2023</c:v>
                </c:pt>
              </c:strCache>
            </c:strRef>
          </c:tx>
          <c:spPr>
            <a:ln w="19050" cap="rnd">
              <a:solidFill>
                <a:srgbClr val="FF0000"/>
              </a:solidFill>
              <a:round/>
            </a:ln>
            <a:effectLst/>
          </c:spPr>
          <c:marker>
            <c:symbol val="none"/>
          </c:marker>
          <c:cat>
            <c:numRef>
              <c:f>'Graf 10+11'!$R$5:$X$5</c:f>
              <c:numCache>
                <c:formatCode>General</c:formatCode>
                <c:ptCount val="7"/>
                <c:pt idx="0">
                  <c:v>2019</c:v>
                </c:pt>
                <c:pt idx="1">
                  <c:v>2020</c:v>
                </c:pt>
                <c:pt idx="2">
                  <c:v>2021</c:v>
                </c:pt>
                <c:pt idx="3">
                  <c:v>2022</c:v>
                </c:pt>
                <c:pt idx="4">
                  <c:v>2023</c:v>
                </c:pt>
                <c:pt idx="5">
                  <c:v>2024</c:v>
                </c:pt>
                <c:pt idx="6">
                  <c:v>2025</c:v>
                </c:pt>
              </c:numCache>
            </c:numRef>
          </c:cat>
          <c:val>
            <c:numRef>
              <c:f>'Graf 10+11'!$R$8:$X$8</c:f>
              <c:numCache>
                <c:formatCode>0.0</c:formatCode>
                <c:ptCount val="7"/>
                <c:pt idx="0">
                  <c:v>100</c:v>
                </c:pt>
                <c:pt idx="1">
                  <c:v>96.625318234099552</c:v>
                </c:pt>
                <c:pt idx="2">
                  <c:v>99.537897965816356</c:v>
                </c:pt>
                <c:pt idx="3">
                  <c:v>101.19889025571527</c:v>
                </c:pt>
                <c:pt idx="4">
                  <c:v>101.95078792752501</c:v>
                </c:pt>
                <c:pt idx="5">
                  <c:v>103.5281720493374</c:v>
                </c:pt>
                <c:pt idx="6">
                  <c:v>106.41111020757035</c:v>
                </c:pt>
              </c:numCache>
            </c:numRef>
          </c:val>
          <c:smooth val="0"/>
          <c:extLst>
            <c:ext xmlns:c16="http://schemas.microsoft.com/office/drawing/2014/chart" uri="{C3380CC4-5D6E-409C-BE32-E72D297353CC}">
              <c16:uniqueId val="{00000002-979C-4F91-AABD-E247174BD569}"/>
            </c:ext>
          </c:extLst>
        </c:ser>
        <c:ser>
          <c:idx val="1"/>
          <c:order val="3"/>
          <c:tx>
            <c:strRef>
              <c:f>'Graf 10+11'!$Q$14</c:f>
              <c:strCache>
                <c:ptCount val="1"/>
                <c:pt idx="0">
                  <c:v>Mar 2022</c:v>
                </c:pt>
              </c:strCache>
            </c:strRef>
          </c:tx>
          <c:spPr>
            <a:ln w="19050" cap="rnd">
              <a:solidFill>
                <a:schemeClr val="tx1"/>
              </a:solidFill>
              <a:prstDash val="dash"/>
              <a:round/>
            </a:ln>
            <a:effectLst/>
          </c:spPr>
          <c:marker>
            <c:symbol val="none"/>
          </c:marker>
          <c:cat>
            <c:numRef>
              <c:f>'Graf 10+11'!$R$5:$X$5</c:f>
              <c:numCache>
                <c:formatCode>General</c:formatCode>
                <c:ptCount val="7"/>
                <c:pt idx="0">
                  <c:v>2019</c:v>
                </c:pt>
                <c:pt idx="1">
                  <c:v>2020</c:v>
                </c:pt>
                <c:pt idx="2">
                  <c:v>2021</c:v>
                </c:pt>
                <c:pt idx="3">
                  <c:v>2022</c:v>
                </c:pt>
                <c:pt idx="4">
                  <c:v>2023</c:v>
                </c:pt>
                <c:pt idx="5">
                  <c:v>2024</c:v>
                </c:pt>
                <c:pt idx="6">
                  <c:v>2025</c:v>
                </c:pt>
              </c:numCache>
            </c:numRef>
          </c:cat>
          <c:val>
            <c:numRef>
              <c:f>'Graf 10+11'!$R$7:$X$7</c:f>
              <c:numCache>
                <c:formatCode>0.0</c:formatCode>
                <c:ptCount val="7"/>
                <c:pt idx="0">
                  <c:v>100</c:v>
                </c:pt>
                <c:pt idx="1">
                  <c:v>95.641246192072813</c:v>
                </c:pt>
                <c:pt idx="2">
                  <c:v>98.530063015566796</c:v>
                </c:pt>
                <c:pt idx="3">
                  <c:v>100.42973990706525</c:v>
                </c:pt>
                <c:pt idx="4">
                  <c:v>101.06304289823728</c:v>
                </c:pt>
                <c:pt idx="5">
                  <c:v>102.74171409187063</c:v>
                </c:pt>
                <c:pt idx="6">
                  <c:v>105.09195498599493</c:v>
                </c:pt>
              </c:numCache>
            </c:numRef>
          </c:val>
          <c:smooth val="0"/>
          <c:extLst>
            <c:ext xmlns:c16="http://schemas.microsoft.com/office/drawing/2014/chart" uri="{C3380CC4-5D6E-409C-BE32-E72D297353CC}">
              <c16:uniqueId val="{00000003-979C-4F91-AABD-E247174BD569}"/>
            </c:ext>
          </c:extLst>
        </c:ser>
        <c:dLbls>
          <c:showLegendKey val="0"/>
          <c:showVal val="0"/>
          <c:showCatName val="0"/>
          <c:showSerName val="0"/>
          <c:showPercent val="0"/>
          <c:showBubbleSize val="0"/>
        </c:dLbls>
        <c:smooth val="0"/>
        <c:axId val="309375616"/>
        <c:axId val="309376008"/>
      </c:lineChart>
      <c:catAx>
        <c:axId val="309375616"/>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9376008"/>
        <c:crossesAt val="100"/>
        <c:auto val="1"/>
        <c:lblAlgn val="ctr"/>
        <c:lblOffset val="100"/>
        <c:noMultiLvlLbl val="0"/>
      </c:catAx>
      <c:valAx>
        <c:axId val="309376008"/>
        <c:scaling>
          <c:orientation val="minMax"/>
          <c:min val="9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9375616"/>
        <c:crossesAt val="1"/>
        <c:crossBetween val="between"/>
      </c:valAx>
      <c:spPr>
        <a:noFill/>
        <a:ln>
          <a:noFill/>
        </a:ln>
        <a:effectLst/>
      </c:spPr>
    </c:plotArea>
    <c:legend>
      <c:legendPos val="tr"/>
      <c:layout>
        <c:manualLayout>
          <c:xMode val="edge"/>
          <c:yMode val="edge"/>
          <c:x val="0.53762885736129107"/>
          <c:y val="0.55694733312660871"/>
          <c:w val="0.45736858664367208"/>
          <c:h val="0.30594686169367952"/>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10+11'!$Q$33</c:f>
              <c:strCache>
                <c:ptCount val="1"/>
                <c:pt idx="0">
                  <c:v>Feb 2020</c:v>
                </c:pt>
              </c:strCache>
            </c:strRef>
          </c:tx>
          <c:spPr>
            <a:ln w="19050" cap="rnd">
              <a:solidFill>
                <a:srgbClr val="000000"/>
              </a:solidFill>
              <a:prstDash val="solid"/>
              <a:round/>
            </a:ln>
            <a:effectLst/>
          </c:spPr>
          <c:marker>
            <c:symbol val="none"/>
          </c:marker>
          <c:cat>
            <c:numRef>
              <c:f>'Graf 10+11'!$R$22:$X$22</c:f>
              <c:numCache>
                <c:formatCode>General</c:formatCode>
                <c:ptCount val="7"/>
                <c:pt idx="0">
                  <c:v>2019</c:v>
                </c:pt>
                <c:pt idx="1">
                  <c:v>2020</c:v>
                </c:pt>
                <c:pt idx="2">
                  <c:v>2021</c:v>
                </c:pt>
                <c:pt idx="3">
                  <c:v>2022</c:v>
                </c:pt>
                <c:pt idx="4">
                  <c:v>2023</c:v>
                </c:pt>
                <c:pt idx="5">
                  <c:v>2024</c:v>
                </c:pt>
                <c:pt idx="6">
                  <c:v>2025</c:v>
                </c:pt>
              </c:numCache>
            </c:numRef>
          </c:cat>
          <c:val>
            <c:numRef>
              <c:f>'Graf 10+11'!$R$26:$X$26</c:f>
              <c:numCache>
                <c:formatCode>0.0</c:formatCode>
                <c:ptCount val="7"/>
                <c:pt idx="0">
                  <c:v>100</c:v>
                </c:pt>
                <c:pt idx="1">
                  <c:v>100.23486774575257</c:v>
                </c:pt>
                <c:pt idx="2">
                  <c:v>100.52407012079833</c:v>
                </c:pt>
                <c:pt idx="3">
                  <c:v>100.74151011140044</c:v>
                </c:pt>
                <c:pt idx="4">
                  <c:v>101.16010194745361</c:v>
                </c:pt>
              </c:numCache>
            </c:numRef>
          </c:val>
          <c:smooth val="0"/>
          <c:extLst>
            <c:ext xmlns:c16="http://schemas.microsoft.com/office/drawing/2014/chart" uri="{C3380CC4-5D6E-409C-BE32-E72D297353CC}">
              <c16:uniqueId val="{00000000-8FE6-4FA2-926A-3776529BDF7F}"/>
            </c:ext>
          </c:extLst>
        </c:ser>
        <c:ser>
          <c:idx val="3"/>
          <c:order val="1"/>
          <c:tx>
            <c:strRef>
              <c:f>'Graf 10+11'!$Q$30</c:f>
              <c:strCache>
                <c:ptCount val="1"/>
                <c:pt idx="0">
                  <c:v>Feb 2023</c:v>
                </c:pt>
              </c:strCache>
            </c:strRef>
          </c:tx>
          <c:spPr>
            <a:ln w="19050" cap="rnd">
              <a:solidFill>
                <a:srgbClr val="369ADC"/>
              </a:solidFill>
              <a:prstDash val="solid"/>
              <a:round/>
            </a:ln>
            <a:effectLst/>
          </c:spPr>
          <c:marker>
            <c:symbol val="none"/>
          </c:marker>
          <c:val>
            <c:numRef>
              <c:f>'Graf 10+11'!$R$23:$X$23</c:f>
              <c:numCache>
                <c:formatCode>0.0</c:formatCode>
                <c:ptCount val="7"/>
                <c:pt idx="0">
                  <c:v>100</c:v>
                </c:pt>
                <c:pt idx="1">
                  <c:v>98.113848003631617</c:v>
                </c:pt>
                <c:pt idx="2">
                  <c:v>97.543258397097986</c:v>
                </c:pt>
                <c:pt idx="3">
                  <c:v>99.312443510644471</c:v>
                </c:pt>
                <c:pt idx="4">
                  <c:v>99.813181799586673</c:v>
                </c:pt>
                <c:pt idx="5">
                  <c:v>100.30805688342099</c:v>
                </c:pt>
                <c:pt idx="6">
                  <c:v>100.86460334664997</c:v>
                </c:pt>
              </c:numCache>
            </c:numRef>
          </c:val>
          <c:smooth val="0"/>
          <c:extLst>
            <c:ext xmlns:c16="http://schemas.microsoft.com/office/drawing/2014/chart" uri="{C3380CC4-5D6E-409C-BE32-E72D297353CC}">
              <c16:uniqueId val="{00000001-8FE6-4FA2-926A-3776529BDF7F}"/>
            </c:ext>
          </c:extLst>
        </c:ser>
        <c:ser>
          <c:idx val="2"/>
          <c:order val="2"/>
          <c:tx>
            <c:strRef>
              <c:f>'Graf 10+11'!$Q$32</c:f>
              <c:strCache>
                <c:ptCount val="1"/>
                <c:pt idx="0">
                  <c:v>Risk scenario for Feb 2023</c:v>
                </c:pt>
              </c:strCache>
            </c:strRef>
          </c:tx>
          <c:spPr>
            <a:ln w="19050" cap="rnd">
              <a:solidFill>
                <a:srgbClr val="FF0000"/>
              </a:solidFill>
              <a:round/>
            </a:ln>
            <a:effectLst/>
          </c:spPr>
          <c:marker>
            <c:symbol val="none"/>
          </c:marker>
          <c:cat>
            <c:numRef>
              <c:f>'Graf 10+11'!$R$22:$X$22</c:f>
              <c:numCache>
                <c:formatCode>General</c:formatCode>
                <c:ptCount val="7"/>
                <c:pt idx="0">
                  <c:v>2019</c:v>
                </c:pt>
                <c:pt idx="1">
                  <c:v>2020</c:v>
                </c:pt>
                <c:pt idx="2">
                  <c:v>2021</c:v>
                </c:pt>
                <c:pt idx="3">
                  <c:v>2022</c:v>
                </c:pt>
                <c:pt idx="4">
                  <c:v>2023</c:v>
                </c:pt>
                <c:pt idx="5">
                  <c:v>2024</c:v>
                </c:pt>
                <c:pt idx="6">
                  <c:v>2025</c:v>
                </c:pt>
              </c:numCache>
            </c:numRef>
          </c:cat>
          <c:val>
            <c:numRef>
              <c:f>'Graf 10+11'!$R$25:$X$25</c:f>
              <c:numCache>
                <c:formatCode>0.0</c:formatCode>
                <c:ptCount val="7"/>
                <c:pt idx="0">
                  <c:v>100</c:v>
                </c:pt>
                <c:pt idx="1">
                  <c:v>98.113848003631617</c:v>
                </c:pt>
                <c:pt idx="2">
                  <c:v>97.543258397097986</c:v>
                </c:pt>
                <c:pt idx="3">
                  <c:v>99.312443510644471</c:v>
                </c:pt>
                <c:pt idx="4">
                  <c:v>99.72089286843871</c:v>
                </c:pt>
                <c:pt idx="5">
                  <c:v>99.973399487355721</c:v>
                </c:pt>
                <c:pt idx="6">
                  <c:v>100.43924035726342</c:v>
                </c:pt>
              </c:numCache>
            </c:numRef>
          </c:val>
          <c:smooth val="0"/>
          <c:extLst>
            <c:ext xmlns:c16="http://schemas.microsoft.com/office/drawing/2014/chart" uri="{C3380CC4-5D6E-409C-BE32-E72D297353CC}">
              <c16:uniqueId val="{00000002-8FE6-4FA2-926A-3776529BDF7F}"/>
            </c:ext>
          </c:extLst>
        </c:ser>
        <c:ser>
          <c:idx val="1"/>
          <c:order val="3"/>
          <c:tx>
            <c:strRef>
              <c:f>'Graf 10+11'!$Q$31</c:f>
              <c:strCache>
                <c:ptCount val="1"/>
                <c:pt idx="0">
                  <c:v>Mar 2022</c:v>
                </c:pt>
              </c:strCache>
            </c:strRef>
          </c:tx>
          <c:spPr>
            <a:ln w="19050" cap="rnd">
              <a:solidFill>
                <a:schemeClr val="tx1"/>
              </a:solidFill>
              <a:prstDash val="dash"/>
              <a:round/>
            </a:ln>
            <a:effectLst/>
          </c:spPr>
          <c:marker>
            <c:symbol val="none"/>
          </c:marker>
          <c:cat>
            <c:numRef>
              <c:f>'Graf 10+11'!$R$22:$X$22</c:f>
              <c:numCache>
                <c:formatCode>General</c:formatCode>
                <c:ptCount val="7"/>
                <c:pt idx="0">
                  <c:v>2019</c:v>
                </c:pt>
                <c:pt idx="1">
                  <c:v>2020</c:v>
                </c:pt>
                <c:pt idx="2">
                  <c:v>2021</c:v>
                </c:pt>
                <c:pt idx="3">
                  <c:v>2022</c:v>
                </c:pt>
                <c:pt idx="4">
                  <c:v>2023</c:v>
                </c:pt>
                <c:pt idx="5">
                  <c:v>2024</c:v>
                </c:pt>
                <c:pt idx="6">
                  <c:v>2025</c:v>
                </c:pt>
              </c:numCache>
            </c:numRef>
          </c:cat>
          <c:val>
            <c:numRef>
              <c:f>'Graf 10+11'!$R$24:$X$24</c:f>
              <c:numCache>
                <c:formatCode>0.0</c:formatCode>
                <c:ptCount val="7"/>
                <c:pt idx="0">
                  <c:v>100</c:v>
                </c:pt>
                <c:pt idx="1">
                  <c:v>98.113848003631659</c:v>
                </c:pt>
                <c:pt idx="2">
                  <c:v>97.543258397097986</c:v>
                </c:pt>
                <c:pt idx="3">
                  <c:v>98.105806300788885</c:v>
                </c:pt>
                <c:pt idx="4">
                  <c:v>99.67685743259689</c:v>
                </c:pt>
                <c:pt idx="5">
                  <c:v>100.25859158654312</c:v>
                </c:pt>
                <c:pt idx="6">
                  <c:v>100.30413915449317</c:v>
                </c:pt>
              </c:numCache>
            </c:numRef>
          </c:val>
          <c:smooth val="0"/>
          <c:extLst>
            <c:ext xmlns:c16="http://schemas.microsoft.com/office/drawing/2014/chart" uri="{C3380CC4-5D6E-409C-BE32-E72D297353CC}">
              <c16:uniqueId val="{00000003-8FE6-4FA2-926A-3776529BDF7F}"/>
            </c:ext>
          </c:extLst>
        </c:ser>
        <c:dLbls>
          <c:showLegendKey val="0"/>
          <c:showVal val="0"/>
          <c:showCatName val="0"/>
          <c:showSerName val="0"/>
          <c:showPercent val="0"/>
          <c:showBubbleSize val="0"/>
        </c:dLbls>
        <c:smooth val="0"/>
        <c:axId val="309376792"/>
        <c:axId val="309377184"/>
      </c:lineChart>
      <c:catAx>
        <c:axId val="309376792"/>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9377184"/>
        <c:crossesAt val="100"/>
        <c:auto val="1"/>
        <c:lblAlgn val="ctr"/>
        <c:lblOffset val="100"/>
        <c:noMultiLvlLbl val="0"/>
      </c:catAx>
      <c:valAx>
        <c:axId val="309377184"/>
        <c:scaling>
          <c:orientation val="minMax"/>
          <c:max val="102"/>
          <c:min val="96"/>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9376792"/>
        <c:crossesAt val="1"/>
        <c:crossBetween val="between"/>
        <c:majorUnit val="1"/>
      </c:valAx>
      <c:spPr>
        <a:noFill/>
        <a:ln>
          <a:noFill/>
        </a:ln>
        <a:effectLst/>
      </c:spPr>
    </c:plotArea>
    <c:legend>
      <c:legendPos val="tr"/>
      <c:layout>
        <c:manualLayout>
          <c:xMode val="edge"/>
          <c:yMode val="edge"/>
          <c:x val="0.59682403981371734"/>
          <c:y val="0.54039560125678376"/>
          <c:w val="0.37393210719789155"/>
          <c:h val="0.27258147680245259"/>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82360815031478E-2"/>
          <c:y val="7.3875106928999165E-2"/>
          <c:w val="0.88681971843441276"/>
          <c:h val="0.78461999933342963"/>
        </c:manualLayout>
      </c:layout>
      <c:barChart>
        <c:barDir val="col"/>
        <c:grouping val="stacked"/>
        <c:varyColors val="0"/>
        <c:ser>
          <c:idx val="4"/>
          <c:order val="1"/>
          <c:tx>
            <c:strRef>
              <c:f>'Graf 12+13'!$B$11</c:f>
              <c:strCache>
                <c:ptCount val="1"/>
                <c:pt idx="0">
                  <c:v>Štrukturálne saldo</c:v>
                </c:pt>
              </c:strCache>
            </c:strRef>
          </c:tx>
          <c:spPr>
            <a:solidFill>
              <a:srgbClr val="2C9ADC"/>
            </a:solidFill>
            <a:ln>
              <a:noFill/>
            </a:ln>
            <a:effectLst/>
          </c:spPr>
          <c:invertIfNegative val="0"/>
          <c:cat>
            <c:numRef>
              <c:f>'Graf 12+13'!$D$7:$S$7</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'Graf 12+13'!$D$11:$S$11</c:f>
              <c:numCache>
                <c:formatCode>#\ ##0.0</c:formatCode>
                <c:ptCount val="16"/>
                <c:pt idx="0">
                  <c:v>-3.2997394130984938</c:v>
                </c:pt>
                <c:pt idx="1">
                  <c:v>-6.019725333472727</c:v>
                </c:pt>
                <c:pt idx="2">
                  <c:v>-6.5810892214517906</c:v>
                </c:pt>
                <c:pt idx="3">
                  <c:v>-4.5315007868253421</c:v>
                </c:pt>
                <c:pt idx="4">
                  <c:v>-3.9349974281915805</c:v>
                </c:pt>
                <c:pt idx="5">
                  <c:v>-2.1727657056979139</c:v>
                </c:pt>
                <c:pt idx="6">
                  <c:v>-2.7976502475532872</c:v>
                </c:pt>
                <c:pt idx="7">
                  <c:v>-2.5494834820871213</c:v>
                </c:pt>
                <c:pt idx="8">
                  <c:v>-2.4773492534267474</c:v>
                </c:pt>
                <c:pt idx="9">
                  <c:v>-1.1622791341731096</c:v>
                </c:pt>
                <c:pt idx="10">
                  <c:v>-1.6133031812122431</c:v>
                </c:pt>
                <c:pt idx="11">
                  <c:v>-1.9218268507001128</c:v>
                </c:pt>
                <c:pt idx="12">
                  <c:v>-2.5227637368780638</c:v>
                </c:pt>
                <c:pt idx="13">
                  <c:v>0</c:v>
                </c:pt>
                <c:pt idx="14">
                  <c:v>0</c:v>
                </c:pt>
                <c:pt idx="15">
                  <c:v>0</c:v>
                </c:pt>
              </c:numCache>
            </c:numRef>
          </c:val>
          <c:extLst>
            <c:ext xmlns:c16="http://schemas.microsoft.com/office/drawing/2014/chart" uri="{C3380CC4-5D6E-409C-BE32-E72D297353CC}">
              <c16:uniqueId val="{00000005-A56F-40CE-8F99-23A9C5105EE3}"/>
            </c:ext>
          </c:extLst>
        </c:ser>
        <c:ser>
          <c:idx val="2"/>
          <c:order val="2"/>
          <c:tx>
            <c:strRef>
              <c:f>'Graf 12+13'!$B$9</c:f>
              <c:strCache>
                <c:ptCount val="1"/>
                <c:pt idx="0">
                  <c:v>Cyklická zložka</c:v>
                </c:pt>
              </c:strCache>
            </c:strRef>
          </c:tx>
          <c:spPr>
            <a:solidFill>
              <a:schemeClr val="accent3"/>
            </a:solidFill>
            <a:ln>
              <a:noFill/>
            </a:ln>
            <a:effectLst/>
          </c:spPr>
          <c:invertIfNegative val="0"/>
          <c:cat>
            <c:numRef>
              <c:f>'Graf 12+13'!$D$7:$S$7</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'Graf 12+13'!$D$9:$S$9</c:f>
              <c:numCache>
                <c:formatCode>#\ ##0.0</c:formatCode>
                <c:ptCount val="16"/>
                <c:pt idx="0">
                  <c:v>1.1215322763768836</c:v>
                </c:pt>
                <c:pt idx="1">
                  <c:v>-1.8646745104539599</c:v>
                </c:pt>
                <c:pt idx="2">
                  <c:v>-0.37604132730798939</c:v>
                </c:pt>
                <c:pt idx="3">
                  <c:v>-0.25751466871737411</c:v>
                </c:pt>
                <c:pt idx="4">
                  <c:v>-0.48131839707946311</c:v>
                </c:pt>
                <c:pt idx="5">
                  <c:v>-0.6996093224525689</c:v>
                </c:pt>
                <c:pt idx="6">
                  <c:v>-0.58321534787061857</c:v>
                </c:pt>
                <c:pt idx="7">
                  <c:v>-0.12783377625914907</c:v>
                </c:pt>
                <c:pt idx="8">
                  <c:v>-6.0496468587597323E-2</c:v>
                </c:pt>
                <c:pt idx="9">
                  <c:v>0.18001260401688915</c:v>
                </c:pt>
                <c:pt idx="10">
                  <c:v>0.60238011747504783</c:v>
                </c:pt>
                <c:pt idx="11">
                  <c:v>0.70283417593770481</c:v>
                </c:pt>
                <c:pt idx="12">
                  <c:v>-1.0183740130843146</c:v>
                </c:pt>
                <c:pt idx="13">
                  <c:v>0</c:v>
                </c:pt>
                <c:pt idx="14">
                  <c:v>0</c:v>
                </c:pt>
                <c:pt idx="15">
                  <c:v>0</c:v>
                </c:pt>
              </c:numCache>
            </c:numRef>
          </c:val>
          <c:extLst>
            <c:ext xmlns:c16="http://schemas.microsoft.com/office/drawing/2014/chart" uri="{C3380CC4-5D6E-409C-BE32-E72D297353CC}">
              <c16:uniqueId val="{00000003-A56F-40CE-8F99-23A9C5105EE3}"/>
            </c:ext>
          </c:extLst>
        </c:ser>
        <c:ser>
          <c:idx val="3"/>
          <c:order val="3"/>
          <c:tx>
            <c:strRef>
              <c:f>'Graf 12+13'!$B$10</c:f>
              <c:strCache>
                <c:ptCount val="1"/>
                <c:pt idx="0">
                  <c:v>Jednorazové vplyvy</c:v>
                </c:pt>
              </c:strCache>
            </c:strRef>
          </c:tx>
          <c:spPr>
            <a:solidFill>
              <a:srgbClr val="2C9ADC">
                <a:lumMod val="20000"/>
                <a:lumOff val="80000"/>
              </a:srgbClr>
            </a:solidFill>
            <a:ln>
              <a:noFill/>
            </a:ln>
            <a:effectLst/>
          </c:spPr>
          <c:invertIfNegative val="0"/>
          <c:cat>
            <c:numRef>
              <c:f>'Graf 12+13'!$D$7:$S$7</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'Graf 12+13'!$D$10:$S$10</c:f>
              <c:numCache>
                <c:formatCode>#\ ##0.0</c:formatCode>
                <c:ptCount val="16"/>
                <c:pt idx="0">
                  <c:v>-0.34521395225840129</c:v>
                </c:pt>
                <c:pt idx="1">
                  <c:v>-0.26493583740229953</c:v>
                </c:pt>
                <c:pt idx="2">
                  <c:v>-0.58945972743968078</c:v>
                </c:pt>
                <c:pt idx="3">
                  <c:v>0.45098611885825823</c:v>
                </c:pt>
                <c:pt idx="4">
                  <c:v>5.46578265893682E-2</c:v>
                </c:pt>
                <c:pt idx="5">
                  <c:v>-1.0866810360508451E-2</c:v>
                </c:pt>
                <c:pt idx="6">
                  <c:v>0.27281445768571533</c:v>
                </c:pt>
                <c:pt idx="7">
                  <c:v>0</c:v>
                </c:pt>
                <c:pt idx="8">
                  <c:v>-4.3379826941880494E-2</c:v>
                </c:pt>
                <c:pt idx="9">
                  <c:v>0</c:v>
                </c:pt>
                <c:pt idx="10">
                  <c:v>0</c:v>
                </c:pt>
                <c:pt idx="11">
                  <c:v>0</c:v>
                </c:pt>
                <c:pt idx="12">
                  <c:v>-1.8180311929928761</c:v>
                </c:pt>
                <c:pt idx="13">
                  <c:v>0</c:v>
                </c:pt>
                <c:pt idx="14">
                  <c:v>0</c:v>
                </c:pt>
                <c:pt idx="15">
                  <c:v>0</c:v>
                </c:pt>
              </c:numCache>
            </c:numRef>
          </c:val>
          <c:extLst>
            <c:ext xmlns:c16="http://schemas.microsoft.com/office/drawing/2014/chart" uri="{C3380CC4-5D6E-409C-BE32-E72D297353CC}">
              <c16:uniqueId val="{00000004-A56F-40CE-8F99-23A9C5105EE3}"/>
            </c:ext>
          </c:extLst>
        </c:ser>
        <c:dLbls>
          <c:showLegendKey val="0"/>
          <c:showVal val="0"/>
          <c:showCatName val="0"/>
          <c:showSerName val="0"/>
          <c:showPercent val="0"/>
          <c:showBubbleSize val="0"/>
        </c:dLbls>
        <c:gapWidth val="150"/>
        <c:overlap val="100"/>
        <c:axId val="557539920"/>
        <c:axId val="561011080"/>
      </c:barChart>
      <c:lineChart>
        <c:grouping val="standard"/>
        <c:varyColors val="0"/>
        <c:ser>
          <c:idx val="0"/>
          <c:order val="0"/>
          <c:tx>
            <c:strRef>
              <c:f>'Graf 12+13'!$B$8</c:f>
              <c:strCache>
                <c:ptCount val="1"/>
                <c:pt idx="0">
                  <c:v>Nominálne saldo</c:v>
                </c:pt>
              </c:strCache>
            </c:strRef>
          </c:tx>
          <c:spPr>
            <a:ln w="28575" cap="rnd">
              <a:noFill/>
              <a:round/>
            </a:ln>
            <a:effectLst/>
          </c:spPr>
          <c:marker>
            <c:symbol val="circle"/>
            <c:size val="5"/>
            <c:spPr>
              <a:solidFill>
                <a:sysClr val="windowText" lastClr="000000"/>
              </a:solidFill>
              <a:ln w="9525">
                <a:noFill/>
              </a:ln>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A5-4108-B771-1C93309B9003}"/>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A5-4108-B771-1C93309B9003}"/>
                </c:ext>
              </c:extLst>
            </c:dLbl>
            <c:dLbl>
              <c:idx val="1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A5-4108-B771-1C93309B9003}"/>
                </c:ext>
              </c:extLst>
            </c:dLbl>
            <c:dLbl>
              <c:idx val="1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A5-4108-B771-1C93309B9003}"/>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12+13'!$D$7:$S$7</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'Graf 12+13'!$D$8:$S$8</c:f>
              <c:numCache>
                <c:formatCode>#\ ##0.0</c:formatCode>
                <c:ptCount val="16"/>
                <c:pt idx="0">
                  <c:v>-2.5234210889800117</c:v>
                </c:pt>
                <c:pt idx="1">
                  <c:v>-8.1493356813289886</c:v>
                </c:pt>
                <c:pt idx="2">
                  <c:v>-7.5026077807900462</c:v>
                </c:pt>
                <c:pt idx="3">
                  <c:v>-4.322085277808231</c:v>
                </c:pt>
                <c:pt idx="4">
                  <c:v>-4.3689696372631763</c:v>
                </c:pt>
                <c:pt idx="5">
                  <c:v>-2.8885857040668763</c:v>
                </c:pt>
                <c:pt idx="6">
                  <c:v>-3.1147163639601265</c:v>
                </c:pt>
                <c:pt idx="7">
                  <c:v>-2.6729622355616662</c:v>
                </c:pt>
                <c:pt idx="8">
                  <c:v>-2.582412289630224</c:v>
                </c:pt>
                <c:pt idx="9">
                  <c:v>-0.98226653015622056</c:v>
                </c:pt>
                <c:pt idx="10">
                  <c:v>-1.0109230637371953</c:v>
                </c:pt>
                <c:pt idx="11">
                  <c:v>-1.2069804952340768</c:v>
                </c:pt>
                <c:pt idx="12">
                  <c:v>-5.3503135907519042</c:v>
                </c:pt>
                <c:pt idx="13">
                  <c:v>-5.4305277949314545</c:v>
                </c:pt>
                <c:pt idx="14">
                  <c:v>-2.0373560448130417</c:v>
                </c:pt>
                <c:pt idx="15">
                  <c:v>-6.2971197561965244</c:v>
                </c:pt>
              </c:numCache>
            </c:numRef>
          </c:val>
          <c:smooth val="0"/>
          <c:extLst>
            <c:ext xmlns:c16="http://schemas.microsoft.com/office/drawing/2014/chart" uri="{C3380CC4-5D6E-409C-BE32-E72D297353CC}">
              <c16:uniqueId val="{00000001-A56F-40CE-8F99-23A9C5105EE3}"/>
            </c:ext>
          </c:extLst>
        </c:ser>
        <c:dLbls>
          <c:showLegendKey val="0"/>
          <c:showVal val="0"/>
          <c:showCatName val="0"/>
          <c:showSerName val="0"/>
          <c:showPercent val="0"/>
          <c:showBubbleSize val="0"/>
        </c:dLbls>
        <c:marker val="1"/>
        <c:smooth val="0"/>
        <c:axId val="557539920"/>
        <c:axId val="561011080"/>
      </c:lineChart>
      <c:catAx>
        <c:axId val="5575399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61011080"/>
        <c:crosses val="autoZero"/>
        <c:auto val="1"/>
        <c:lblAlgn val="ctr"/>
        <c:lblOffset val="100"/>
        <c:noMultiLvlLbl val="0"/>
      </c:catAx>
      <c:valAx>
        <c:axId val="561011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57539920"/>
        <c:crosses val="autoZero"/>
        <c:crossBetween val="between"/>
      </c:valAx>
      <c:spPr>
        <a:noFill/>
        <a:ln>
          <a:noFill/>
        </a:ln>
        <a:effectLst/>
      </c:spPr>
    </c:plotArea>
    <c:legend>
      <c:legendPos val="b"/>
      <c:layout>
        <c:manualLayout>
          <c:xMode val="edge"/>
          <c:yMode val="edge"/>
          <c:x val="0"/>
          <c:y val="1.5058395907621284E-3"/>
          <c:w val="0.87034462547000369"/>
          <c:h val="0.102412715438922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82360815031478E-2"/>
          <c:y val="7.3875106928999165E-2"/>
          <c:w val="0.88681971843441276"/>
          <c:h val="0.78461999933342963"/>
        </c:manualLayout>
      </c:layout>
      <c:barChart>
        <c:barDir val="col"/>
        <c:grouping val="stacked"/>
        <c:varyColors val="0"/>
        <c:ser>
          <c:idx val="4"/>
          <c:order val="1"/>
          <c:tx>
            <c:strRef>
              <c:f>'Graf 12+13'!$C$11</c:f>
              <c:strCache>
                <c:ptCount val="1"/>
                <c:pt idx="0">
                  <c:v>Structural balance</c:v>
                </c:pt>
              </c:strCache>
            </c:strRef>
          </c:tx>
          <c:spPr>
            <a:solidFill>
              <a:srgbClr val="2C9ADC"/>
            </a:solidFill>
            <a:ln>
              <a:noFill/>
            </a:ln>
            <a:effectLst/>
          </c:spPr>
          <c:invertIfNegative val="0"/>
          <c:cat>
            <c:numRef>
              <c:f>'Graf 12+13'!$D$7:$S$7</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'Graf 12+13'!$D$11:$S$11</c:f>
              <c:numCache>
                <c:formatCode>#\ ##0.0</c:formatCode>
                <c:ptCount val="16"/>
                <c:pt idx="0">
                  <c:v>-3.2997394130984938</c:v>
                </c:pt>
                <c:pt idx="1">
                  <c:v>-6.019725333472727</c:v>
                </c:pt>
                <c:pt idx="2">
                  <c:v>-6.5810892214517906</c:v>
                </c:pt>
                <c:pt idx="3">
                  <c:v>-4.5315007868253421</c:v>
                </c:pt>
                <c:pt idx="4">
                  <c:v>-3.9349974281915805</c:v>
                </c:pt>
                <c:pt idx="5">
                  <c:v>-2.1727657056979139</c:v>
                </c:pt>
                <c:pt idx="6">
                  <c:v>-2.7976502475532872</c:v>
                </c:pt>
                <c:pt idx="7">
                  <c:v>-2.5494834820871213</c:v>
                </c:pt>
                <c:pt idx="8">
                  <c:v>-2.4773492534267474</c:v>
                </c:pt>
                <c:pt idx="9">
                  <c:v>-1.1622791341731096</c:v>
                </c:pt>
                <c:pt idx="10">
                  <c:v>-1.6133031812122431</c:v>
                </c:pt>
                <c:pt idx="11">
                  <c:v>-1.9218268507001128</c:v>
                </c:pt>
                <c:pt idx="12">
                  <c:v>-2.5227637368780638</c:v>
                </c:pt>
                <c:pt idx="13">
                  <c:v>0</c:v>
                </c:pt>
                <c:pt idx="14">
                  <c:v>0</c:v>
                </c:pt>
                <c:pt idx="15">
                  <c:v>0</c:v>
                </c:pt>
              </c:numCache>
            </c:numRef>
          </c:val>
          <c:extLst>
            <c:ext xmlns:c16="http://schemas.microsoft.com/office/drawing/2014/chart" uri="{C3380CC4-5D6E-409C-BE32-E72D297353CC}">
              <c16:uniqueId val="{00000000-9B05-4992-B33C-AEE2CD48CD2E}"/>
            </c:ext>
          </c:extLst>
        </c:ser>
        <c:ser>
          <c:idx val="2"/>
          <c:order val="2"/>
          <c:tx>
            <c:strRef>
              <c:f>'Graf 12+13'!$C$9</c:f>
              <c:strCache>
                <c:ptCount val="1"/>
                <c:pt idx="0">
                  <c:v>Cyclical component</c:v>
                </c:pt>
              </c:strCache>
            </c:strRef>
          </c:tx>
          <c:spPr>
            <a:solidFill>
              <a:schemeClr val="accent3"/>
            </a:solidFill>
            <a:ln>
              <a:noFill/>
            </a:ln>
            <a:effectLst/>
          </c:spPr>
          <c:invertIfNegative val="0"/>
          <c:cat>
            <c:numRef>
              <c:f>'Graf 12+13'!$D$7:$S$7</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'Graf 12+13'!$D$9:$S$9</c:f>
              <c:numCache>
                <c:formatCode>#\ ##0.0</c:formatCode>
                <c:ptCount val="16"/>
                <c:pt idx="0">
                  <c:v>1.1215322763768836</c:v>
                </c:pt>
                <c:pt idx="1">
                  <c:v>-1.8646745104539599</c:v>
                </c:pt>
                <c:pt idx="2">
                  <c:v>-0.37604132730798939</c:v>
                </c:pt>
                <c:pt idx="3">
                  <c:v>-0.25751466871737411</c:v>
                </c:pt>
                <c:pt idx="4">
                  <c:v>-0.48131839707946311</c:v>
                </c:pt>
                <c:pt idx="5">
                  <c:v>-0.6996093224525689</c:v>
                </c:pt>
                <c:pt idx="6">
                  <c:v>-0.58321534787061857</c:v>
                </c:pt>
                <c:pt idx="7">
                  <c:v>-0.12783377625914907</c:v>
                </c:pt>
                <c:pt idx="8">
                  <c:v>-6.0496468587597323E-2</c:v>
                </c:pt>
                <c:pt idx="9">
                  <c:v>0.18001260401688915</c:v>
                </c:pt>
                <c:pt idx="10">
                  <c:v>0.60238011747504783</c:v>
                </c:pt>
                <c:pt idx="11">
                  <c:v>0.70283417593770481</c:v>
                </c:pt>
                <c:pt idx="12">
                  <c:v>-1.0183740130843146</c:v>
                </c:pt>
                <c:pt idx="13">
                  <c:v>0</c:v>
                </c:pt>
                <c:pt idx="14">
                  <c:v>0</c:v>
                </c:pt>
                <c:pt idx="15">
                  <c:v>0</c:v>
                </c:pt>
              </c:numCache>
            </c:numRef>
          </c:val>
          <c:extLst>
            <c:ext xmlns:c16="http://schemas.microsoft.com/office/drawing/2014/chart" uri="{C3380CC4-5D6E-409C-BE32-E72D297353CC}">
              <c16:uniqueId val="{00000001-9B05-4992-B33C-AEE2CD48CD2E}"/>
            </c:ext>
          </c:extLst>
        </c:ser>
        <c:ser>
          <c:idx val="3"/>
          <c:order val="3"/>
          <c:tx>
            <c:strRef>
              <c:f>'Graf 12+13'!$C$10</c:f>
              <c:strCache>
                <c:ptCount val="1"/>
                <c:pt idx="0">
                  <c:v>One-offs</c:v>
                </c:pt>
              </c:strCache>
            </c:strRef>
          </c:tx>
          <c:spPr>
            <a:solidFill>
              <a:srgbClr val="2C9ADC">
                <a:lumMod val="20000"/>
                <a:lumOff val="80000"/>
              </a:srgbClr>
            </a:solidFill>
            <a:ln>
              <a:noFill/>
            </a:ln>
            <a:effectLst/>
          </c:spPr>
          <c:invertIfNegative val="0"/>
          <c:cat>
            <c:numRef>
              <c:f>'Graf 12+13'!$D$7:$S$7</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'Graf 12+13'!$D$10:$S$10</c:f>
              <c:numCache>
                <c:formatCode>#\ ##0.0</c:formatCode>
                <c:ptCount val="16"/>
                <c:pt idx="0">
                  <c:v>-0.34521395225840129</c:v>
                </c:pt>
                <c:pt idx="1">
                  <c:v>-0.26493583740229953</c:v>
                </c:pt>
                <c:pt idx="2">
                  <c:v>-0.58945972743968078</c:v>
                </c:pt>
                <c:pt idx="3">
                  <c:v>0.45098611885825823</c:v>
                </c:pt>
                <c:pt idx="4">
                  <c:v>5.46578265893682E-2</c:v>
                </c:pt>
                <c:pt idx="5">
                  <c:v>-1.0866810360508451E-2</c:v>
                </c:pt>
                <c:pt idx="6">
                  <c:v>0.27281445768571533</c:v>
                </c:pt>
                <c:pt idx="7">
                  <c:v>0</c:v>
                </c:pt>
                <c:pt idx="8">
                  <c:v>-4.3379826941880494E-2</c:v>
                </c:pt>
                <c:pt idx="9">
                  <c:v>0</c:v>
                </c:pt>
                <c:pt idx="10">
                  <c:v>0</c:v>
                </c:pt>
                <c:pt idx="11">
                  <c:v>0</c:v>
                </c:pt>
                <c:pt idx="12">
                  <c:v>-1.8180311929928761</c:v>
                </c:pt>
                <c:pt idx="13">
                  <c:v>0</c:v>
                </c:pt>
                <c:pt idx="14">
                  <c:v>0</c:v>
                </c:pt>
                <c:pt idx="15">
                  <c:v>0</c:v>
                </c:pt>
              </c:numCache>
            </c:numRef>
          </c:val>
          <c:extLst>
            <c:ext xmlns:c16="http://schemas.microsoft.com/office/drawing/2014/chart" uri="{C3380CC4-5D6E-409C-BE32-E72D297353CC}">
              <c16:uniqueId val="{00000002-9B05-4992-B33C-AEE2CD48CD2E}"/>
            </c:ext>
          </c:extLst>
        </c:ser>
        <c:dLbls>
          <c:showLegendKey val="0"/>
          <c:showVal val="0"/>
          <c:showCatName val="0"/>
          <c:showSerName val="0"/>
          <c:showPercent val="0"/>
          <c:showBubbleSize val="0"/>
        </c:dLbls>
        <c:gapWidth val="150"/>
        <c:overlap val="100"/>
        <c:axId val="557539920"/>
        <c:axId val="561011080"/>
      </c:barChart>
      <c:lineChart>
        <c:grouping val="standard"/>
        <c:varyColors val="0"/>
        <c:ser>
          <c:idx val="0"/>
          <c:order val="0"/>
          <c:tx>
            <c:strRef>
              <c:f>'Graf 12+13'!$C$8</c:f>
              <c:strCache>
                <c:ptCount val="1"/>
                <c:pt idx="0">
                  <c:v>Nominal balance</c:v>
                </c:pt>
              </c:strCache>
            </c:strRef>
          </c:tx>
          <c:spPr>
            <a:ln w="28575" cap="rnd">
              <a:noFill/>
              <a:round/>
            </a:ln>
            <a:effectLst/>
          </c:spPr>
          <c:marker>
            <c:symbol val="circle"/>
            <c:size val="5"/>
            <c:spPr>
              <a:solidFill>
                <a:sysClr val="windowText" lastClr="000000"/>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12+13'!$D$7:$S$7</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'Graf 12+13'!$D$8:$S$8</c:f>
              <c:numCache>
                <c:formatCode>#\ ##0.0</c:formatCode>
                <c:ptCount val="16"/>
                <c:pt idx="0">
                  <c:v>-2.5234210889800117</c:v>
                </c:pt>
                <c:pt idx="1">
                  <c:v>-8.1493356813289886</c:v>
                </c:pt>
                <c:pt idx="2">
                  <c:v>-7.5026077807900462</c:v>
                </c:pt>
                <c:pt idx="3">
                  <c:v>-4.322085277808231</c:v>
                </c:pt>
                <c:pt idx="4">
                  <c:v>-4.3689696372631763</c:v>
                </c:pt>
                <c:pt idx="5">
                  <c:v>-2.8885857040668763</c:v>
                </c:pt>
                <c:pt idx="6">
                  <c:v>-3.1147163639601265</c:v>
                </c:pt>
                <c:pt idx="7">
                  <c:v>-2.6729622355616662</c:v>
                </c:pt>
                <c:pt idx="8">
                  <c:v>-2.582412289630224</c:v>
                </c:pt>
                <c:pt idx="9">
                  <c:v>-0.98226653015622056</c:v>
                </c:pt>
                <c:pt idx="10">
                  <c:v>-1.0109230637371953</c:v>
                </c:pt>
                <c:pt idx="11">
                  <c:v>-1.2069804952340768</c:v>
                </c:pt>
                <c:pt idx="12">
                  <c:v>-5.3503135907519042</c:v>
                </c:pt>
                <c:pt idx="13">
                  <c:v>-5.4305277949314545</c:v>
                </c:pt>
                <c:pt idx="14">
                  <c:v>-2.0373560448130417</c:v>
                </c:pt>
                <c:pt idx="15">
                  <c:v>-6.2971197561965244</c:v>
                </c:pt>
              </c:numCache>
            </c:numRef>
          </c:val>
          <c:smooth val="0"/>
          <c:extLst>
            <c:ext xmlns:c16="http://schemas.microsoft.com/office/drawing/2014/chart" uri="{C3380CC4-5D6E-409C-BE32-E72D297353CC}">
              <c16:uniqueId val="{00000004-9B05-4992-B33C-AEE2CD48CD2E}"/>
            </c:ext>
          </c:extLst>
        </c:ser>
        <c:dLbls>
          <c:showLegendKey val="0"/>
          <c:showVal val="0"/>
          <c:showCatName val="0"/>
          <c:showSerName val="0"/>
          <c:showPercent val="0"/>
          <c:showBubbleSize val="0"/>
        </c:dLbls>
        <c:marker val="1"/>
        <c:smooth val="0"/>
        <c:axId val="557539920"/>
        <c:axId val="561011080"/>
      </c:lineChart>
      <c:catAx>
        <c:axId val="5575399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61011080"/>
        <c:crosses val="autoZero"/>
        <c:auto val="1"/>
        <c:lblAlgn val="ctr"/>
        <c:lblOffset val="100"/>
        <c:noMultiLvlLbl val="0"/>
      </c:catAx>
      <c:valAx>
        <c:axId val="561011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57539920"/>
        <c:crosses val="autoZero"/>
        <c:crossBetween val="between"/>
      </c:valAx>
      <c:spPr>
        <a:noFill/>
        <a:ln>
          <a:noFill/>
        </a:ln>
        <a:effectLst/>
      </c:spPr>
    </c:plotArea>
    <c:legend>
      <c:legendPos val="b"/>
      <c:layout>
        <c:manualLayout>
          <c:xMode val="edge"/>
          <c:yMode val="edge"/>
          <c:x val="0"/>
          <c:y val="1.5058395907621284E-3"/>
          <c:w val="0.72858400251822641"/>
          <c:h val="0.102412715438922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'Graf 12+13'!$B$28</c:f>
              <c:strCache>
                <c:ptCount val="1"/>
                <c:pt idx="0">
                  <c:v>Výdavky bez EÚ fondov</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12+13'!$D$26:$E$26</c:f>
              <c:numCache>
                <c:formatCode>General</c:formatCode>
                <c:ptCount val="2"/>
                <c:pt idx="0">
                  <c:v>2023</c:v>
                </c:pt>
                <c:pt idx="1">
                  <c:v>2022</c:v>
                </c:pt>
              </c:numCache>
            </c:numRef>
          </c:cat>
          <c:val>
            <c:numRef>
              <c:f>'Graf 12+13'!$D$28:$E$28</c:f>
              <c:numCache>
                <c:formatCode>0.0</c:formatCode>
                <c:ptCount val="2"/>
                <c:pt idx="0">
                  <c:v>21.01328149802557</c:v>
                </c:pt>
                <c:pt idx="1">
                  <c:v>0.8099563401474219</c:v>
                </c:pt>
              </c:numCache>
            </c:numRef>
          </c:val>
          <c:extLst>
            <c:ext xmlns:c16="http://schemas.microsoft.com/office/drawing/2014/chart" uri="{C3380CC4-5D6E-409C-BE32-E72D297353CC}">
              <c16:uniqueId val="{00000001-E365-4371-B9E0-E21FBC99D14F}"/>
            </c:ext>
          </c:extLst>
        </c:ser>
        <c:ser>
          <c:idx val="0"/>
          <c:order val="1"/>
          <c:tx>
            <c:strRef>
              <c:f>'Graf 12+13'!$B$27</c:f>
              <c:strCache>
                <c:ptCount val="1"/>
                <c:pt idx="0">
                  <c:v>Daňovo odvodové príjmy (VpDP)</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12+13'!$D$26:$E$26</c:f>
              <c:numCache>
                <c:formatCode>General</c:formatCode>
                <c:ptCount val="2"/>
                <c:pt idx="0">
                  <c:v>2023</c:v>
                </c:pt>
                <c:pt idx="1">
                  <c:v>2022</c:v>
                </c:pt>
              </c:numCache>
            </c:numRef>
          </c:cat>
          <c:val>
            <c:numRef>
              <c:f>'Graf 12+13'!$D$27:$E$27</c:f>
              <c:numCache>
                <c:formatCode>0.0</c:formatCode>
                <c:ptCount val="2"/>
                <c:pt idx="0">
                  <c:v>8.9859801471579743</c:v>
                </c:pt>
                <c:pt idx="1">
                  <c:v>10.429424965350151</c:v>
                </c:pt>
              </c:numCache>
            </c:numRef>
          </c:val>
          <c:extLst>
            <c:ext xmlns:c16="http://schemas.microsoft.com/office/drawing/2014/chart" uri="{C3380CC4-5D6E-409C-BE32-E72D297353CC}">
              <c16:uniqueId val="{00000000-E365-4371-B9E0-E21FBC99D14F}"/>
            </c:ext>
          </c:extLst>
        </c:ser>
        <c:dLbls>
          <c:showLegendKey val="0"/>
          <c:showVal val="0"/>
          <c:showCatName val="0"/>
          <c:showSerName val="0"/>
          <c:showPercent val="0"/>
          <c:showBubbleSize val="0"/>
        </c:dLbls>
        <c:gapWidth val="182"/>
        <c:axId val="733941200"/>
        <c:axId val="733937920"/>
      </c:barChart>
      <c:catAx>
        <c:axId val="733941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33937920"/>
        <c:crosses val="autoZero"/>
        <c:auto val="1"/>
        <c:lblAlgn val="ctr"/>
        <c:lblOffset val="100"/>
        <c:noMultiLvlLbl val="0"/>
      </c:catAx>
      <c:valAx>
        <c:axId val="73393792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33941200"/>
        <c:crosses val="autoZero"/>
        <c:crossBetween val="between"/>
      </c:valAx>
      <c:spPr>
        <a:noFill/>
        <a:ln>
          <a:noFill/>
        </a:ln>
        <a:effectLst/>
      </c:spPr>
    </c:plotArea>
    <c:legend>
      <c:legendPos val="b"/>
      <c:layout>
        <c:manualLayout>
          <c:xMode val="edge"/>
          <c:yMode val="edge"/>
          <c:x val="0.49442231645643153"/>
          <c:y val="0.17717979928816982"/>
          <c:w val="0.49646566054243219"/>
          <c:h val="0.1938662875473898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716885685654145E-2"/>
          <c:y val="5.0004026809603495E-2"/>
          <c:w val="0.87456622862869171"/>
          <c:h val="0.82173832896349919"/>
        </c:manualLayout>
      </c:layout>
      <c:areaChart>
        <c:grouping val="stacked"/>
        <c:varyColors val="0"/>
        <c:ser>
          <c:idx val="5"/>
          <c:order val="0"/>
          <c:spPr>
            <a:solidFill>
              <a:schemeClr val="accent1">
                <a:lumMod val="75000"/>
              </a:schemeClr>
            </a:solidFill>
            <a:ln>
              <a:noFill/>
            </a:ln>
            <a:effectLst/>
          </c:spPr>
          <c:cat>
            <c:numRef>
              <c:f>'Zhrnutie '!$P$5:$P$24</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'Zhrnutie '!$S$5:$S$24</c:f>
              <c:numCache>
                <c:formatCode>0.0</c:formatCode>
                <c:ptCount val="20"/>
                <c:pt idx="15">
                  <c:v>57.799975210648157</c:v>
                </c:pt>
                <c:pt idx="16">
                  <c:v>58.682087539426611</c:v>
                </c:pt>
                <c:pt idx="17">
                  <c:v>58.47969387213621</c:v>
                </c:pt>
                <c:pt idx="18">
                  <c:v>57.079889756430177</c:v>
                </c:pt>
                <c:pt idx="19">
                  <c:v>57.717827104995592</c:v>
                </c:pt>
              </c:numCache>
            </c:numRef>
          </c:val>
          <c:extLst>
            <c:ext xmlns:c16="http://schemas.microsoft.com/office/drawing/2014/chart" uri="{C3380CC4-5D6E-409C-BE32-E72D297353CC}">
              <c16:uniqueId val="{00000000-63B9-4D70-A89B-2B4BCBFE1C2E}"/>
            </c:ext>
          </c:extLst>
        </c:ser>
        <c:ser>
          <c:idx val="2"/>
          <c:order val="2"/>
          <c:tx>
            <c:strRef>
              <c:f>'Zhrnutie '!$Q$4</c:f>
              <c:strCache>
                <c:ptCount val="1"/>
                <c:pt idx="0">
                  <c:v>Hrubý dlh po splnení cieľov rozpočtu</c:v>
                </c:pt>
              </c:strCache>
            </c:strRef>
          </c:tx>
          <c:spPr>
            <a:solidFill>
              <a:schemeClr val="accent1">
                <a:lumMod val="75000"/>
              </a:schemeClr>
            </a:solidFill>
            <a:ln>
              <a:noFill/>
            </a:ln>
            <a:effectLst/>
          </c:spPr>
          <c:cat>
            <c:numRef>
              <c:f>'Zhrnutie '!$P$5:$P$24</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'Zhrnutie '!$Q$5:$Q$24</c:f>
              <c:numCache>
                <c:formatCode>0.0</c:formatCode>
                <c:ptCount val="20"/>
                <c:pt idx="0">
                  <c:v>28.598844266178187</c:v>
                </c:pt>
                <c:pt idx="1">
                  <c:v>36.360888192511553</c:v>
                </c:pt>
                <c:pt idx="2">
                  <c:v>40.614878973148919</c:v>
                </c:pt>
                <c:pt idx="3">
                  <c:v>43.156000418244005</c:v>
                </c:pt>
                <c:pt idx="4">
                  <c:v>51.72910298334714</c:v>
                </c:pt>
                <c:pt idx="5">
                  <c:v>54.692539182951563</c:v>
                </c:pt>
                <c:pt idx="6">
                  <c:v>53.492573668588385</c:v>
                </c:pt>
                <c:pt idx="7">
                  <c:v>51.685314618287428</c:v>
                </c:pt>
                <c:pt idx="8">
                  <c:v>52.274899425888307</c:v>
                </c:pt>
                <c:pt idx="9">
                  <c:v>51.46157115593779</c:v>
                </c:pt>
                <c:pt idx="10">
                  <c:v>49.408050829169454</c:v>
                </c:pt>
                <c:pt idx="11">
                  <c:v>47.97929497392095</c:v>
                </c:pt>
                <c:pt idx="12">
                  <c:v>58.852541981992012</c:v>
                </c:pt>
                <c:pt idx="13">
                  <c:v>61.0399275232283</c:v>
                </c:pt>
                <c:pt idx="14">
                  <c:v>57.799975210648157</c:v>
                </c:pt>
              </c:numCache>
            </c:numRef>
          </c:val>
          <c:extLst>
            <c:ext xmlns:c16="http://schemas.microsoft.com/office/drawing/2014/chart" uri="{C3380CC4-5D6E-409C-BE32-E72D297353CC}">
              <c16:uniqueId val="{00000001-63B9-4D70-A89B-2B4BCBFE1C2E}"/>
            </c:ext>
          </c:extLst>
        </c:ser>
        <c:dLbls>
          <c:showLegendKey val="0"/>
          <c:showVal val="0"/>
          <c:showCatName val="0"/>
          <c:showSerName val="0"/>
          <c:showPercent val="0"/>
          <c:showBubbleSize val="0"/>
        </c:dLbls>
        <c:axId val="813065688"/>
        <c:axId val="813060440"/>
      </c:areaChart>
      <c:lineChart>
        <c:grouping val="standard"/>
        <c:varyColors val="0"/>
        <c:ser>
          <c:idx val="3"/>
          <c:order val="1"/>
          <c:tx>
            <c:strRef>
              <c:f>'Zhrnutie '!$U$4</c:f>
              <c:strCache>
                <c:ptCount val="1"/>
                <c:pt idx="0">
                  <c:v>Hrubý dlh (aktuálny rozpočet verejnej správy)</c:v>
                </c:pt>
              </c:strCache>
            </c:strRef>
          </c:tx>
          <c:spPr>
            <a:ln w="19050" cap="rnd">
              <a:solidFill>
                <a:schemeClr val="tx1"/>
              </a:solidFill>
              <a:prstDash val="sysDash"/>
              <a:round/>
            </a:ln>
            <a:effectLst/>
          </c:spPr>
          <c:marker>
            <c:symbol val="none"/>
          </c:marker>
          <c:dPt>
            <c:idx val="19"/>
            <c:marker>
              <c:symbol val="none"/>
            </c:marker>
            <c:bubble3D val="0"/>
            <c:spPr>
              <a:ln w="19050" cap="sq">
                <a:solidFill>
                  <a:schemeClr val="tx1"/>
                </a:solidFill>
                <a:prstDash val="sysDash"/>
                <a:round/>
              </a:ln>
              <a:effectLst/>
            </c:spPr>
            <c:extLst>
              <c:ext xmlns:c16="http://schemas.microsoft.com/office/drawing/2014/chart" uri="{C3380CC4-5D6E-409C-BE32-E72D297353CC}">
                <c16:uniqueId val="{00000003-63B9-4D70-A89B-2B4BCBFE1C2E}"/>
              </c:ext>
            </c:extLst>
          </c:dPt>
          <c:cat>
            <c:numRef>
              <c:f>'Zhrnutie '!$P$5:$P$24</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'Zhrnutie '!$U$5:$U$24</c:f>
              <c:numCache>
                <c:formatCode>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57.799975210648157</c:v>
                </c:pt>
                <c:pt idx="15">
                  <c:v>57.799975210648157</c:v>
                </c:pt>
                <c:pt idx="16">
                  <c:v>58.682776090972986</c:v>
                </c:pt>
                <c:pt idx="17">
                  <c:v>59.315642795902157</c:v>
                </c:pt>
                <c:pt idx="18">
                  <c:v>59.81314553881969</c:v>
                </c:pt>
                <c:pt idx="19">
                  <c:v>63.068300765132378</c:v>
                </c:pt>
              </c:numCache>
            </c:numRef>
          </c:val>
          <c:smooth val="0"/>
          <c:extLst>
            <c:ext xmlns:c16="http://schemas.microsoft.com/office/drawing/2014/chart" uri="{C3380CC4-5D6E-409C-BE32-E72D297353CC}">
              <c16:uniqueId val="{00000004-63B9-4D70-A89B-2B4BCBFE1C2E}"/>
            </c:ext>
          </c:extLst>
        </c:ser>
        <c:ser>
          <c:idx val="4"/>
          <c:order val="5"/>
          <c:tx>
            <c:strRef>
              <c:f>'Zhrnutie '!$T$4</c:f>
              <c:strCache>
                <c:ptCount val="1"/>
                <c:pt idx="0">
                  <c:v>Hrubý dlh po splnení cieľov rozpočtu</c:v>
                </c:pt>
              </c:strCache>
            </c:strRef>
          </c:tx>
          <c:spPr>
            <a:ln w="28575" cap="rnd">
              <a:noFill/>
              <a:round/>
            </a:ln>
            <a:effectLst/>
          </c:spPr>
          <c:marker>
            <c:symbol val="circle"/>
            <c:size val="5"/>
            <c:spPr>
              <a:solidFill>
                <a:schemeClr val="accent1">
                  <a:lumMod val="60000"/>
                  <a:lumOff val="40000"/>
                </a:schemeClr>
              </a:solidFill>
              <a:ln w="3175">
                <a:solidFill>
                  <a:schemeClr val="tx1"/>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05-63B9-4D70-A89B-2B4BCBFE1C2E}"/>
                </c:ext>
              </c:extLst>
            </c:dLbl>
            <c:dLbl>
              <c:idx val="2"/>
              <c:delete val="1"/>
              <c:extLst>
                <c:ext xmlns:c15="http://schemas.microsoft.com/office/drawing/2012/chart" uri="{CE6537A1-D6FC-4f65-9D91-7224C49458BB}"/>
                <c:ext xmlns:c16="http://schemas.microsoft.com/office/drawing/2014/chart" uri="{C3380CC4-5D6E-409C-BE32-E72D297353CC}">
                  <c16:uniqueId val="{00000006-63B9-4D70-A89B-2B4BCBFE1C2E}"/>
                </c:ext>
              </c:extLst>
            </c:dLbl>
            <c:dLbl>
              <c:idx val="3"/>
              <c:delete val="1"/>
              <c:extLst>
                <c:ext xmlns:c15="http://schemas.microsoft.com/office/drawing/2012/chart" uri="{CE6537A1-D6FC-4f65-9D91-7224C49458BB}"/>
                <c:ext xmlns:c16="http://schemas.microsoft.com/office/drawing/2014/chart" uri="{C3380CC4-5D6E-409C-BE32-E72D297353CC}">
                  <c16:uniqueId val="{00000007-63B9-4D70-A89B-2B4BCBFE1C2E}"/>
                </c:ext>
              </c:extLst>
            </c:dLbl>
            <c:dLbl>
              <c:idx val="4"/>
              <c:delete val="1"/>
              <c:extLst>
                <c:ext xmlns:c15="http://schemas.microsoft.com/office/drawing/2012/chart" uri="{CE6537A1-D6FC-4f65-9D91-7224C49458BB}"/>
                <c:ext xmlns:c16="http://schemas.microsoft.com/office/drawing/2014/chart" uri="{C3380CC4-5D6E-409C-BE32-E72D297353CC}">
                  <c16:uniqueId val="{00000008-63B9-4D70-A89B-2B4BCBFE1C2E}"/>
                </c:ext>
              </c:extLst>
            </c:dLbl>
            <c:dLbl>
              <c:idx val="6"/>
              <c:delete val="1"/>
              <c:extLst>
                <c:ext xmlns:c15="http://schemas.microsoft.com/office/drawing/2012/chart" uri="{CE6537A1-D6FC-4f65-9D91-7224C49458BB}"/>
                <c:ext xmlns:c16="http://schemas.microsoft.com/office/drawing/2014/chart" uri="{C3380CC4-5D6E-409C-BE32-E72D297353CC}">
                  <c16:uniqueId val="{00000009-63B9-4D70-A89B-2B4BCBFE1C2E}"/>
                </c:ext>
              </c:extLst>
            </c:dLbl>
            <c:dLbl>
              <c:idx val="7"/>
              <c:delete val="1"/>
              <c:extLst>
                <c:ext xmlns:c15="http://schemas.microsoft.com/office/drawing/2012/chart" uri="{CE6537A1-D6FC-4f65-9D91-7224C49458BB}"/>
                <c:ext xmlns:c16="http://schemas.microsoft.com/office/drawing/2014/chart" uri="{C3380CC4-5D6E-409C-BE32-E72D297353CC}">
                  <c16:uniqueId val="{0000000A-63B9-4D70-A89B-2B4BCBFE1C2E}"/>
                </c:ext>
              </c:extLst>
            </c:dLbl>
            <c:dLbl>
              <c:idx val="8"/>
              <c:delete val="1"/>
              <c:extLst>
                <c:ext xmlns:c15="http://schemas.microsoft.com/office/drawing/2012/chart" uri="{CE6537A1-D6FC-4f65-9D91-7224C49458BB}"/>
                <c:ext xmlns:c16="http://schemas.microsoft.com/office/drawing/2014/chart" uri="{C3380CC4-5D6E-409C-BE32-E72D297353CC}">
                  <c16:uniqueId val="{0000000B-63B9-4D70-A89B-2B4BCBFE1C2E}"/>
                </c:ext>
              </c:extLst>
            </c:dLbl>
            <c:dLbl>
              <c:idx val="9"/>
              <c:delete val="1"/>
              <c:extLst>
                <c:ext xmlns:c15="http://schemas.microsoft.com/office/drawing/2012/chart" uri="{CE6537A1-D6FC-4f65-9D91-7224C49458BB}"/>
                <c:ext xmlns:c16="http://schemas.microsoft.com/office/drawing/2014/chart" uri="{C3380CC4-5D6E-409C-BE32-E72D297353CC}">
                  <c16:uniqueId val="{0000000C-63B9-4D70-A89B-2B4BCBFE1C2E}"/>
                </c:ext>
              </c:extLst>
            </c:dLbl>
            <c:dLbl>
              <c:idx val="10"/>
              <c:delete val="1"/>
              <c:extLst>
                <c:ext xmlns:c15="http://schemas.microsoft.com/office/drawing/2012/chart" uri="{CE6537A1-D6FC-4f65-9D91-7224C49458BB}"/>
                <c:ext xmlns:c16="http://schemas.microsoft.com/office/drawing/2014/chart" uri="{C3380CC4-5D6E-409C-BE32-E72D297353CC}">
                  <c16:uniqueId val="{0000000D-63B9-4D70-A89B-2B4BCBFE1C2E}"/>
                </c:ext>
              </c:extLst>
            </c:dLbl>
            <c:dLbl>
              <c:idx val="12"/>
              <c:layout>
                <c:manualLayout>
                  <c:x val="-4.5580749017522112E-2"/>
                  <c:y val="-3.52998772536025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3B9-4D70-A89B-2B4BCBFE1C2E}"/>
                </c:ext>
              </c:extLst>
            </c:dLbl>
            <c:dLbl>
              <c:idx val="13"/>
              <c:layout>
                <c:manualLayout>
                  <c:x val="-4.5580749017522112E-2"/>
                  <c:y val="-3.52998772536025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3B9-4D70-A89B-2B4BCBFE1C2E}"/>
                </c:ext>
              </c:extLst>
            </c:dLbl>
            <c:dLbl>
              <c:idx val="14"/>
              <c:delete val="1"/>
              <c:extLst>
                <c:ext xmlns:c15="http://schemas.microsoft.com/office/drawing/2012/chart" uri="{CE6537A1-D6FC-4f65-9D91-7224C49458BB}"/>
                <c:ext xmlns:c16="http://schemas.microsoft.com/office/drawing/2014/chart" uri="{C3380CC4-5D6E-409C-BE32-E72D297353CC}">
                  <c16:uniqueId val="{00000016-63B9-4D70-A89B-2B4BCBFE1C2E}"/>
                </c:ext>
              </c:extLst>
            </c:dLbl>
            <c:dLbl>
              <c:idx val="15"/>
              <c:layout>
                <c:manualLayout>
                  <c:x val="-4.5580749017522224E-2"/>
                  <c:y val="-3.98053086043096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B9-4D70-A89B-2B4BCBFE1C2E}"/>
                </c:ext>
              </c:extLst>
            </c:dLbl>
            <c:dLbl>
              <c:idx val="17"/>
              <c:layout>
                <c:manualLayout>
                  <c:x val="-4.5580749017522112E-2"/>
                  <c:y val="-4.43107399550166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B9-4D70-A89B-2B4BCBFE1C2E}"/>
                </c:ext>
              </c:extLst>
            </c:dLbl>
            <c:dLbl>
              <c:idx val="19"/>
              <c:layout>
                <c:manualLayout>
                  <c:x val="-4.5580749017522112E-2"/>
                  <c:y val="-3.98053086043095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B9-4D70-A89B-2B4BCBFE1C2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Narrow" panose="020B060602020203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'!$P$5:$P$24</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'Zhrnutie '!$T$5:$T$24</c:f>
              <c:numCache>
                <c:formatCode>0.0</c:formatCode>
                <c:ptCount val="20"/>
                <c:pt idx="0">
                  <c:v>28.598844266178187</c:v>
                </c:pt>
                <c:pt idx="1">
                  <c:v>36.360888192511553</c:v>
                </c:pt>
                <c:pt idx="2">
                  <c:v>40.614878973148919</c:v>
                </c:pt>
                <c:pt idx="3">
                  <c:v>43.156000418244005</c:v>
                </c:pt>
                <c:pt idx="4">
                  <c:v>51.72910298334714</c:v>
                </c:pt>
                <c:pt idx="5">
                  <c:v>54.692539182951563</c:v>
                </c:pt>
                <c:pt idx="6">
                  <c:v>53.492573668588385</c:v>
                </c:pt>
                <c:pt idx="7">
                  <c:v>51.685314618287428</c:v>
                </c:pt>
                <c:pt idx="8">
                  <c:v>52.274899425888307</c:v>
                </c:pt>
                <c:pt idx="9">
                  <c:v>51.46157115593779</c:v>
                </c:pt>
                <c:pt idx="10">
                  <c:v>49.408050829169454</c:v>
                </c:pt>
                <c:pt idx="11">
                  <c:v>47.97929497392095</c:v>
                </c:pt>
                <c:pt idx="12">
                  <c:v>58.852541981992012</c:v>
                </c:pt>
                <c:pt idx="13">
                  <c:v>61.0399275232283</c:v>
                </c:pt>
                <c:pt idx="14">
                  <c:v>57.799975210648157</c:v>
                </c:pt>
                <c:pt idx="15">
                  <c:v>57.799975210648157</c:v>
                </c:pt>
                <c:pt idx="16">
                  <c:v>58.682087539426611</c:v>
                </c:pt>
                <c:pt idx="17">
                  <c:v>58.47969387213621</c:v>
                </c:pt>
                <c:pt idx="18">
                  <c:v>57.079889756430177</c:v>
                </c:pt>
                <c:pt idx="19">
                  <c:v>57.717827104995592</c:v>
                </c:pt>
              </c:numCache>
            </c:numRef>
          </c:val>
          <c:smooth val="0"/>
          <c:extLst>
            <c:ext xmlns:c16="http://schemas.microsoft.com/office/drawing/2014/chart" uri="{C3380CC4-5D6E-409C-BE32-E72D297353CC}">
              <c16:uniqueId val="{0000000E-63B9-4D70-A89B-2B4BCBFE1C2E}"/>
            </c:ext>
          </c:extLst>
        </c:ser>
        <c:dLbls>
          <c:showLegendKey val="0"/>
          <c:showVal val="0"/>
          <c:showCatName val="0"/>
          <c:showSerName val="0"/>
          <c:showPercent val="0"/>
          <c:showBubbleSize val="0"/>
        </c:dLbls>
        <c:marker val="1"/>
        <c:smooth val="0"/>
        <c:axId val="813065688"/>
        <c:axId val="813060440"/>
      </c:lineChart>
      <c:lineChart>
        <c:grouping val="standard"/>
        <c:varyColors val="0"/>
        <c:ser>
          <c:idx val="0"/>
          <c:order val="3"/>
          <c:tx>
            <c:strRef>
              <c:f>'Zhrnutie '!$V$4</c:f>
              <c:strCache>
                <c:ptCount val="1"/>
                <c:pt idx="0">
                  <c:v>Horné a spodné sankčné pásma</c:v>
                </c:pt>
              </c:strCache>
            </c:strRef>
          </c:tx>
          <c:spPr>
            <a:ln w="19050" cap="rnd">
              <a:solidFill>
                <a:srgbClr val="FF0000"/>
              </a:solidFill>
              <a:prstDash val="sysDot"/>
              <a:round/>
            </a:ln>
            <a:effectLst/>
          </c:spPr>
          <c:marker>
            <c:symbol val="none"/>
          </c:marker>
          <c:val>
            <c:numRef>
              <c:f>'Zhrnutie '!$V$5:$V$24</c:f>
              <c:numCache>
                <c:formatCode>0.0</c:formatCode>
                <c:ptCount val="20"/>
                <c:pt idx="0">
                  <c:v>#N/A</c:v>
                </c:pt>
                <c:pt idx="1">
                  <c:v>#N/A</c:v>
                </c:pt>
                <c:pt idx="2">
                  <c:v>#N/A</c:v>
                </c:pt>
                <c:pt idx="3">
                  <c:v>#N/A</c:v>
                </c:pt>
                <c:pt idx="4">
                  <c:v>60</c:v>
                </c:pt>
                <c:pt idx="5">
                  <c:v>60</c:v>
                </c:pt>
                <c:pt idx="6">
                  <c:v>60</c:v>
                </c:pt>
                <c:pt idx="7">
                  <c:v>60</c:v>
                </c:pt>
                <c:pt idx="8">
                  <c:v>60</c:v>
                </c:pt>
                <c:pt idx="9">
                  <c:v>60</c:v>
                </c:pt>
                <c:pt idx="10">
                  <c:v>59</c:v>
                </c:pt>
                <c:pt idx="11">
                  <c:v>58</c:v>
                </c:pt>
                <c:pt idx="12">
                  <c:v>57</c:v>
                </c:pt>
                <c:pt idx="13">
                  <c:v>56</c:v>
                </c:pt>
                <c:pt idx="14">
                  <c:v>55</c:v>
                </c:pt>
                <c:pt idx="15">
                  <c:v>55</c:v>
                </c:pt>
                <c:pt idx="16">
                  <c:v>54</c:v>
                </c:pt>
                <c:pt idx="17">
                  <c:v>53</c:v>
                </c:pt>
                <c:pt idx="18">
                  <c:v>52</c:v>
                </c:pt>
                <c:pt idx="19">
                  <c:v>51</c:v>
                </c:pt>
              </c:numCache>
            </c:numRef>
          </c:val>
          <c:smooth val="0"/>
          <c:extLst>
            <c:ext xmlns:c16="http://schemas.microsoft.com/office/drawing/2014/chart" uri="{C3380CC4-5D6E-409C-BE32-E72D297353CC}">
              <c16:uniqueId val="{0000000F-63B9-4D70-A89B-2B4BCBFE1C2E}"/>
            </c:ext>
          </c:extLst>
        </c:ser>
        <c:ser>
          <c:idx val="1"/>
          <c:order val="4"/>
          <c:spPr>
            <a:ln w="19050" cap="rnd">
              <a:solidFill>
                <a:srgbClr val="FF0000"/>
              </a:solidFill>
              <a:prstDash val="sysDot"/>
              <a:round/>
            </a:ln>
            <a:effectLst/>
          </c:spPr>
          <c:marker>
            <c:symbol val="none"/>
          </c:marker>
          <c:val>
            <c:numRef>
              <c:f>'Zhrnutie '!$W$5:$W$24</c:f>
              <c:numCache>
                <c:formatCode>0.0</c:formatCode>
                <c:ptCount val="20"/>
                <c:pt idx="0">
                  <c:v>#N/A</c:v>
                </c:pt>
                <c:pt idx="1">
                  <c:v>#N/A</c:v>
                </c:pt>
                <c:pt idx="2">
                  <c:v>#N/A</c:v>
                </c:pt>
                <c:pt idx="3">
                  <c:v>#N/A</c:v>
                </c:pt>
                <c:pt idx="4">
                  <c:v>50</c:v>
                </c:pt>
                <c:pt idx="5">
                  <c:v>50</c:v>
                </c:pt>
                <c:pt idx="6">
                  <c:v>50</c:v>
                </c:pt>
                <c:pt idx="7">
                  <c:v>50</c:v>
                </c:pt>
                <c:pt idx="8">
                  <c:v>50</c:v>
                </c:pt>
                <c:pt idx="9">
                  <c:v>50</c:v>
                </c:pt>
                <c:pt idx="10">
                  <c:v>49</c:v>
                </c:pt>
                <c:pt idx="11">
                  <c:v>48</c:v>
                </c:pt>
                <c:pt idx="12">
                  <c:v>47</c:v>
                </c:pt>
                <c:pt idx="13">
                  <c:v>46</c:v>
                </c:pt>
                <c:pt idx="14">
                  <c:v>45</c:v>
                </c:pt>
                <c:pt idx="15">
                  <c:v>45</c:v>
                </c:pt>
                <c:pt idx="16">
                  <c:v>44</c:v>
                </c:pt>
                <c:pt idx="17">
                  <c:v>43</c:v>
                </c:pt>
                <c:pt idx="18">
                  <c:v>42</c:v>
                </c:pt>
                <c:pt idx="19">
                  <c:v>41</c:v>
                </c:pt>
              </c:numCache>
            </c:numRef>
          </c:val>
          <c:smooth val="0"/>
          <c:extLst>
            <c:ext xmlns:c16="http://schemas.microsoft.com/office/drawing/2014/chart" uri="{C3380CC4-5D6E-409C-BE32-E72D297353CC}">
              <c16:uniqueId val="{00000010-63B9-4D70-A89B-2B4BCBFE1C2E}"/>
            </c:ext>
          </c:extLst>
        </c:ser>
        <c:dLbls>
          <c:showLegendKey val="0"/>
          <c:showVal val="0"/>
          <c:showCatName val="0"/>
          <c:showSerName val="0"/>
          <c:showPercent val="0"/>
          <c:showBubbleSize val="0"/>
        </c:dLbls>
        <c:marker val="1"/>
        <c:smooth val="0"/>
        <c:axId val="848583664"/>
        <c:axId val="848580056"/>
      </c:lineChart>
      <c:dateAx>
        <c:axId val="813065688"/>
        <c:scaling>
          <c:orientation val="minMax"/>
        </c:scaling>
        <c:delete val="0"/>
        <c:axPos val="b"/>
        <c:numFmt formatCode="General"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13060440"/>
        <c:crosses val="autoZero"/>
        <c:auto val="0"/>
        <c:lblOffset val="100"/>
        <c:baseTimeUnit val="days"/>
      </c:dateAx>
      <c:valAx>
        <c:axId val="813060440"/>
        <c:scaling>
          <c:orientation val="minMax"/>
          <c:max val="70"/>
          <c:min val="20"/>
        </c:scaling>
        <c:delete val="0"/>
        <c:axPos val="l"/>
        <c:majorGridlines>
          <c:spPr>
            <a:ln w="317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13065688"/>
        <c:crosses val="autoZero"/>
        <c:crossBetween val="midCat"/>
      </c:valAx>
      <c:valAx>
        <c:axId val="848580056"/>
        <c:scaling>
          <c:orientation val="minMax"/>
          <c:max val="70"/>
          <c:min val="20"/>
        </c:scaling>
        <c:delete val="1"/>
        <c:axPos val="r"/>
        <c:numFmt formatCode="0.0" sourceLinked="1"/>
        <c:majorTickMark val="out"/>
        <c:minorTickMark val="none"/>
        <c:tickLblPos val="nextTo"/>
        <c:crossAx val="848583664"/>
        <c:crosses val="max"/>
        <c:crossBetween val="between"/>
      </c:valAx>
      <c:dateAx>
        <c:axId val="848583664"/>
        <c:scaling>
          <c:orientation val="minMax"/>
        </c:scaling>
        <c:delete val="1"/>
        <c:axPos val="b"/>
        <c:majorTickMark val="out"/>
        <c:minorTickMark val="none"/>
        <c:tickLblPos val="nextTo"/>
        <c:crossAx val="848580056"/>
        <c:crosses val="autoZero"/>
        <c:auto val="0"/>
        <c:lblOffset val="100"/>
        <c:baseTimeUnit val="days"/>
      </c:dateAx>
      <c:spPr>
        <a:noFill/>
        <a:ln>
          <a:noFill/>
        </a:ln>
        <a:effectLst/>
      </c:spPr>
    </c:plotArea>
    <c:legend>
      <c:legendPos val="t"/>
      <c:legendEntry>
        <c:idx val="0"/>
        <c:delete val="1"/>
      </c:legendEntry>
      <c:legendEntry>
        <c:idx val="3"/>
        <c:delete val="1"/>
      </c:legendEntry>
      <c:legendEntry>
        <c:idx val="5"/>
        <c:delete val="1"/>
      </c:legendEntry>
      <c:layout>
        <c:manualLayout>
          <c:xMode val="edge"/>
          <c:yMode val="edge"/>
          <c:x val="7.0293849222613849E-2"/>
          <c:y val="2.6940236161928498E-2"/>
          <c:w val="0.42355122004535894"/>
          <c:h val="0.17854341001872737"/>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zero"/>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'Graf 12+13'!$C$28</c:f>
              <c:strCache>
                <c:ptCount val="1"/>
                <c:pt idx="0">
                  <c:v>Expenditures without EU funds</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12+13'!$D$26:$E$26</c:f>
              <c:numCache>
                <c:formatCode>General</c:formatCode>
                <c:ptCount val="2"/>
                <c:pt idx="0">
                  <c:v>2023</c:v>
                </c:pt>
                <c:pt idx="1">
                  <c:v>2022</c:v>
                </c:pt>
              </c:numCache>
            </c:numRef>
          </c:cat>
          <c:val>
            <c:numRef>
              <c:f>'Graf 12+13'!$D$28:$E$28</c:f>
              <c:numCache>
                <c:formatCode>0.0</c:formatCode>
                <c:ptCount val="2"/>
                <c:pt idx="0">
                  <c:v>21.01328149802557</c:v>
                </c:pt>
                <c:pt idx="1">
                  <c:v>0.8099563401474219</c:v>
                </c:pt>
              </c:numCache>
            </c:numRef>
          </c:val>
          <c:extLst>
            <c:ext xmlns:c16="http://schemas.microsoft.com/office/drawing/2014/chart" uri="{C3380CC4-5D6E-409C-BE32-E72D297353CC}">
              <c16:uniqueId val="{00000000-CBBF-4904-B4B0-846909CD3E24}"/>
            </c:ext>
          </c:extLst>
        </c:ser>
        <c:ser>
          <c:idx val="0"/>
          <c:order val="1"/>
          <c:tx>
            <c:strRef>
              <c:f>'Graf 12+13'!$C$27</c:f>
              <c:strCache>
                <c:ptCount val="1"/>
                <c:pt idx="0">
                  <c:v>Tax revenues forecasted by the Comittee</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12+13'!$D$26:$E$26</c:f>
              <c:numCache>
                <c:formatCode>General</c:formatCode>
                <c:ptCount val="2"/>
                <c:pt idx="0">
                  <c:v>2023</c:v>
                </c:pt>
                <c:pt idx="1">
                  <c:v>2022</c:v>
                </c:pt>
              </c:numCache>
            </c:numRef>
          </c:cat>
          <c:val>
            <c:numRef>
              <c:f>'Graf 12+13'!$D$27:$E$27</c:f>
              <c:numCache>
                <c:formatCode>0.0</c:formatCode>
                <c:ptCount val="2"/>
                <c:pt idx="0">
                  <c:v>8.9859801471579743</c:v>
                </c:pt>
                <c:pt idx="1">
                  <c:v>10.429424965350151</c:v>
                </c:pt>
              </c:numCache>
            </c:numRef>
          </c:val>
          <c:extLst>
            <c:ext xmlns:c16="http://schemas.microsoft.com/office/drawing/2014/chart" uri="{C3380CC4-5D6E-409C-BE32-E72D297353CC}">
              <c16:uniqueId val="{00000001-CBBF-4904-B4B0-846909CD3E24}"/>
            </c:ext>
          </c:extLst>
        </c:ser>
        <c:dLbls>
          <c:showLegendKey val="0"/>
          <c:showVal val="0"/>
          <c:showCatName val="0"/>
          <c:showSerName val="0"/>
          <c:showPercent val="0"/>
          <c:showBubbleSize val="0"/>
        </c:dLbls>
        <c:gapWidth val="182"/>
        <c:axId val="733941200"/>
        <c:axId val="733937920"/>
      </c:barChart>
      <c:catAx>
        <c:axId val="733941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33937920"/>
        <c:crosses val="autoZero"/>
        <c:auto val="1"/>
        <c:lblAlgn val="ctr"/>
        <c:lblOffset val="100"/>
        <c:noMultiLvlLbl val="0"/>
      </c:catAx>
      <c:valAx>
        <c:axId val="73393792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33941200"/>
        <c:crosses val="autoZero"/>
        <c:crossBetween val="between"/>
      </c:valAx>
      <c:spPr>
        <a:noFill/>
        <a:ln>
          <a:noFill/>
        </a:ln>
        <a:effectLst/>
      </c:spPr>
    </c:plotArea>
    <c:legend>
      <c:legendPos val="b"/>
      <c:layout>
        <c:manualLayout>
          <c:xMode val="edge"/>
          <c:yMode val="edge"/>
          <c:x val="0.49442231645643153"/>
          <c:y val="0.17717979928816982"/>
          <c:w val="0.49646566054243219"/>
          <c:h val="0.1938662875473898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98583032852126E-2"/>
          <c:y val="4.4301248489730168E-2"/>
          <c:w val="0.89947602893511824"/>
          <c:h val="0.74599464454576947"/>
        </c:manualLayout>
      </c:layout>
      <c:lineChart>
        <c:grouping val="standard"/>
        <c:varyColors val="0"/>
        <c:ser>
          <c:idx val="1"/>
          <c:order val="0"/>
          <c:tx>
            <c:strRef>
              <c:f>'Graf 14'!$F$3</c:f>
              <c:strCache>
                <c:ptCount val="1"/>
                <c:pt idx="0">
                  <c:v>Efektívna daňová sadzba na DPH (ročne)</c:v>
                </c:pt>
              </c:strCache>
            </c:strRef>
          </c:tx>
          <c:spPr>
            <a:ln w="28575" cap="rnd">
              <a:solidFill>
                <a:schemeClr val="accent1"/>
              </a:solidFill>
              <a:round/>
            </a:ln>
            <a:effectLst/>
          </c:spPr>
          <c:marker>
            <c:symbol val="none"/>
          </c:marker>
          <c:cat>
            <c:numRef>
              <c:f>'Graf 14'!$C$3:$C$20</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'Graf 14'!$D$3:$D$20</c:f>
              <c:numCache>
                <c:formatCode>0.0</c:formatCode>
                <c:ptCount val="18"/>
                <c:pt idx="0">
                  <c:v>16.858354088851453</c:v>
                </c:pt>
                <c:pt idx="1">
                  <c:v>16.160100595456857</c:v>
                </c:pt>
                <c:pt idx="2">
                  <c:v>15.592265420090662</c:v>
                </c:pt>
                <c:pt idx="3">
                  <c:v>15.246794797071828</c:v>
                </c:pt>
                <c:pt idx="4">
                  <c:v>14.038900589461493</c:v>
                </c:pt>
                <c:pt idx="5">
                  <c:v>13.805143320403069</c:v>
                </c:pt>
                <c:pt idx="6">
                  <c:v>13.465130763685313</c:v>
                </c:pt>
                <c:pt idx="7">
                  <c:v>12.681000605846855</c:v>
                </c:pt>
                <c:pt idx="8">
                  <c:v>13.38954181766978</c:v>
                </c:pt>
                <c:pt idx="9">
                  <c:v>14.448473817587246</c:v>
                </c:pt>
                <c:pt idx="10">
                  <c:v>14.629275373632836</c:v>
                </c:pt>
                <c:pt idx="11">
                  <c:v>15.20453821351459</c:v>
                </c:pt>
                <c:pt idx="12">
                  <c:v>15.460660428385554</c:v>
                </c:pt>
                <c:pt idx="13">
                  <c:v>15.426991122071232</c:v>
                </c:pt>
                <c:pt idx="14">
                  <c:v>15.854640683588192</c:v>
                </c:pt>
                <c:pt idx="15">
                  <c:v>15.694918020300694</c:v>
                </c:pt>
                <c:pt idx="16">
                  <c:v>16.467776335963556</c:v>
                </c:pt>
                <c:pt idx="17">
                  <c:v>16.305549020074551</c:v>
                </c:pt>
              </c:numCache>
            </c:numRef>
          </c:val>
          <c:smooth val="0"/>
          <c:extLst>
            <c:ext xmlns:c16="http://schemas.microsoft.com/office/drawing/2014/chart" uri="{C3380CC4-5D6E-409C-BE32-E72D297353CC}">
              <c16:uniqueId val="{00000001-CD94-454B-85B6-0035E0F7BB83}"/>
            </c:ext>
          </c:extLst>
        </c:ser>
        <c:dLbls>
          <c:showLegendKey val="0"/>
          <c:showVal val="0"/>
          <c:showCatName val="0"/>
          <c:showSerName val="0"/>
          <c:showPercent val="0"/>
          <c:showBubbleSize val="0"/>
        </c:dLbls>
        <c:smooth val="0"/>
        <c:axId val="750668760"/>
        <c:axId val="750673680"/>
      </c:lineChart>
      <c:catAx>
        <c:axId val="750668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85000"/>
                    <a:lumOff val="15000"/>
                  </a:schemeClr>
                </a:solidFill>
                <a:latin typeface="Arial Narrow" panose="020B0606020202030204" pitchFamily="34" charset="0"/>
                <a:ea typeface="+mn-ea"/>
                <a:cs typeface="+mn-cs"/>
              </a:defRPr>
            </a:pPr>
            <a:endParaRPr lang="en-US"/>
          </a:p>
        </c:txPr>
        <c:crossAx val="750673680"/>
        <c:crosses val="autoZero"/>
        <c:auto val="1"/>
        <c:lblAlgn val="ctr"/>
        <c:lblOffset val="100"/>
        <c:noMultiLvlLbl val="0"/>
      </c:catAx>
      <c:valAx>
        <c:axId val="750673680"/>
        <c:scaling>
          <c:orientation val="minMax"/>
          <c:min val="1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85000"/>
                    <a:lumOff val="15000"/>
                  </a:schemeClr>
                </a:solidFill>
                <a:latin typeface="Arial Narrow" panose="020B0606020202030204" pitchFamily="34" charset="0"/>
                <a:ea typeface="+mn-ea"/>
                <a:cs typeface="+mn-cs"/>
              </a:defRPr>
            </a:pPr>
            <a:endParaRPr lang="en-US"/>
          </a:p>
        </c:txPr>
        <c:crossAx val="750668760"/>
        <c:crosses val="autoZero"/>
        <c:crossBetween val="between"/>
      </c:valAx>
      <c:spPr>
        <a:noFill/>
        <a:ln>
          <a:noFill/>
        </a:ln>
        <a:effectLst/>
      </c:spPr>
    </c:plotArea>
    <c:legend>
      <c:legendPos val="r"/>
      <c:layout>
        <c:manualLayout>
          <c:xMode val="edge"/>
          <c:yMode val="edge"/>
          <c:x val="0.24934931552528267"/>
          <c:y val="0.22578288265718702"/>
          <c:w val="0.31806935601472908"/>
          <c:h val="0.15562556761260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85000"/>
                  <a:lumOff val="1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lumMod val="85000"/>
              <a:lumOff val="15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98583032852126E-2"/>
          <c:y val="4.4301248489730168E-2"/>
          <c:w val="0.89947602893511824"/>
          <c:h val="0.74599464454576947"/>
        </c:manualLayout>
      </c:layout>
      <c:lineChart>
        <c:grouping val="standard"/>
        <c:varyColors val="0"/>
        <c:ser>
          <c:idx val="1"/>
          <c:order val="0"/>
          <c:tx>
            <c:strRef>
              <c:f>'Graf 14'!$M$3</c:f>
              <c:strCache>
                <c:ptCount val="1"/>
                <c:pt idx="0">
                  <c:v>Average effective tax rate on VAT (annual)</c:v>
                </c:pt>
              </c:strCache>
            </c:strRef>
          </c:tx>
          <c:spPr>
            <a:ln w="28575" cap="rnd">
              <a:solidFill>
                <a:schemeClr val="accent1"/>
              </a:solidFill>
              <a:round/>
            </a:ln>
            <a:effectLst/>
          </c:spPr>
          <c:marker>
            <c:symbol val="none"/>
          </c:marker>
          <c:cat>
            <c:numRef>
              <c:f>'Graf 14'!$C$3:$C$20</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'Graf 14'!$D$3:$D$20</c:f>
              <c:numCache>
                <c:formatCode>0.0</c:formatCode>
                <c:ptCount val="18"/>
                <c:pt idx="0">
                  <c:v>16.858354088851453</c:v>
                </c:pt>
                <c:pt idx="1">
                  <c:v>16.160100595456857</c:v>
                </c:pt>
                <c:pt idx="2">
                  <c:v>15.592265420090662</c:v>
                </c:pt>
                <c:pt idx="3">
                  <c:v>15.246794797071828</c:v>
                </c:pt>
                <c:pt idx="4">
                  <c:v>14.038900589461493</c:v>
                </c:pt>
                <c:pt idx="5">
                  <c:v>13.805143320403069</c:v>
                </c:pt>
                <c:pt idx="6">
                  <c:v>13.465130763685313</c:v>
                </c:pt>
                <c:pt idx="7">
                  <c:v>12.681000605846855</c:v>
                </c:pt>
                <c:pt idx="8">
                  <c:v>13.38954181766978</c:v>
                </c:pt>
                <c:pt idx="9">
                  <c:v>14.448473817587246</c:v>
                </c:pt>
                <c:pt idx="10">
                  <c:v>14.629275373632836</c:v>
                </c:pt>
                <c:pt idx="11">
                  <c:v>15.20453821351459</c:v>
                </c:pt>
                <c:pt idx="12">
                  <c:v>15.460660428385554</c:v>
                </c:pt>
                <c:pt idx="13">
                  <c:v>15.426991122071232</c:v>
                </c:pt>
                <c:pt idx="14">
                  <c:v>15.854640683588192</c:v>
                </c:pt>
                <c:pt idx="15">
                  <c:v>15.694918020300694</c:v>
                </c:pt>
                <c:pt idx="16">
                  <c:v>16.467776335963556</c:v>
                </c:pt>
                <c:pt idx="17">
                  <c:v>16.305549020074551</c:v>
                </c:pt>
              </c:numCache>
            </c:numRef>
          </c:val>
          <c:smooth val="0"/>
          <c:extLst>
            <c:ext xmlns:c16="http://schemas.microsoft.com/office/drawing/2014/chart" uri="{C3380CC4-5D6E-409C-BE32-E72D297353CC}">
              <c16:uniqueId val="{00000000-9FC0-42CC-9297-07D00B9E7835}"/>
            </c:ext>
          </c:extLst>
        </c:ser>
        <c:dLbls>
          <c:showLegendKey val="0"/>
          <c:showVal val="0"/>
          <c:showCatName val="0"/>
          <c:showSerName val="0"/>
          <c:showPercent val="0"/>
          <c:showBubbleSize val="0"/>
        </c:dLbls>
        <c:smooth val="0"/>
        <c:axId val="750668760"/>
        <c:axId val="750673680"/>
      </c:lineChart>
      <c:catAx>
        <c:axId val="750668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85000"/>
                    <a:lumOff val="15000"/>
                  </a:schemeClr>
                </a:solidFill>
                <a:latin typeface="Arial Narrow" panose="020B0606020202030204" pitchFamily="34" charset="0"/>
                <a:ea typeface="+mn-ea"/>
                <a:cs typeface="+mn-cs"/>
              </a:defRPr>
            </a:pPr>
            <a:endParaRPr lang="en-US"/>
          </a:p>
        </c:txPr>
        <c:crossAx val="750673680"/>
        <c:crosses val="autoZero"/>
        <c:auto val="1"/>
        <c:lblAlgn val="ctr"/>
        <c:lblOffset val="100"/>
        <c:noMultiLvlLbl val="0"/>
      </c:catAx>
      <c:valAx>
        <c:axId val="750673680"/>
        <c:scaling>
          <c:orientation val="minMax"/>
          <c:min val="1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85000"/>
                    <a:lumOff val="15000"/>
                  </a:schemeClr>
                </a:solidFill>
                <a:latin typeface="Arial Narrow" panose="020B0606020202030204" pitchFamily="34" charset="0"/>
                <a:ea typeface="+mn-ea"/>
                <a:cs typeface="+mn-cs"/>
              </a:defRPr>
            </a:pPr>
            <a:endParaRPr lang="en-US"/>
          </a:p>
        </c:txPr>
        <c:crossAx val="750668760"/>
        <c:crosses val="autoZero"/>
        <c:crossBetween val="between"/>
      </c:valAx>
      <c:spPr>
        <a:noFill/>
        <a:ln>
          <a:noFill/>
        </a:ln>
        <a:effectLst/>
      </c:spPr>
    </c:plotArea>
    <c:legend>
      <c:legendPos val="r"/>
      <c:layout>
        <c:manualLayout>
          <c:xMode val="edge"/>
          <c:yMode val="edge"/>
          <c:x val="0.24934931552528267"/>
          <c:y val="0.22578288265718702"/>
          <c:w val="0.31806935601472908"/>
          <c:h val="0.15562556761260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85000"/>
                  <a:lumOff val="1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lumMod val="85000"/>
              <a:lumOff val="15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solidFill>
                <a:sysClr val="window" lastClr="FFFFFF"/>
              </a:solidFill>
              <a:ln>
                <a:solidFill>
                  <a:sysClr val="window" lastClr="FFFFFF">
                    <a:lumMod val="50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15'!$C$6:$C$11</c:f>
              <c:strCache>
                <c:ptCount val="6"/>
                <c:pt idx="0">
                  <c:v>DPFO zč</c:v>
                </c:pt>
                <c:pt idx="1">
                  <c:v>DPPO</c:v>
                </c:pt>
                <c:pt idx="2">
                  <c:v>DPH</c:v>
                </c:pt>
                <c:pt idx="3">
                  <c:v>Spotrebné dane</c:v>
                </c:pt>
                <c:pt idx="4">
                  <c:v>Sociálne odvody</c:v>
                </c:pt>
                <c:pt idx="5">
                  <c:v>Zdravotné ovody</c:v>
                </c:pt>
              </c:strCache>
            </c:strRef>
          </c:cat>
          <c:val>
            <c:numRef>
              <c:f>'Graf 15'!$D$6:$D$11</c:f>
              <c:numCache>
                <c:formatCode>0.0</c:formatCode>
                <c:ptCount val="6"/>
                <c:pt idx="0">
                  <c:v>10.736675403565357</c:v>
                </c:pt>
                <c:pt idx="1">
                  <c:v>1.6286698547597069</c:v>
                </c:pt>
                <c:pt idx="2">
                  <c:v>13.215553130877595</c:v>
                </c:pt>
                <c:pt idx="3">
                  <c:v>5.4944738993121689</c:v>
                </c:pt>
                <c:pt idx="4">
                  <c:v>9.3745407139920189</c:v>
                </c:pt>
                <c:pt idx="5">
                  <c:v>7.4964629206664313</c:v>
                </c:pt>
              </c:numCache>
            </c:numRef>
          </c:val>
          <c:extLst>
            <c:ext xmlns:c16="http://schemas.microsoft.com/office/drawing/2014/chart" uri="{C3380CC4-5D6E-409C-BE32-E72D297353CC}">
              <c16:uniqueId val="{00000000-1106-4E92-A6FA-288FA277E891}"/>
            </c:ext>
          </c:extLst>
        </c:ser>
        <c:dLbls>
          <c:showLegendKey val="0"/>
          <c:showVal val="0"/>
          <c:showCatName val="0"/>
          <c:showSerName val="0"/>
          <c:showPercent val="0"/>
          <c:showBubbleSize val="0"/>
        </c:dLbls>
        <c:gapWidth val="219"/>
        <c:overlap val="-27"/>
        <c:axId val="845943144"/>
        <c:axId val="845945112"/>
      </c:barChart>
      <c:catAx>
        <c:axId val="84594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45945112"/>
        <c:crosses val="autoZero"/>
        <c:auto val="1"/>
        <c:lblAlgn val="ctr"/>
        <c:lblOffset val="100"/>
        <c:noMultiLvlLbl val="0"/>
      </c:catAx>
      <c:valAx>
        <c:axId val="845945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45943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Narrow" panose="020B060602020203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solidFill>
                <a:sysClr val="window" lastClr="FFFFFF"/>
              </a:solidFill>
              <a:ln>
                <a:solidFill>
                  <a:sysClr val="window" lastClr="FFFFFF">
                    <a:lumMod val="50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15'!$L$6:$L$11</c:f>
              <c:strCache>
                <c:ptCount val="6"/>
                <c:pt idx="0">
                  <c:v>PIT from dependend activity</c:v>
                </c:pt>
                <c:pt idx="1">
                  <c:v>CIT</c:v>
                </c:pt>
                <c:pt idx="2">
                  <c:v>VAT</c:v>
                </c:pt>
                <c:pt idx="3">
                  <c:v>Excises</c:v>
                </c:pt>
                <c:pt idx="4">
                  <c:v>Social Insurance</c:v>
                </c:pt>
                <c:pt idx="5">
                  <c:v>Health insurance</c:v>
                </c:pt>
              </c:strCache>
            </c:strRef>
          </c:cat>
          <c:val>
            <c:numRef>
              <c:f>'Graf 15'!$M$6:$M$11</c:f>
              <c:numCache>
                <c:formatCode>0.0</c:formatCode>
                <c:ptCount val="6"/>
                <c:pt idx="0">
                  <c:v>10.736675403565357</c:v>
                </c:pt>
                <c:pt idx="1">
                  <c:v>1.6286698547597069</c:v>
                </c:pt>
                <c:pt idx="2">
                  <c:v>13.215553130877595</c:v>
                </c:pt>
                <c:pt idx="3">
                  <c:v>5.4944738993121689</c:v>
                </c:pt>
                <c:pt idx="4">
                  <c:v>9.3745407139920189</c:v>
                </c:pt>
                <c:pt idx="5">
                  <c:v>7.4964629206664313</c:v>
                </c:pt>
              </c:numCache>
            </c:numRef>
          </c:val>
          <c:extLst>
            <c:ext xmlns:c16="http://schemas.microsoft.com/office/drawing/2014/chart" uri="{C3380CC4-5D6E-409C-BE32-E72D297353CC}">
              <c16:uniqueId val="{00000000-DA71-4DA5-A38F-FD0E38087538}"/>
            </c:ext>
          </c:extLst>
        </c:ser>
        <c:dLbls>
          <c:showLegendKey val="0"/>
          <c:showVal val="0"/>
          <c:showCatName val="0"/>
          <c:showSerName val="0"/>
          <c:showPercent val="0"/>
          <c:showBubbleSize val="0"/>
        </c:dLbls>
        <c:gapWidth val="219"/>
        <c:overlap val="-27"/>
        <c:axId val="845943144"/>
        <c:axId val="845945112"/>
      </c:barChart>
      <c:catAx>
        <c:axId val="84594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45945112"/>
        <c:crosses val="autoZero"/>
        <c:auto val="1"/>
        <c:lblAlgn val="ctr"/>
        <c:lblOffset val="100"/>
        <c:noMultiLvlLbl val="0"/>
      </c:catAx>
      <c:valAx>
        <c:axId val="845945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45943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Narrow" panose="020B060602020203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16'!$C$6</c:f>
              <c:strCache>
                <c:ptCount val="1"/>
                <c:pt idx="0">
                  <c:v>vplyv  makroeokonomických ukazovateľov</c:v>
                </c:pt>
              </c:strCache>
            </c:strRef>
          </c:tx>
          <c:spPr>
            <a:solidFill>
              <a:srgbClr val="1F497D"/>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16'!$D$5</c:f>
              <c:numCache>
                <c:formatCode>General</c:formatCode>
                <c:ptCount val="1"/>
                <c:pt idx="0">
                  <c:v>2023</c:v>
                </c:pt>
              </c:numCache>
            </c:numRef>
          </c:cat>
          <c:val>
            <c:numRef>
              <c:f>'Graf 16'!$D$6</c:f>
              <c:numCache>
                <c:formatCode>0.0</c:formatCode>
                <c:ptCount val="1"/>
                <c:pt idx="0">
                  <c:v>9.7725013280042798</c:v>
                </c:pt>
              </c:numCache>
            </c:numRef>
          </c:val>
          <c:extLst>
            <c:ext xmlns:c16="http://schemas.microsoft.com/office/drawing/2014/chart" uri="{C3380CC4-5D6E-409C-BE32-E72D297353CC}">
              <c16:uniqueId val="{00000000-7D3A-458E-8D97-6D7CF4B632A2}"/>
            </c:ext>
          </c:extLst>
        </c:ser>
        <c:ser>
          <c:idx val="1"/>
          <c:order val="1"/>
          <c:tx>
            <c:strRef>
              <c:f>'Graf 16'!$C$7</c:f>
              <c:strCache>
                <c:ptCount val="1"/>
                <c:pt idx="0">
                  <c:v>zmena efektívnosti výberu daní</c:v>
                </c:pt>
              </c:strCache>
            </c:strRef>
          </c:tx>
          <c:spPr>
            <a:solidFill>
              <a:srgbClr val="5B9BD5"/>
            </a:solidFill>
          </c:spPr>
          <c:invertIfNegative val="0"/>
          <c:cat>
            <c:numRef>
              <c:f>'Graf 16'!$D$5</c:f>
              <c:numCache>
                <c:formatCode>General</c:formatCode>
                <c:ptCount val="1"/>
                <c:pt idx="0">
                  <c:v>2023</c:v>
                </c:pt>
              </c:numCache>
            </c:numRef>
          </c:cat>
          <c:val>
            <c:numRef>
              <c:f>'Graf 16'!$D$7</c:f>
              <c:numCache>
                <c:formatCode>0.0</c:formatCode>
                <c:ptCount val="1"/>
                <c:pt idx="0">
                  <c:v>8.9753959805452366E-2</c:v>
                </c:pt>
              </c:numCache>
            </c:numRef>
          </c:val>
          <c:extLst>
            <c:ext xmlns:c16="http://schemas.microsoft.com/office/drawing/2014/chart" uri="{C3380CC4-5D6E-409C-BE32-E72D297353CC}">
              <c16:uniqueId val="{00000002-7D3A-458E-8D97-6D7CF4B632A2}"/>
            </c:ext>
          </c:extLst>
        </c:ser>
        <c:ser>
          <c:idx val="8"/>
          <c:order val="2"/>
          <c:tx>
            <c:strRef>
              <c:f>'Graf 16'!$C$8</c:f>
              <c:strCache>
                <c:ptCount val="1"/>
                <c:pt idx="0">
                  <c:v>vplyv legislatívnych zmien</c:v>
                </c:pt>
              </c:strCache>
            </c:strRef>
          </c:tx>
          <c:spPr>
            <a:solidFill>
              <a:sysClr val="window" lastClr="FFFFFF">
                <a:lumMod val="50000"/>
              </a:sys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16'!$D$5</c:f>
              <c:numCache>
                <c:formatCode>General</c:formatCode>
                <c:ptCount val="1"/>
                <c:pt idx="0">
                  <c:v>2023</c:v>
                </c:pt>
              </c:numCache>
            </c:numRef>
          </c:cat>
          <c:val>
            <c:numRef>
              <c:f>'Graf 16'!$D$8</c:f>
              <c:numCache>
                <c:formatCode>0.0</c:formatCode>
                <c:ptCount val="1"/>
                <c:pt idx="0">
                  <c:v>-0.77254175370365108</c:v>
                </c:pt>
              </c:numCache>
            </c:numRef>
          </c:val>
          <c:extLst>
            <c:ext xmlns:c16="http://schemas.microsoft.com/office/drawing/2014/chart" uri="{C3380CC4-5D6E-409C-BE32-E72D297353CC}">
              <c16:uniqueId val="{00000003-7D3A-458E-8D97-6D7CF4B632A2}"/>
            </c:ext>
          </c:extLst>
        </c:ser>
        <c:ser>
          <c:idx val="3"/>
          <c:order val="3"/>
          <c:tx>
            <c:strRef>
              <c:f>'Graf 16'!$C$10</c:f>
              <c:strCache>
                <c:ptCount val="1"/>
                <c:pt idx="0">
                  <c:v>ostatné vplyvy</c:v>
                </c:pt>
              </c:strCache>
            </c:strRef>
          </c:tx>
          <c:spPr>
            <a:solidFill>
              <a:sysClr val="window" lastClr="FFFFFF">
                <a:lumMod val="85000"/>
              </a:sysClr>
            </a:solidFill>
          </c:spPr>
          <c:invertIfNegative val="0"/>
          <c:cat>
            <c:numRef>
              <c:f>'Graf 16'!$D$5</c:f>
              <c:numCache>
                <c:formatCode>General</c:formatCode>
                <c:ptCount val="1"/>
                <c:pt idx="0">
                  <c:v>2023</c:v>
                </c:pt>
              </c:numCache>
            </c:numRef>
          </c:cat>
          <c:val>
            <c:numRef>
              <c:f>'Graf 16'!$D$10</c:f>
              <c:numCache>
                <c:formatCode>0.0</c:formatCode>
                <c:ptCount val="1"/>
                <c:pt idx="0">
                  <c:v>0.37088311286889025</c:v>
                </c:pt>
              </c:numCache>
            </c:numRef>
          </c:val>
          <c:extLst>
            <c:ext xmlns:c16="http://schemas.microsoft.com/office/drawing/2014/chart" uri="{C3380CC4-5D6E-409C-BE32-E72D297353CC}">
              <c16:uniqueId val="{00000004-7D3A-458E-8D97-6D7CF4B632A2}"/>
            </c:ext>
          </c:extLst>
        </c:ser>
        <c:ser>
          <c:idx val="4"/>
          <c:order val="5"/>
          <c:tx>
            <c:strRef>
              <c:f>'Graf 16'!$C$9</c:f>
              <c:strCache>
                <c:ptCount val="1"/>
                <c:pt idx="0">
                  <c:v>jednorazové vplyvy</c:v>
                </c:pt>
              </c:strCache>
            </c:strRef>
          </c:tx>
          <c:spPr>
            <a:solidFill>
              <a:srgbClr val="AAD3F2"/>
            </a:solidFill>
          </c:spPr>
          <c:invertIfNegative val="0"/>
          <c:val>
            <c:numRef>
              <c:f>'Graf 16'!$D$9</c:f>
              <c:numCache>
                <c:formatCode>0.0</c:formatCode>
                <c:ptCount val="1"/>
                <c:pt idx="0">
                  <c:v>-0.47461649981699683</c:v>
                </c:pt>
              </c:numCache>
            </c:numRef>
          </c:val>
          <c:extLst>
            <c:ext xmlns:c16="http://schemas.microsoft.com/office/drawing/2014/chart" uri="{C3380CC4-5D6E-409C-BE32-E72D297353CC}">
              <c16:uniqueId val="{00000000-F477-4187-8CE9-74FF3FB07FD7}"/>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4"/>
          <c:tx>
            <c:strRef>
              <c:f>'Graf 16'!$C$11</c:f>
              <c:strCache>
                <c:ptCount val="1"/>
                <c:pt idx="0">
                  <c:v>celkový rozdiel oproti rozpčtu</c:v>
                </c:pt>
              </c:strCache>
            </c:strRef>
          </c:tx>
          <c:marker>
            <c:symbol val="square"/>
            <c:size val="6"/>
            <c:spPr>
              <a:solidFill>
                <a:srgbClr val="FFFFFF"/>
              </a:solidFill>
              <a:ln>
                <a:solidFill>
                  <a:sysClr val="windowText" lastClr="000000"/>
                </a:solidFill>
              </a:ln>
            </c:spPr>
          </c:marker>
          <c:dLbls>
            <c:spPr>
              <a:solidFill>
                <a:sysClr val="window" lastClr="FFFFFF"/>
              </a:solidFill>
              <a:ln>
                <a:solidFill>
                  <a:sysClr val="window" lastClr="FFFFFF">
                    <a:lumMod val="50000"/>
                  </a:sysClr>
                </a:solid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16'!$D$5</c:f>
              <c:numCache>
                <c:formatCode>General</c:formatCode>
                <c:ptCount val="1"/>
                <c:pt idx="0">
                  <c:v>2023</c:v>
                </c:pt>
              </c:numCache>
            </c:numRef>
          </c:cat>
          <c:val>
            <c:numRef>
              <c:f>'Graf 16'!$D$11</c:f>
              <c:numCache>
                <c:formatCode>0.0</c:formatCode>
                <c:ptCount val="1"/>
                <c:pt idx="0">
                  <c:v>8.9859801471579743</c:v>
                </c:pt>
              </c:numCache>
            </c:numRef>
          </c:val>
          <c:smooth val="0"/>
          <c:extLst>
            <c:ext xmlns:c16="http://schemas.microsoft.com/office/drawing/2014/chart" uri="{C3380CC4-5D6E-409C-BE32-E72D297353CC}">
              <c16:uniqueId val="{00000005-7D3A-458E-8D97-6D7CF4B632A2}"/>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out"/>
        <c:minorTickMark val="none"/>
        <c:tickLblPos val="low"/>
        <c:crossAx val="489686984"/>
        <c:crosses val="autoZero"/>
        <c:auto val="1"/>
        <c:lblAlgn val="ctr"/>
        <c:lblOffset val="100"/>
        <c:noMultiLvlLbl val="0"/>
      </c:catAx>
      <c:valAx>
        <c:axId val="489686984"/>
        <c:scaling>
          <c:orientation val="minMax"/>
        </c:scaling>
        <c:delete val="0"/>
        <c:axPos val="l"/>
        <c:majorGridlines>
          <c:spPr>
            <a:ln>
              <a:solidFill>
                <a:srgbClr val="868585">
                  <a:lumMod val="40000"/>
                  <a:lumOff val="60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62701815398075245"/>
          <c:y val="1.0537709335005684E-2"/>
          <c:w val="0.30366739583955304"/>
          <c:h val="0.757068811601596"/>
        </c:manualLayout>
      </c:layout>
      <c:overlay val="1"/>
      <c:txPr>
        <a:bodyPr/>
        <a:lstStyle/>
        <a:p>
          <a:pPr>
            <a:defRPr>
              <a:solidFill>
                <a:schemeClr val="tx1">
                  <a:lumMod val="50000"/>
                </a:schemeClr>
              </a:solidFill>
            </a:defRPr>
          </a:pPr>
          <a:endParaRPr lang="en-US"/>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en-US"/>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16'!$L$6</c:f>
              <c:strCache>
                <c:ptCount val="1"/>
                <c:pt idx="0">
                  <c:v>impact of macroeconomic changes in 2022</c:v>
                </c:pt>
              </c:strCache>
            </c:strRef>
          </c:tx>
          <c:spPr>
            <a:solidFill>
              <a:srgbClr val="1F497D"/>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16'!$M$5</c:f>
              <c:numCache>
                <c:formatCode>General</c:formatCode>
                <c:ptCount val="1"/>
                <c:pt idx="0">
                  <c:v>2023</c:v>
                </c:pt>
              </c:numCache>
            </c:numRef>
          </c:cat>
          <c:val>
            <c:numRef>
              <c:f>'Graf 16'!$M$6</c:f>
              <c:numCache>
                <c:formatCode>0.0</c:formatCode>
                <c:ptCount val="1"/>
                <c:pt idx="0">
                  <c:v>9.7725013280042798</c:v>
                </c:pt>
              </c:numCache>
            </c:numRef>
          </c:val>
          <c:extLst>
            <c:ext xmlns:c16="http://schemas.microsoft.com/office/drawing/2014/chart" uri="{C3380CC4-5D6E-409C-BE32-E72D297353CC}">
              <c16:uniqueId val="{00000000-4F05-47F1-8FEF-CCDE06B3B952}"/>
            </c:ext>
          </c:extLst>
        </c:ser>
        <c:ser>
          <c:idx val="1"/>
          <c:order val="1"/>
          <c:tx>
            <c:strRef>
              <c:f>'Graf 16'!$L$7</c:f>
              <c:strCache>
                <c:ptCount val="1"/>
                <c:pt idx="0">
                  <c:v>changes in the efficiency of tax collection</c:v>
                </c:pt>
              </c:strCache>
            </c:strRef>
          </c:tx>
          <c:spPr>
            <a:solidFill>
              <a:srgbClr val="5B9BD5"/>
            </a:solidFill>
          </c:spPr>
          <c:invertIfNegative val="0"/>
          <c:cat>
            <c:numRef>
              <c:f>'Graf 16'!$M$5</c:f>
              <c:numCache>
                <c:formatCode>General</c:formatCode>
                <c:ptCount val="1"/>
                <c:pt idx="0">
                  <c:v>2023</c:v>
                </c:pt>
              </c:numCache>
            </c:numRef>
          </c:cat>
          <c:val>
            <c:numRef>
              <c:f>'Graf 16'!$M$7</c:f>
              <c:numCache>
                <c:formatCode>0.0</c:formatCode>
                <c:ptCount val="1"/>
                <c:pt idx="0">
                  <c:v>8.9753959805452366E-2</c:v>
                </c:pt>
              </c:numCache>
            </c:numRef>
          </c:val>
          <c:extLst>
            <c:ext xmlns:c16="http://schemas.microsoft.com/office/drawing/2014/chart" uri="{C3380CC4-5D6E-409C-BE32-E72D297353CC}">
              <c16:uniqueId val="{00000001-4F05-47F1-8FEF-CCDE06B3B952}"/>
            </c:ext>
          </c:extLst>
        </c:ser>
        <c:ser>
          <c:idx val="8"/>
          <c:order val="2"/>
          <c:tx>
            <c:strRef>
              <c:f>'Graf 16'!$L$8</c:f>
              <c:strCache>
                <c:ptCount val="1"/>
                <c:pt idx="0">
                  <c:v>impact of legislative changes</c:v>
                </c:pt>
              </c:strCache>
            </c:strRef>
          </c:tx>
          <c:spPr>
            <a:solidFill>
              <a:sysClr val="window" lastClr="FFFFFF">
                <a:lumMod val="50000"/>
              </a:sys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16'!$M$5</c:f>
              <c:numCache>
                <c:formatCode>General</c:formatCode>
                <c:ptCount val="1"/>
                <c:pt idx="0">
                  <c:v>2023</c:v>
                </c:pt>
              </c:numCache>
            </c:numRef>
          </c:cat>
          <c:val>
            <c:numRef>
              <c:f>'Graf 16'!$M$8</c:f>
              <c:numCache>
                <c:formatCode>0.0</c:formatCode>
                <c:ptCount val="1"/>
                <c:pt idx="0">
                  <c:v>-0.77254175370365108</c:v>
                </c:pt>
              </c:numCache>
            </c:numRef>
          </c:val>
          <c:extLst>
            <c:ext xmlns:c16="http://schemas.microsoft.com/office/drawing/2014/chart" uri="{C3380CC4-5D6E-409C-BE32-E72D297353CC}">
              <c16:uniqueId val="{00000002-4F05-47F1-8FEF-CCDE06B3B952}"/>
            </c:ext>
          </c:extLst>
        </c:ser>
        <c:ser>
          <c:idx val="3"/>
          <c:order val="3"/>
          <c:tx>
            <c:strRef>
              <c:f>'Graf 16'!$L$10</c:f>
              <c:strCache>
                <c:ptCount val="1"/>
                <c:pt idx="0">
                  <c:v>other impacts</c:v>
                </c:pt>
              </c:strCache>
            </c:strRef>
          </c:tx>
          <c:spPr>
            <a:solidFill>
              <a:sysClr val="window" lastClr="FFFFFF">
                <a:lumMod val="85000"/>
              </a:sysClr>
            </a:solidFill>
          </c:spPr>
          <c:invertIfNegative val="0"/>
          <c:cat>
            <c:numRef>
              <c:f>'Graf 16'!$M$5</c:f>
              <c:numCache>
                <c:formatCode>General</c:formatCode>
                <c:ptCount val="1"/>
                <c:pt idx="0">
                  <c:v>2023</c:v>
                </c:pt>
              </c:numCache>
            </c:numRef>
          </c:cat>
          <c:val>
            <c:numRef>
              <c:f>'Graf 16'!$M$10</c:f>
              <c:numCache>
                <c:formatCode>0.0</c:formatCode>
                <c:ptCount val="1"/>
                <c:pt idx="0">
                  <c:v>0.37088311286889025</c:v>
                </c:pt>
              </c:numCache>
            </c:numRef>
          </c:val>
          <c:extLst>
            <c:ext xmlns:c16="http://schemas.microsoft.com/office/drawing/2014/chart" uri="{C3380CC4-5D6E-409C-BE32-E72D297353CC}">
              <c16:uniqueId val="{00000003-4F05-47F1-8FEF-CCDE06B3B952}"/>
            </c:ext>
          </c:extLst>
        </c:ser>
        <c:ser>
          <c:idx val="4"/>
          <c:order val="5"/>
          <c:tx>
            <c:strRef>
              <c:f>'Graf 16'!$L$9</c:f>
              <c:strCache>
                <c:ptCount val="1"/>
                <c:pt idx="0">
                  <c:v>one-offs</c:v>
                </c:pt>
              </c:strCache>
            </c:strRef>
          </c:tx>
          <c:spPr>
            <a:solidFill>
              <a:srgbClr val="AAD3F2"/>
            </a:solidFill>
          </c:spPr>
          <c:invertIfNegative val="0"/>
          <c:cat>
            <c:numRef>
              <c:f>'Graf 16'!$M$5</c:f>
              <c:numCache>
                <c:formatCode>General</c:formatCode>
                <c:ptCount val="1"/>
                <c:pt idx="0">
                  <c:v>2023</c:v>
                </c:pt>
              </c:numCache>
            </c:numRef>
          </c:cat>
          <c:val>
            <c:numRef>
              <c:f>'Graf 16'!$M$9</c:f>
              <c:numCache>
                <c:formatCode>0.0</c:formatCode>
                <c:ptCount val="1"/>
                <c:pt idx="0">
                  <c:v>-0.47461649981699683</c:v>
                </c:pt>
              </c:numCache>
            </c:numRef>
          </c:val>
          <c:extLst>
            <c:ext xmlns:c16="http://schemas.microsoft.com/office/drawing/2014/chart" uri="{C3380CC4-5D6E-409C-BE32-E72D297353CC}">
              <c16:uniqueId val="{00000004-4F05-47F1-8FEF-CCDE06B3B952}"/>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4"/>
          <c:tx>
            <c:strRef>
              <c:f>'Graf 16'!$L$11</c:f>
              <c:strCache>
                <c:ptCount val="1"/>
                <c:pt idx="0">
                  <c:v>total change</c:v>
                </c:pt>
              </c:strCache>
            </c:strRef>
          </c:tx>
          <c:marker>
            <c:symbol val="square"/>
            <c:size val="6"/>
            <c:spPr>
              <a:solidFill>
                <a:srgbClr val="FFFFFF"/>
              </a:solidFill>
              <a:ln>
                <a:solidFill>
                  <a:sysClr val="windowText" lastClr="000000"/>
                </a:solidFill>
              </a:ln>
            </c:spPr>
          </c:marker>
          <c:dLbls>
            <c:spPr>
              <a:solidFill>
                <a:sysClr val="window" lastClr="FFFFFF"/>
              </a:solidFill>
              <a:ln>
                <a:solidFill>
                  <a:sysClr val="window" lastClr="FFFFFF">
                    <a:lumMod val="50000"/>
                  </a:sysClr>
                </a:solid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16'!$M$5</c:f>
              <c:numCache>
                <c:formatCode>General</c:formatCode>
                <c:ptCount val="1"/>
                <c:pt idx="0">
                  <c:v>2023</c:v>
                </c:pt>
              </c:numCache>
            </c:numRef>
          </c:cat>
          <c:val>
            <c:numRef>
              <c:f>'Graf 16'!$M$11</c:f>
              <c:numCache>
                <c:formatCode>0.0</c:formatCode>
                <c:ptCount val="1"/>
                <c:pt idx="0">
                  <c:v>8.9859801471579743</c:v>
                </c:pt>
              </c:numCache>
            </c:numRef>
          </c:val>
          <c:smooth val="0"/>
          <c:extLst>
            <c:ext xmlns:c16="http://schemas.microsoft.com/office/drawing/2014/chart" uri="{C3380CC4-5D6E-409C-BE32-E72D297353CC}">
              <c16:uniqueId val="{00000005-4F05-47F1-8FEF-CCDE06B3B952}"/>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out"/>
        <c:minorTickMark val="none"/>
        <c:tickLblPos val="low"/>
        <c:crossAx val="489686984"/>
        <c:crosses val="autoZero"/>
        <c:auto val="1"/>
        <c:lblAlgn val="ctr"/>
        <c:lblOffset val="100"/>
        <c:noMultiLvlLbl val="0"/>
      </c:catAx>
      <c:valAx>
        <c:axId val="489686984"/>
        <c:scaling>
          <c:orientation val="minMax"/>
        </c:scaling>
        <c:delete val="0"/>
        <c:axPos val="l"/>
        <c:majorGridlines>
          <c:spPr>
            <a:ln>
              <a:solidFill>
                <a:srgbClr val="868585">
                  <a:lumMod val="40000"/>
                  <a:lumOff val="60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62701815398075245"/>
          <c:y val="1.0537709335005684E-2"/>
          <c:w val="0.30366739583955304"/>
          <c:h val="0.757068811601596"/>
        </c:manualLayout>
      </c:layout>
      <c:overlay val="1"/>
      <c:txPr>
        <a:bodyPr/>
        <a:lstStyle/>
        <a:p>
          <a:pPr>
            <a:defRPr>
              <a:solidFill>
                <a:schemeClr val="tx1">
                  <a:lumMod val="50000"/>
                </a:schemeClr>
              </a:solidFill>
            </a:defRPr>
          </a:pPr>
          <a:endParaRPr lang="en-US"/>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en-US"/>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solidFill>
                <a:sysClr val="window" lastClr="FFFFFF"/>
              </a:solidFill>
              <a:ln>
                <a:solidFill>
                  <a:sysClr val="window" lastClr="FFFFFF">
                    <a:lumMod val="50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17'!$C$6:$C$11</c:f>
              <c:strCache>
                <c:ptCount val="6"/>
                <c:pt idx="0">
                  <c:v>DPFO zč</c:v>
                </c:pt>
                <c:pt idx="1">
                  <c:v>DPPO</c:v>
                </c:pt>
                <c:pt idx="2">
                  <c:v>DPH</c:v>
                </c:pt>
                <c:pt idx="3">
                  <c:v>Spotrebné dane</c:v>
                </c:pt>
                <c:pt idx="4">
                  <c:v>Sociálne odvody</c:v>
                </c:pt>
                <c:pt idx="5">
                  <c:v>Zdravotné ovody</c:v>
                </c:pt>
              </c:strCache>
            </c:strRef>
          </c:cat>
          <c:val>
            <c:numRef>
              <c:f>'Graf 17'!$D$6:$D$11</c:f>
              <c:numCache>
                <c:formatCode>0.0</c:formatCode>
                <c:ptCount val="6"/>
                <c:pt idx="0">
                  <c:v>12.624840467371158</c:v>
                </c:pt>
                <c:pt idx="1">
                  <c:v>6.8398662156656371</c:v>
                </c:pt>
                <c:pt idx="2">
                  <c:v>11.909292882862175</c:v>
                </c:pt>
                <c:pt idx="3">
                  <c:v>3.1485468239896619</c:v>
                </c:pt>
                <c:pt idx="4">
                  <c:v>8.3216720623831435</c:v>
                </c:pt>
                <c:pt idx="5">
                  <c:v>10.386631097516897</c:v>
                </c:pt>
              </c:numCache>
            </c:numRef>
          </c:val>
          <c:extLst>
            <c:ext xmlns:c16="http://schemas.microsoft.com/office/drawing/2014/chart" uri="{C3380CC4-5D6E-409C-BE32-E72D297353CC}">
              <c16:uniqueId val="{00000000-BF7E-455C-B4CE-422F45F63C4E}"/>
            </c:ext>
          </c:extLst>
        </c:ser>
        <c:dLbls>
          <c:showLegendKey val="0"/>
          <c:showVal val="0"/>
          <c:showCatName val="0"/>
          <c:showSerName val="0"/>
          <c:showPercent val="0"/>
          <c:showBubbleSize val="0"/>
        </c:dLbls>
        <c:gapWidth val="219"/>
        <c:overlap val="-27"/>
        <c:axId val="845943144"/>
        <c:axId val="845945112"/>
      </c:barChart>
      <c:catAx>
        <c:axId val="84594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45945112"/>
        <c:crosses val="autoZero"/>
        <c:auto val="1"/>
        <c:lblAlgn val="ctr"/>
        <c:lblOffset val="100"/>
        <c:noMultiLvlLbl val="0"/>
      </c:catAx>
      <c:valAx>
        <c:axId val="845945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45943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Narrow" panose="020B060602020203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solidFill>
                <a:sysClr val="window" lastClr="FFFFFF"/>
              </a:solidFill>
              <a:ln>
                <a:solidFill>
                  <a:sysClr val="window" lastClr="FFFFFF">
                    <a:lumMod val="50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17'!$L$6:$L$11</c:f>
              <c:strCache>
                <c:ptCount val="6"/>
                <c:pt idx="0">
                  <c:v>PIT from dependend activity</c:v>
                </c:pt>
                <c:pt idx="1">
                  <c:v>CIT</c:v>
                </c:pt>
                <c:pt idx="2">
                  <c:v>VAT</c:v>
                </c:pt>
                <c:pt idx="3">
                  <c:v>Excises</c:v>
                </c:pt>
                <c:pt idx="4">
                  <c:v>Social Insurance</c:v>
                </c:pt>
                <c:pt idx="5">
                  <c:v>Health insurance</c:v>
                </c:pt>
              </c:strCache>
            </c:strRef>
          </c:cat>
          <c:val>
            <c:numRef>
              <c:f>'Graf 17'!$M$6:$M$11</c:f>
              <c:numCache>
                <c:formatCode>0.0</c:formatCode>
                <c:ptCount val="6"/>
                <c:pt idx="0">
                  <c:v>12.624840467371158</c:v>
                </c:pt>
                <c:pt idx="1">
                  <c:v>6.8398662156656371</c:v>
                </c:pt>
                <c:pt idx="2">
                  <c:v>11.909292882862175</c:v>
                </c:pt>
                <c:pt idx="3">
                  <c:v>3.1485468239896619</c:v>
                </c:pt>
                <c:pt idx="4">
                  <c:v>8.3216720623831435</c:v>
                </c:pt>
                <c:pt idx="5">
                  <c:v>10.386631097516897</c:v>
                </c:pt>
              </c:numCache>
            </c:numRef>
          </c:val>
          <c:extLst>
            <c:ext xmlns:c16="http://schemas.microsoft.com/office/drawing/2014/chart" uri="{C3380CC4-5D6E-409C-BE32-E72D297353CC}">
              <c16:uniqueId val="{00000000-C833-46D3-8A03-F00618BB93A6}"/>
            </c:ext>
          </c:extLst>
        </c:ser>
        <c:dLbls>
          <c:showLegendKey val="0"/>
          <c:showVal val="0"/>
          <c:showCatName val="0"/>
          <c:showSerName val="0"/>
          <c:showPercent val="0"/>
          <c:showBubbleSize val="0"/>
        </c:dLbls>
        <c:gapWidth val="219"/>
        <c:overlap val="-27"/>
        <c:axId val="845943144"/>
        <c:axId val="845945112"/>
      </c:barChart>
      <c:catAx>
        <c:axId val="84594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45945112"/>
        <c:crosses val="autoZero"/>
        <c:auto val="1"/>
        <c:lblAlgn val="ctr"/>
        <c:lblOffset val="100"/>
        <c:noMultiLvlLbl val="0"/>
      </c:catAx>
      <c:valAx>
        <c:axId val="845945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45943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Narrow" panose="020B060602020203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54156197276588E-2"/>
          <c:y val="2.3255547602004295E-2"/>
          <c:w val="0.91930056488508927"/>
          <c:h val="0.76893588301462312"/>
        </c:manualLayout>
      </c:layout>
      <c:lineChart>
        <c:grouping val="standard"/>
        <c:varyColors val="0"/>
        <c:ser>
          <c:idx val="0"/>
          <c:order val="0"/>
          <c:tx>
            <c:strRef>
              <c:f>'Graf 18'!$A$3</c:f>
              <c:strCache>
                <c:ptCount val="1"/>
                <c:pt idx="0">
                  <c:v>Ciele deficitov podľa aktualizovaných výdavkových limitov</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576C-424D-A665-A6A56761ED13}"/>
                </c:ext>
              </c:extLst>
            </c:dLbl>
            <c:dLbl>
              <c:idx val="1"/>
              <c:delete val="1"/>
              <c:extLst>
                <c:ext xmlns:c15="http://schemas.microsoft.com/office/drawing/2012/chart" uri="{CE6537A1-D6FC-4f65-9D91-7224C49458BB}"/>
                <c:ext xmlns:c16="http://schemas.microsoft.com/office/drawing/2014/chart" uri="{C3380CC4-5D6E-409C-BE32-E72D297353CC}">
                  <c16:uniqueId val="{00000001-576C-424D-A665-A6A56761ED13}"/>
                </c:ext>
              </c:extLst>
            </c:dLbl>
            <c:dLbl>
              <c:idx val="2"/>
              <c:numFmt formatCode="#,##0.0" sourceLinked="0"/>
              <c:spPr>
                <a:noFill/>
                <a:ln>
                  <a:noFill/>
                </a:ln>
                <a:effectLst/>
              </c:spPr>
              <c:txPr>
                <a:bodyPr rot="0" spcFirstLastPara="1" vertOverflow="ellipsis" vert="horz" wrap="square" anchor="ctr" anchorCtr="1"/>
                <a:lstStyle/>
                <a:p>
                  <a:pPr>
                    <a:defRPr sz="1100" b="1" i="0" u="none" strike="noStrike" kern="1200" baseline="0">
                      <a:solidFill>
                        <a:srgbClr val="00B0F0"/>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576C-424D-A665-A6A56761ED13}"/>
                </c:ext>
              </c:extLst>
            </c:dLbl>
            <c:dLbl>
              <c:idx val="3"/>
              <c:numFmt formatCode="#,##0.0" sourceLinked="0"/>
              <c:spPr>
                <a:noFill/>
                <a:ln>
                  <a:noFill/>
                </a:ln>
                <a:effectLst/>
              </c:spPr>
              <c:txPr>
                <a:bodyPr rot="0" spcFirstLastPara="1" vertOverflow="ellipsis" vert="horz" wrap="square" anchor="ctr" anchorCtr="1"/>
                <a:lstStyle/>
                <a:p>
                  <a:pPr>
                    <a:defRPr sz="1100" b="1" i="0" u="none" strike="noStrike" kern="1200" baseline="0">
                      <a:solidFill>
                        <a:srgbClr val="00B0F0"/>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576C-424D-A665-A6A56761ED13}"/>
                </c:ext>
              </c:extLst>
            </c:dLbl>
            <c:dLbl>
              <c:idx val="4"/>
              <c:numFmt formatCode="#,##0.0" sourceLinked="0"/>
              <c:spPr>
                <a:noFill/>
                <a:ln>
                  <a:noFill/>
                </a:ln>
                <a:effectLst/>
              </c:spPr>
              <c:txPr>
                <a:bodyPr rot="0" spcFirstLastPara="1" vertOverflow="ellipsis" vert="horz" wrap="square" anchor="ctr" anchorCtr="1"/>
                <a:lstStyle/>
                <a:p>
                  <a:pPr>
                    <a:defRPr sz="1100" b="1" i="0" u="none" strike="noStrike" kern="1200" baseline="0">
                      <a:solidFill>
                        <a:srgbClr val="00B0F0"/>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4-576C-424D-A665-A6A56761ED13}"/>
                </c:ext>
              </c:extLst>
            </c:dLbl>
            <c:numFmt formatCode="#,##0.0" sourceLinked="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18'!$B$2:$F$2</c:f>
              <c:numCache>
                <c:formatCode>General</c:formatCode>
                <c:ptCount val="5"/>
                <c:pt idx="0">
                  <c:v>2022</c:v>
                </c:pt>
                <c:pt idx="1">
                  <c:v>2023</c:v>
                </c:pt>
                <c:pt idx="2">
                  <c:v>2024</c:v>
                </c:pt>
                <c:pt idx="3">
                  <c:v>2025</c:v>
                </c:pt>
                <c:pt idx="4">
                  <c:v>2026</c:v>
                </c:pt>
              </c:numCache>
            </c:numRef>
          </c:cat>
          <c:val>
            <c:numRef>
              <c:f>'Graf 18'!$B$3:$F$3</c:f>
              <c:numCache>
                <c:formatCode>0.0</c:formatCode>
                <c:ptCount val="5"/>
                <c:pt idx="0">
                  <c:v>57.79922354515228</c:v>
                </c:pt>
                <c:pt idx="1">
                  <c:v>58.682087539426611</c:v>
                </c:pt>
                <c:pt idx="2">
                  <c:v>58.788780433710222</c:v>
                </c:pt>
                <c:pt idx="3">
                  <c:v>57.842231649755384</c:v>
                </c:pt>
                <c:pt idx="4">
                  <c:v>59.854647269694929</c:v>
                </c:pt>
              </c:numCache>
            </c:numRef>
          </c:val>
          <c:smooth val="0"/>
          <c:extLst>
            <c:ext xmlns:c16="http://schemas.microsoft.com/office/drawing/2014/chart" uri="{C3380CC4-5D6E-409C-BE32-E72D297353CC}">
              <c16:uniqueId val="{00000005-576C-424D-A665-A6A56761ED13}"/>
            </c:ext>
          </c:extLst>
        </c:ser>
        <c:ser>
          <c:idx val="2"/>
          <c:order val="1"/>
          <c:tx>
            <c:strRef>
              <c:f>'Graf 18'!$A$4</c:f>
              <c:strCache>
                <c:ptCount val="1"/>
                <c:pt idx="0">
                  <c:v>Ciele deficitov približne stabilizujúce dlh</c:v>
                </c:pt>
              </c:strCache>
            </c:strRef>
          </c:tx>
          <c:spPr>
            <a:ln w="28575" cap="rnd">
              <a:solidFill>
                <a:srgbClr val="002060"/>
              </a:solidFill>
              <a:prstDash val="solid"/>
              <a:round/>
            </a:ln>
            <a:effectLst/>
          </c:spPr>
          <c:marker>
            <c:symbol val="none"/>
          </c:marker>
          <c:dLbls>
            <c:dLbl>
              <c:idx val="4"/>
              <c:layout>
                <c:manualLayout>
                  <c:x val="-4.5384918370313613E-3"/>
                  <c:y val="-1.3700909835681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6C-424D-A665-A6A56761ED1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206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18'!$B$2:$F$2</c:f>
              <c:numCache>
                <c:formatCode>General</c:formatCode>
                <c:ptCount val="5"/>
                <c:pt idx="0">
                  <c:v>2022</c:v>
                </c:pt>
                <c:pt idx="1">
                  <c:v>2023</c:v>
                </c:pt>
                <c:pt idx="2">
                  <c:v>2024</c:v>
                </c:pt>
                <c:pt idx="3">
                  <c:v>2025</c:v>
                </c:pt>
                <c:pt idx="4">
                  <c:v>2026</c:v>
                </c:pt>
              </c:numCache>
            </c:numRef>
          </c:cat>
          <c:val>
            <c:numRef>
              <c:f>'Graf 18'!$B$4:$F$4</c:f>
              <c:numCache>
                <c:formatCode>0.0</c:formatCode>
                <c:ptCount val="5"/>
                <c:pt idx="0">
                  <c:v>57.79922354515228</c:v>
                </c:pt>
                <c:pt idx="1">
                  <c:v>58.682087539426611</c:v>
                </c:pt>
                <c:pt idx="2">
                  <c:v>58.47969387213621</c:v>
                </c:pt>
                <c:pt idx="3">
                  <c:v>57.079889756430177</c:v>
                </c:pt>
                <c:pt idx="4">
                  <c:v>57.717827104995592</c:v>
                </c:pt>
              </c:numCache>
            </c:numRef>
          </c:val>
          <c:smooth val="0"/>
          <c:extLst>
            <c:ext xmlns:c16="http://schemas.microsoft.com/office/drawing/2014/chart" uri="{C3380CC4-5D6E-409C-BE32-E72D297353CC}">
              <c16:uniqueId val="{00000007-576C-424D-A665-A6A56761ED13}"/>
            </c:ext>
          </c:extLst>
        </c:ser>
        <c:dLbls>
          <c:showLegendKey val="0"/>
          <c:showVal val="0"/>
          <c:showCatName val="0"/>
          <c:showSerName val="0"/>
          <c:showPercent val="0"/>
          <c:showBubbleSize val="0"/>
        </c:dLbls>
        <c:smooth val="0"/>
        <c:axId val="1069249088"/>
        <c:axId val="1069248760"/>
      </c:lineChart>
      <c:catAx>
        <c:axId val="106924908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069248760"/>
        <c:crosses val="autoZero"/>
        <c:auto val="1"/>
        <c:lblAlgn val="ctr"/>
        <c:lblOffset val="100"/>
        <c:noMultiLvlLbl val="0"/>
      </c:catAx>
      <c:valAx>
        <c:axId val="1069248760"/>
        <c:scaling>
          <c:orientation val="minMax"/>
          <c:max val="62"/>
          <c:min val="55"/>
        </c:scaling>
        <c:delete val="0"/>
        <c:axPos val="l"/>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069249088"/>
        <c:crosses val="autoZero"/>
        <c:crossBetween val="between"/>
      </c:valAx>
      <c:spPr>
        <a:noFill/>
        <a:ln>
          <a:noFill/>
        </a:ln>
        <a:effectLst/>
      </c:spPr>
    </c:plotArea>
    <c:legend>
      <c:legendPos val="b"/>
      <c:layout>
        <c:manualLayout>
          <c:xMode val="edge"/>
          <c:yMode val="edge"/>
          <c:x val="2.0093280771926059E-2"/>
          <c:y val="0.86221797687066681"/>
          <c:w val="0.95981328171862068"/>
          <c:h val="0.1185973756812186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716885685654145E-2"/>
          <c:y val="5.0004026809603495E-2"/>
          <c:w val="0.87456622862869171"/>
          <c:h val="0.82173832896349919"/>
        </c:manualLayout>
      </c:layout>
      <c:areaChart>
        <c:grouping val="stacked"/>
        <c:varyColors val="0"/>
        <c:ser>
          <c:idx val="5"/>
          <c:order val="0"/>
          <c:spPr>
            <a:solidFill>
              <a:schemeClr val="accent1">
                <a:lumMod val="75000"/>
              </a:schemeClr>
            </a:solidFill>
            <a:ln>
              <a:noFill/>
            </a:ln>
            <a:effectLst/>
          </c:spPr>
          <c:cat>
            <c:numRef>
              <c:f>'Zhrnutie '!$P$5:$P$24</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'Zhrnutie '!$S$5:$S$24</c:f>
              <c:numCache>
                <c:formatCode>0.0</c:formatCode>
                <c:ptCount val="20"/>
                <c:pt idx="15">
                  <c:v>57.799975210648157</c:v>
                </c:pt>
                <c:pt idx="16">
                  <c:v>58.682087539426611</c:v>
                </c:pt>
                <c:pt idx="17">
                  <c:v>58.47969387213621</c:v>
                </c:pt>
                <c:pt idx="18">
                  <c:v>57.079889756430177</c:v>
                </c:pt>
                <c:pt idx="19">
                  <c:v>57.717827104995592</c:v>
                </c:pt>
              </c:numCache>
            </c:numRef>
          </c:val>
          <c:extLst>
            <c:ext xmlns:c16="http://schemas.microsoft.com/office/drawing/2014/chart" uri="{C3380CC4-5D6E-409C-BE32-E72D297353CC}">
              <c16:uniqueId val="{00000000-71F2-49FE-9CF8-0FE1846DC0D4}"/>
            </c:ext>
          </c:extLst>
        </c:ser>
        <c:ser>
          <c:idx val="2"/>
          <c:order val="2"/>
          <c:tx>
            <c:strRef>
              <c:f>'Zhrnutie '!$Q$3</c:f>
              <c:strCache>
                <c:ptCount val="1"/>
                <c:pt idx="0">
                  <c:v>Gross debt with achieved budgetary targets</c:v>
                </c:pt>
              </c:strCache>
            </c:strRef>
          </c:tx>
          <c:spPr>
            <a:solidFill>
              <a:schemeClr val="accent1">
                <a:lumMod val="75000"/>
              </a:schemeClr>
            </a:solidFill>
            <a:ln>
              <a:noFill/>
            </a:ln>
            <a:effectLst/>
          </c:spPr>
          <c:cat>
            <c:numRef>
              <c:f>'Zhrnutie '!$P$5:$P$24</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'Zhrnutie '!$Q$5:$Q$24</c:f>
              <c:numCache>
                <c:formatCode>0.0</c:formatCode>
                <c:ptCount val="20"/>
                <c:pt idx="0">
                  <c:v>28.598844266178187</c:v>
                </c:pt>
                <c:pt idx="1">
                  <c:v>36.360888192511553</c:v>
                </c:pt>
                <c:pt idx="2">
                  <c:v>40.614878973148919</c:v>
                </c:pt>
                <c:pt idx="3">
                  <c:v>43.156000418244005</c:v>
                </c:pt>
                <c:pt idx="4">
                  <c:v>51.72910298334714</c:v>
                </c:pt>
                <c:pt idx="5">
                  <c:v>54.692539182951563</c:v>
                </c:pt>
                <c:pt idx="6">
                  <c:v>53.492573668588385</c:v>
                </c:pt>
                <c:pt idx="7">
                  <c:v>51.685314618287428</c:v>
                </c:pt>
                <c:pt idx="8">
                  <c:v>52.274899425888307</c:v>
                </c:pt>
                <c:pt idx="9">
                  <c:v>51.46157115593779</c:v>
                </c:pt>
                <c:pt idx="10">
                  <c:v>49.408050829169454</c:v>
                </c:pt>
                <c:pt idx="11">
                  <c:v>47.97929497392095</c:v>
                </c:pt>
                <c:pt idx="12">
                  <c:v>58.852541981992012</c:v>
                </c:pt>
                <c:pt idx="13">
                  <c:v>61.0399275232283</c:v>
                </c:pt>
                <c:pt idx="14">
                  <c:v>57.799975210648157</c:v>
                </c:pt>
              </c:numCache>
            </c:numRef>
          </c:val>
          <c:extLst>
            <c:ext xmlns:c16="http://schemas.microsoft.com/office/drawing/2014/chart" uri="{C3380CC4-5D6E-409C-BE32-E72D297353CC}">
              <c16:uniqueId val="{00000001-71F2-49FE-9CF8-0FE1846DC0D4}"/>
            </c:ext>
          </c:extLst>
        </c:ser>
        <c:dLbls>
          <c:showLegendKey val="0"/>
          <c:showVal val="0"/>
          <c:showCatName val="0"/>
          <c:showSerName val="0"/>
          <c:showPercent val="0"/>
          <c:showBubbleSize val="0"/>
        </c:dLbls>
        <c:axId val="813065688"/>
        <c:axId val="813060440"/>
      </c:areaChart>
      <c:lineChart>
        <c:grouping val="standard"/>
        <c:varyColors val="0"/>
        <c:ser>
          <c:idx val="3"/>
          <c:order val="1"/>
          <c:tx>
            <c:strRef>
              <c:f>'Zhrnutie '!$U$3</c:f>
              <c:strCache>
                <c:ptCount val="1"/>
                <c:pt idx="0">
                  <c:v>Gross debt (general government budget)</c:v>
                </c:pt>
              </c:strCache>
            </c:strRef>
          </c:tx>
          <c:spPr>
            <a:ln w="19050" cap="rnd">
              <a:solidFill>
                <a:schemeClr val="tx1"/>
              </a:solidFill>
              <a:prstDash val="sysDash"/>
              <a:round/>
            </a:ln>
            <a:effectLst/>
          </c:spPr>
          <c:marker>
            <c:symbol val="none"/>
          </c:marker>
          <c:dPt>
            <c:idx val="19"/>
            <c:marker>
              <c:symbol val="none"/>
            </c:marker>
            <c:bubble3D val="0"/>
            <c:spPr>
              <a:ln w="19050" cap="sq">
                <a:solidFill>
                  <a:schemeClr val="tx1"/>
                </a:solidFill>
                <a:prstDash val="sysDash"/>
                <a:round/>
              </a:ln>
              <a:effectLst/>
            </c:spPr>
            <c:extLst>
              <c:ext xmlns:c16="http://schemas.microsoft.com/office/drawing/2014/chart" uri="{C3380CC4-5D6E-409C-BE32-E72D297353CC}">
                <c16:uniqueId val="{00000003-71F2-49FE-9CF8-0FE1846DC0D4}"/>
              </c:ext>
            </c:extLst>
          </c:dPt>
          <c:cat>
            <c:numRef>
              <c:f>'Zhrnutie '!$P$5:$P$24</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'Zhrnutie '!$U$5:$U$24</c:f>
              <c:numCache>
                <c:formatCode>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57.799975210648157</c:v>
                </c:pt>
                <c:pt idx="15">
                  <c:v>57.799975210648157</c:v>
                </c:pt>
                <c:pt idx="16">
                  <c:v>58.682776090972986</c:v>
                </c:pt>
                <c:pt idx="17">
                  <c:v>59.315642795902157</c:v>
                </c:pt>
                <c:pt idx="18">
                  <c:v>59.81314553881969</c:v>
                </c:pt>
                <c:pt idx="19">
                  <c:v>63.068300765132378</c:v>
                </c:pt>
              </c:numCache>
            </c:numRef>
          </c:val>
          <c:smooth val="0"/>
          <c:extLst>
            <c:ext xmlns:c16="http://schemas.microsoft.com/office/drawing/2014/chart" uri="{C3380CC4-5D6E-409C-BE32-E72D297353CC}">
              <c16:uniqueId val="{00000004-71F2-49FE-9CF8-0FE1846DC0D4}"/>
            </c:ext>
          </c:extLst>
        </c:ser>
        <c:ser>
          <c:idx val="4"/>
          <c:order val="5"/>
          <c:tx>
            <c:strRef>
              <c:f>'Zhrnutie '!$T$3</c:f>
              <c:strCache>
                <c:ptCount val="1"/>
                <c:pt idx="0">
                  <c:v>Gross debt with achieved budgetary targets</c:v>
                </c:pt>
              </c:strCache>
            </c:strRef>
          </c:tx>
          <c:spPr>
            <a:ln w="28575" cap="rnd">
              <a:noFill/>
              <a:round/>
            </a:ln>
            <a:effectLst/>
          </c:spPr>
          <c:marker>
            <c:symbol val="circle"/>
            <c:size val="5"/>
            <c:spPr>
              <a:solidFill>
                <a:schemeClr val="accent1">
                  <a:lumMod val="60000"/>
                  <a:lumOff val="40000"/>
                </a:schemeClr>
              </a:solidFill>
              <a:ln w="3175">
                <a:solidFill>
                  <a:schemeClr val="tx1"/>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05-71F2-49FE-9CF8-0FE1846DC0D4}"/>
                </c:ext>
              </c:extLst>
            </c:dLbl>
            <c:dLbl>
              <c:idx val="2"/>
              <c:delete val="1"/>
              <c:extLst>
                <c:ext xmlns:c15="http://schemas.microsoft.com/office/drawing/2012/chart" uri="{CE6537A1-D6FC-4f65-9D91-7224C49458BB}"/>
                <c:ext xmlns:c16="http://schemas.microsoft.com/office/drawing/2014/chart" uri="{C3380CC4-5D6E-409C-BE32-E72D297353CC}">
                  <c16:uniqueId val="{00000006-71F2-49FE-9CF8-0FE1846DC0D4}"/>
                </c:ext>
              </c:extLst>
            </c:dLbl>
            <c:dLbl>
              <c:idx val="3"/>
              <c:delete val="1"/>
              <c:extLst>
                <c:ext xmlns:c15="http://schemas.microsoft.com/office/drawing/2012/chart" uri="{CE6537A1-D6FC-4f65-9D91-7224C49458BB}"/>
                <c:ext xmlns:c16="http://schemas.microsoft.com/office/drawing/2014/chart" uri="{C3380CC4-5D6E-409C-BE32-E72D297353CC}">
                  <c16:uniqueId val="{00000007-71F2-49FE-9CF8-0FE1846DC0D4}"/>
                </c:ext>
              </c:extLst>
            </c:dLbl>
            <c:dLbl>
              <c:idx val="4"/>
              <c:delete val="1"/>
              <c:extLst>
                <c:ext xmlns:c15="http://schemas.microsoft.com/office/drawing/2012/chart" uri="{CE6537A1-D6FC-4f65-9D91-7224C49458BB}"/>
                <c:ext xmlns:c16="http://schemas.microsoft.com/office/drawing/2014/chart" uri="{C3380CC4-5D6E-409C-BE32-E72D297353CC}">
                  <c16:uniqueId val="{00000008-71F2-49FE-9CF8-0FE1846DC0D4}"/>
                </c:ext>
              </c:extLst>
            </c:dLbl>
            <c:dLbl>
              <c:idx val="6"/>
              <c:delete val="1"/>
              <c:extLst>
                <c:ext xmlns:c15="http://schemas.microsoft.com/office/drawing/2012/chart" uri="{CE6537A1-D6FC-4f65-9D91-7224C49458BB}"/>
                <c:ext xmlns:c16="http://schemas.microsoft.com/office/drawing/2014/chart" uri="{C3380CC4-5D6E-409C-BE32-E72D297353CC}">
                  <c16:uniqueId val="{00000009-71F2-49FE-9CF8-0FE1846DC0D4}"/>
                </c:ext>
              </c:extLst>
            </c:dLbl>
            <c:dLbl>
              <c:idx val="7"/>
              <c:delete val="1"/>
              <c:extLst>
                <c:ext xmlns:c15="http://schemas.microsoft.com/office/drawing/2012/chart" uri="{CE6537A1-D6FC-4f65-9D91-7224C49458BB}"/>
                <c:ext xmlns:c16="http://schemas.microsoft.com/office/drawing/2014/chart" uri="{C3380CC4-5D6E-409C-BE32-E72D297353CC}">
                  <c16:uniqueId val="{0000000A-71F2-49FE-9CF8-0FE1846DC0D4}"/>
                </c:ext>
              </c:extLst>
            </c:dLbl>
            <c:dLbl>
              <c:idx val="8"/>
              <c:delete val="1"/>
              <c:extLst>
                <c:ext xmlns:c15="http://schemas.microsoft.com/office/drawing/2012/chart" uri="{CE6537A1-D6FC-4f65-9D91-7224C49458BB}"/>
                <c:ext xmlns:c16="http://schemas.microsoft.com/office/drawing/2014/chart" uri="{C3380CC4-5D6E-409C-BE32-E72D297353CC}">
                  <c16:uniqueId val="{0000000B-71F2-49FE-9CF8-0FE1846DC0D4}"/>
                </c:ext>
              </c:extLst>
            </c:dLbl>
            <c:dLbl>
              <c:idx val="9"/>
              <c:delete val="1"/>
              <c:extLst>
                <c:ext xmlns:c15="http://schemas.microsoft.com/office/drawing/2012/chart" uri="{CE6537A1-D6FC-4f65-9D91-7224C49458BB}"/>
                <c:ext xmlns:c16="http://schemas.microsoft.com/office/drawing/2014/chart" uri="{C3380CC4-5D6E-409C-BE32-E72D297353CC}">
                  <c16:uniqueId val="{0000000C-71F2-49FE-9CF8-0FE1846DC0D4}"/>
                </c:ext>
              </c:extLst>
            </c:dLbl>
            <c:dLbl>
              <c:idx val="10"/>
              <c:delete val="1"/>
              <c:extLst>
                <c:ext xmlns:c15="http://schemas.microsoft.com/office/drawing/2012/chart" uri="{CE6537A1-D6FC-4f65-9D91-7224C49458BB}"/>
                <c:ext xmlns:c16="http://schemas.microsoft.com/office/drawing/2014/chart" uri="{C3380CC4-5D6E-409C-BE32-E72D297353CC}">
                  <c16:uniqueId val="{0000000D-71F2-49FE-9CF8-0FE1846DC0D4}"/>
                </c:ext>
              </c:extLst>
            </c:dLbl>
            <c:dLbl>
              <c:idx val="12"/>
              <c:layout>
                <c:manualLayout>
                  <c:x val="-4.5580749017522112E-2"/>
                  <c:y val="-3.98053086043096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1F2-49FE-9CF8-0FE1846DC0D4}"/>
                </c:ext>
              </c:extLst>
            </c:dLbl>
            <c:dLbl>
              <c:idx val="13"/>
              <c:layout>
                <c:manualLayout>
                  <c:x val="-4.5580749017522112E-2"/>
                  <c:y val="-3.52998772536025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1F2-49FE-9CF8-0FE1846DC0D4}"/>
                </c:ext>
              </c:extLst>
            </c:dLbl>
            <c:dLbl>
              <c:idx val="14"/>
              <c:delete val="1"/>
              <c:extLst>
                <c:ext xmlns:c15="http://schemas.microsoft.com/office/drawing/2012/chart" uri="{CE6537A1-D6FC-4f65-9D91-7224C49458BB}"/>
                <c:ext xmlns:c16="http://schemas.microsoft.com/office/drawing/2014/chart" uri="{C3380CC4-5D6E-409C-BE32-E72D297353CC}">
                  <c16:uniqueId val="{00000015-71F2-49FE-9CF8-0FE1846DC0D4}"/>
                </c:ext>
              </c:extLst>
            </c:dLbl>
            <c:dLbl>
              <c:idx val="15"/>
              <c:layout>
                <c:manualLayout>
                  <c:x val="-4.5580749017522224E-2"/>
                  <c:y val="-4.88161713057236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1F2-49FE-9CF8-0FE1846DC0D4}"/>
                </c:ext>
              </c:extLst>
            </c:dLbl>
            <c:dLbl>
              <c:idx val="17"/>
              <c:layout>
                <c:manualLayout>
                  <c:x val="-4.5580749017522112E-2"/>
                  <c:y val="-3.98053086043096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1F2-49FE-9CF8-0FE1846DC0D4}"/>
                </c:ext>
              </c:extLst>
            </c:dLbl>
            <c:dLbl>
              <c:idx val="19"/>
              <c:layout>
                <c:manualLayout>
                  <c:x val="-4.5580749017522112E-2"/>
                  <c:y val="-3.07944459028955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1F2-49FE-9CF8-0FE1846DC0D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Narrow" panose="020B060602020203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'!$P$5:$P$24</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'Zhrnutie '!$T$5:$T$24</c:f>
              <c:numCache>
                <c:formatCode>0.0</c:formatCode>
                <c:ptCount val="20"/>
                <c:pt idx="0">
                  <c:v>28.598844266178187</c:v>
                </c:pt>
                <c:pt idx="1">
                  <c:v>36.360888192511553</c:v>
                </c:pt>
                <c:pt idx="2">
                  <c:v>40.614878973148919</c:v>
                </c:pt>
                <c:pt idx="3">
                  <c:v>43.156000418244005</c:v>
                </c:pt>
                <c:pt idx="4">
                  <c:v>51.72910298334714</c:v>
                </c:pt>
                <c:pt idx="5">
                  <c:v>54.692539182951563</c:v>
                </c:pt>
                <c:pt idx="6">
                  <c:v>53.492573668588385</c:v>
                </c:pt>
                <c:pt idx="7">
                  <c:v>51.685314618287428</c:v>
                </c:pt>
                <c:pt idx="8">
                  <c:v>52.274899425888307</c:v>
                </c:pt>
                <c:pt idx="9">
                  <c:v>51.46157115593779</c:v>
                </c:pt>
                <c:pt idx="10">
                  <c:v>49.408050829169454</c:v>
                </c:pt>
                <c:pt idx="11">
                  <c:v>47.97929497392095</c:v>
                </c:pt>
                <c:pt idx="12">
                  <c:v>58.852541981992012</c:v>
                </c:pt>
                <c:pt idx="13">
                  <c:v>61.0399275232283</c:v>
                </c:pt>
                <c:pt idx="14">
                  <c:v>57.799975210648157</c:v>
                </c:pt>
                <c:pt idx="15">
                  <c:v>57.799975210648157</c:v>
                </c:pt>
                <c:pt idx="16">
                  <c:v>58.682087539426611</c:v>
                </c:pt>
                <c:pt idx="17">
                  <c:v>58.47969387213621</c:v>
                </c:pt>
                <c:pt idx="18">
                  <c:v>57.079889756430177</c:v>
                </c:pt>
                <c:pt idx="19">
                  <c:v>57.717827104995592</c:v>
                </c:pt>
              </c:numCache>
            </c:numRef>
          </c:val>
          <c:smooth val="0"/>
          <c:extLst>
            <c:ext xmlns:c16="http://schemas.microsoft.com/office/drawing/2014/chart" uri="{C3380CC4-5D6E-409C-BE32-E72D297353CC}">
              <c16:uniqueId val="{0000000E-71F2-49FE-9CF8-0FE1846DC0D4}"/>
            </c:ext>
          </c:extLst>
        </c:ser>
        <c:dLbls>
          <c:showLegendKey val="0"/>
          <c:showVal val="0"/>
          <c:showCatName val="0"/>
          <c:showSerName val="0"/>
          <c:showPercent val="0"/>
          <c:showBubbleSize val="0"/>
        </c:dLbls>
        <c:marker val="1"/>
        <c:smooth val="0"/>
        <c:axId val="813065688"/>
        <c:axId val="813060440"/>
      </c:lineChart>
      <c:lineChart>
        <c:grouping val="standard"/>
        <c:varyColors val="0"/>
        <c:ser>
          <c:idx val="0"/>
          <c:order val="3"/>
          <c:tx>
            <c:strRef>
              <c:f>'Zhrnutie '!$V$3</c:f>
              <c:strCache>
                <c:ptCount val="1"/>
                <c:pt idx="0">
                  <c:v>Upper and lower sanction bands</c:v>
                </c:pt>
              </c:strCache>
            </c:strRef>
          </c:tx>
          <c:spPr>
            <a:ln w="19050" cap="rnd">
              <a:solidFill>
                <a:srgbClr val="FF0000"/>
              </a:solidFill>
              <a:prstDash val="sysDot"/>
              <a:round/>
            </a:ln>
            <a:effectLst/>
          </c:spPr>
          <c:marker>
            <c:symbol val="none"/>
          </c:marker>
          <c:val>
            <c:numRef>
              <c:f>'Zhrnutie '!$V$5:$V$24</c:f>
              <c:numCache>
                <c:formatCode>0.0</c:formatCode>
                <c:ptCount val="20"/>
                <c:pt idx="0">
                  <c:v>#N/A</c:v>
                </c:pt>
                <c:pt idx="1">
                  <c:v>#N/A</c:v>
                </c:pt>
                <c:pt idx="2">
                  <c:v>#N/A</c:v>
                </c:pt>
                <c:pt idx="3">
                  <c:v>#N/A</c:v>
                </c:pt>
                <c:pt idx="4">
                  <c:v>60</c:v>
                </c:pt>
                <c:pt idx="5">
                  <c:v>60</c:v>
                </c:pt>
                <c:pt idx="6">
                  <c:v>60</c:v>
                </c:pt>
                <c:pt idx="7">
                  <c:v>60</c:v>
                </c:pt>
                <c:pt idx="8">
                  <c:v>60</c:v>
                </c:pt>
                <c:pt idx="9">
                  <c:v>60</c:v>
                </c:pt>
                <c:pt idx="10">
                  <c:v>59</c:v>
                </c:pt>
                <c:pt idx="11">
                  <c:v>58</c:v>
                </c:pt>
                <c:pt idx="12">
                  <c:v>57</c:v>
                </c:pt>
                <c:pt idx="13">
                  <c:v>56</c:v>
                </c:pt>
                <c:pt idx="14">
                  <c:v>55</c:v>
                </c:pt>
                <c:pt idx="15">
                  <c:v>55</c:v>
                </c:pt>
                <c:pt idx="16">
                  <c:v>54</c:v>
                </c:pt>
                <c:pt idx="17">
                  <c:v>53</c:v>
                </c:pt>
                <c:pt idx="18">
                  <c:v>52</c:v>
                </c:pt>
                <c:pt idx="19">
                  <c:v>51</c:v>
                </c:pt>
              </c:numCache>
            </c:numRef>
          </c:val>
          <c:smooth val="0"/>
          <c:extLst>
            <c:ext xmlns:c16="http://schemas.microsoft.com/office/drawing/2014/chart" uri="{C3380CC4-5D6E-409C-BE32-E72D297353CC}">
              <c16:uniqueId val="{0000000F-71F2-49FE-9CF8-0FE1846DC0D4}"/>
            </c:ext>
          </c:extLst>
        </c:ser>
        <c:ser>
          <c:idx val="1"/>
          <c:order val="4"/>
          <c:spPr>
            <a:ln w="19050" cap="rnd">
              <a:solidFill>
                <a:srgbClr val="FF0000"/>
              </a:solidFill>
              <a:prstDash val="sysDot"/>
              <a:round/>
            </a:ln>
            <a:effectLst/>
          </c:spPr>
          <c:marker>
            <c:symbol val="none"/>
          </c:marker>
          <c:val>
            <c:numRef>
              <c:f>'Zhrnutie '!$W$5:$W$24</c:f>
              <c:numCache>
                <c:formatCode>0.0</c:formatCode>
                <c:ptCount val="20"/>
                <c:pt idx="0">
                  <c:v>#N/A</c:v>
                </c:pt>
                <c:pt idx="1">
                  <c:v>#N/A</c:v>
                </c:pt>
                <c:pt idx="2">
                  <c:v>#N/A</c:v>
                </c:pt>
                <c:pt idx="3">
                  <c:v>#N/A</c:v>
                </c:pt>
                <c:pt idx="4">
                  <c:v>50</c:v>
                </c:pt>
                <c:pt idx="5">
                  <c:v>50</c:v>
                </c:pt>
                <c:pt idx="6">
                  <c:v>50</c:v>
                </c:pt>
                <c:pt idx="7">
                  <c:v>50</c:v>
                </c:pt>
                <c:pt idx="8">
                  <c:v>50</c:v>
                </c:pt>
                <c:pt idx="9">
                  <c:v>50</c:v>
                </c:pt>
                <c:pt idx="10">
                  <c:v>49</c:v>
                </c:pt>
                <c:pt idx="11">
                  <c:v>48</c:v>
                </c:pt>
                <c:pt idx="12">
                  <c:v>47</c:v>
                </c:pt>
                <c:pt idx="13">
                  <c:v>46</c:v>
                </c:pt>
                <c:pt idx="14">
                  <c:v>45</c:v>
                </c:pt>
                <c:pt idx="15">
                  <c:v>45</c:v>
                </c:pt>
                <c:pt idx="16">
                  <c:v>44</c:v>
                </c:pt>
                <c:pt idx="17">
                  <c:v>43</c:v>
                </c:pt>
                <c:pt idx="18">
                  <c:v>42</c:v>
                </c:pt>
                <c:pt idx="19">
                  <c:v>41</c:v>
                </c:pt>
              </c:numCache>
            </c:numRef>
          </c:val>
          <c:smooth val="0"/>
          <c:extLst>
            <c:ext xmlns:c16="http://schemas.microsoft.com/office/drawing/2014/chart" uri="{C3380CC4-5D6E-409C-BE32-E72D297353CC}">
              <c16:uniqueId val="{00000010-71F2-49FE-9CF8-0FE1846DC0D4}"/>
            </c:ext>
          </c:extLst>
        </c:ser>
        <c:dLbls>
          <c:showLegendKey val="0"/>
          <c:showVal val="0"/>
          <c:showCatName val="0"/>
          <c:showSerName val="0"/>
          <c:showPercent val="0"/>
          <c:showBubbleSize val="0"/>
        </c:dLbls>
        <c:marker val="1"/>
        <c:smooth val="0"/>
        <c:axId val="848583664"/>
        <c:axId val="848580056"/>
      </c:lineChart>
      <c:dateAx>
        <c:axId val="813065688"/>
        <c:scaling>
          <c:orientation val="minMax"/>
        </c:scaling>
        <c:delete val="0"/>
        <c:axPos val="b"/>
        <c:numFmt formatCode="General"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13060440"/>
        <c:crosses val="autoZero"/>
        <c:auto val="0"/>
        <c:lblOffset val="100"/>
        <c:baseTimeUnit val="days"/>
      </c:dateAx>
      <c:valAx>
        <c:axId val="813060440"/>
        <c:scaling>
          <c:orientation val="minMax"/>
          <c:max val="70"/>
          <c:min val="20"/>
        </c:scaling>
        <c:delete val="0"/>
        <c:axPos val="l"/>
        <c:majorGridlines>
          <c:spPr>
            <a:ln w="317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13065688"/>
        <c:crosses val="autoZero"/>
        <c:crossBetween val="midCat"/>
      </c:valAx>
      <c:valAx>
        <c:axId val="848580056"/>
        <c:scaling>
          <c:orientation val="minMax"/>
          <c:max val="70"/>
          <c:min val="20"/>
        </c:scaling>
        <c:delete val="1"/>
        <c:axPos val="r"/>
        <c:numFmt formatCode="0.0" sourceLinked="1"/>
        <c:majorTickMark val="out"/>
        <c:minorTickMark val="none"/>
        <c:tickLblPos val="nextTo"/>
        <c:crossAx val="848583664"/>
        <c:crosses val="max"/>
        <c:crossBetween val="between"/>
      </c:valAx>
      <c:dateAx>
        <c:axId val="848583664"/>
        <c:scaling>
          <c:orientation val="minMax"/>
        </c:scaling>
        <c:delete val="1"/>
        <c:axPos val="b"/>
        <c:majorTickMark val="out"/>
        <c:minorTickMark val="none"/>
        <c:tickLblPos val="nextTo"/>
        <c:crossAx val="848580056"/>
        <c:crosses val="autoZero"/>
        <c:auto val="0"/>
        <c:lblOffset val="100"/>
        <c:baseTimeUnit val="days"/>
      </c:dateAx>
      <c:spPr>
        <a:noFill/>
        <a:ln>
          <a:noFill/>
        </a:ln>
        <a:effectLst/>
      </c:spPr>
    </c:plotArea>
    <c:legend>
      <c:legendPos val="t"/>
      <c:legendEntry>
        <c:idx val="0"/>
        <c:delete val="1"/>
      </c:legendEntry>
      <c:legendEntry>
        <c:idx val="3"/>
        <c:delete val="1"/>
      </c:legendEntry>
      <c:legendEntry>
        <c:idx val="5"/>
        <c:delete val="1"/>
      </c:legendEntry>
      <c:layout>
        <c:manualLayout>
          <c:xMode val="edge"/>
          <c:yMode val="edge"/>
          <c:x val="7.0293849222613849E-2"/>
          <c:y val="2.6940236161928498E-2"/>
          <c:w val="0.42355122004535894"/>
          <c:h val="0.17854341001872737"/>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zero"/>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54156197276588E-2"/>
          <c:y val="2.3255547602004295E-2"/>
          <c:w val="0.91930056488508927"/>
          <c:h val="0.76893588301462312"/>
        </c:manualLayout>
      </c:layout>
      <c:lineChart>
        <c:grouping val="standard"/>
        <c:varyColors val="0"/>
        <c:ser>
          <c:idx val="0"/>
          <c:order val="0"/>
          <c:tx>
            <c:strRef>
              <c:f>'Graf 18'!$G$3</c:f>
              <c:strCache>
                <c:ptCount val="1"/>
                <c:pt idx="0">
                  <c:v>Budgetary targets in updated expenditure ceilings</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4E6-444C-90DB-D339860CA6A3}"/>
                </c:ext>
              </c:extLst>
            </c:dLbl>
            <c:dLbl>
              <c:idx val="1"/>
              <c:delete val="1"/>
              <c:extLst>
                <c:ext xmlns:c15="http://schemas.microsoft.com/office/drawing/2012/chart" uri="{CE6537A1-D6FC-4f65-9D91-7224C49458BB}"/>
                <c:ext xmlns:c16="http://schemas.microsoft.com/office/drawing/2014/chart" uri="{C3380CC4-5D6E-409C-BE32-E72D297353CC}">
                  <c16:uniqueId val="{00000001-04E6-444C-90DB-D339860CA6A3}"/>
                </c:ext>
              </c:extLst>
            </c:dLbl>
            <c:dLbl>
              <c:idx val="2"/>
              <c:numFmt formatCode="#,##0.0" sourceLinked="0"/>
              <c:spPr>
                <a:noFill/>
                <a:ln>
                  <a:noFill/>
                </a:ln>
                <a:effectLst/>
              </c:spPr>
              <c:txPr>
                <a:bodyPr rot="0" spcFirstLastPara="1" vertOverflow="ellipsis" vert="horz" wrap="square" anchor="ctr" anchorCtr="1"/>
                <a:lstStyle/>
                <a:p>
                  <a:pPr>
                    <a:defRPr sz="1100" b="1" i="0" u="none" strike="noStrike" kern="1200" baseline="0">
                      <a:solidFill>
                        <a:srgbClr val="00B0F0"/>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04E6-444C-90DB-D339860CA6A3}"/>
                </c:ext>
              </c:extLst>
            </c:dLbl>
            <c:dLbl>
              <c:idx val="3"/>
              <c:numFmt formatCode="#,##0.0" sourceLinked="0"/>
              <c:spPr>
                <a:noFill/>
                <a:ln>
                  <a:noFill/>
                </a:ln>
                <a:effectLst/>
              </c:spPr>
              <c:txPr>
                <a:bodyPr rot="0" spcFirstLastPara="1" vertOverflow="ellipsis" vert="horz" wrap="square" anchor="ctr" anchorCtr="1"/>
                <a:lstStyle/>
                <a:p>
                  <a:pPr>
                    <a:defRPr sz="1100" b="1" i="0" u="none" strike="noStrike" kern="1200" baseline="0">
                      <a:solidFill>
                        <a:srgbClr val="00B0F0"/>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04E6-444C-90DB-D339860CA6A3}"/>
                </c:ext>
              </c:extLst>
            </c:dLbl>
            <c:dLbl>
              <c:idx val="4"/>
              <c:numFmt formatCode="#,##0.0" sourceLinked="0"/>
              <c:spPr>
                <a:noFill/>
                <a:ln>
                  <a:noFill/>
                </a:ln>
                <a:effectLst/>
              </c:spPr>
              <c:txPr>
                <a:bodyPr rot="0" spcFirstLastPara="1" vertOverflow="ellipsis" vert="horz" wrap="square" anchor="ctr" anchorCtr="1"/>
                <a:lstStyle/>
                <a:p>
                  <a:pPr>
                    <a:defRPr sz="1100" b="1" i="0" u="none" strike="noStrike" kern="1200" baseline="0">
                      <a:solidFill>
                        <a:srgbClr val="00B0F0"/>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4-04E6-444C-90DB-D339860CA6A3}"/>
                </c:ext>
              </c:extLst>
            </c:dLbl>
            <c:numFmt formatCode="#,##0.0" sourceLinked="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18'!$B$2:$F$2</c:f>
              <c:numCache>
                <c:formatCode>General</c:formatCode>
                <c:ptCount val="5"/>
                <c:pt idx="0">
                  <c:v>2022</c:v>
                </c:pt>
                <c:pt idx="1">
                  <c:v>2023</c:v>
                </c:pt>
                <c:pt idx="2">
                  <c:v>2024</c:v>
                </c:pt>
                <c:pt idx="3">
                  <c:v>2025</c:v>
                </c:pt>
                <c:pt idx="4">
                  <c:v>2026</c:v>
                </c:pt>
              </c:numCache>
            </c:numRef>
          </c:cat>
          <c:val>
            <c:numRef>
              <c:f>'Graf 18'!$B$3:$F$3</c:f>
              <c:numCache>
                <c:formatCode>0.0</c:formatCode>
                <c:ptCount val="5"/>
                <c:pt idx="0">
                  <c:v>57.79922354515228</c:v>
                </c:pt>
                <c:pt idx="1">
                  <c:v>58.682087539426611</c:v>
                </c:pt>
                <c:pt idx="2">
                  <c:v>58.788780433710222</c:v>
                </c:pt>
                <c:pt idx="3">
                  <c:v>57.842231649755384</c:v>
                </c:pt>
                <c:pt idx="4">
                  <c:v>59.854647269694929</c:v>
                </c:pt>
              </c:numCache>
            </c:numRef>
          </c:val>
          <c:smooth val="0"/>
          <c:extLst>
            <c:ext xmlns:c16="http://schemas.microsoft.com/office/drawing/2014/chart" uri="{C3380CC4-5D6E-409C-BE32-E72D297353CC}">
              <c16:uniqueId val="{00000005-04E6-444C-90DB-D339860CA6A3}"/>
            </c:ext>
          </c:extLst>
        </c:ser>
        <c:ser>
          <c:idx val="2"/>
          <c:order val="1"/>
          <c:tx>
            <c:strRef>
              <c:f>'Graf 18'!$G$4</c:f>
              <c:strCache>
                <c:ptCount val="1"/>
                <c:pt idx="0">
                  <c:v>Debt stabilizing budgetary targets</c:v>
                </c:pt>
              </c:strCache>
            </c:strRef>
          </c:tx>
          <c:spPr>
            <a:ln w="28575" cap="rnd">
              <a:solidFill>
                <a:srgbClr val="002060"/>
              </a:solidFill>
              <a:prstDash val="solid"/>
              <a:round/>
            </a:ln>
            <a:effectLst/>
          </c:spPr>
          <c:marker>
            <c:symbol val="none"/>
          </c:marker>
          <c:dLbls>
            <c:dLbl>
              <c:idx val="4"/>
              <c:layout>
                <c:manualLayout>
                  <c:x val="-4.5384918370313613E-3"/>
                  <c:y val="-1.3700909835681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E6-444C-90DB-D339860CA6A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206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18'!$B$2:$F$2</c:f>
              <c:numCache>
                <c:formatCode>General</c:formatCode>
                <c:ptCount val="5"/>
                <c:pt idx="0">
                  <c:v>2022</c:v>
                </c:pt>
                <c:pt idx="1">
                  <c:v>2023</c:v>
                </c:pt>
                <c:pt idx="2">
                  <c:v>2024</c:v>
                </c:pt>
                <c:pt idx="3">
                  <c:v>2025</c:v>
                </c:pt>
                <c:pt idx="4">
                  <c:v>2026</c:v>
                </c:pt>
              </c:numCache>
            </c:numRef>
          </c:cat>
          <c:val>
            <c:numRef>
              <c:f>'Graf 18'!$B$4:$F$4</c:f>
              <c:numCache>
                <c:formatCode>0.0</c:formatCode>
                <c:ptCount val="5"/>
                <c:pt idx="0">
                  <c:v>57.79922354515228</c:v>
                </c:pt>
                <c:pt idx="1">
                  <c:v>58.682087539426611</c:v>
                </c:pt>
                <c:pt idx="2">
                  <c:v>58.47969387213621</c:v>
                </c:pt>
                <c:pt idx="3">
                  <c:v>57.079889756430177</c:v>
                </c:pt>
                <c:pt idx="4">
                  <c:v>57.717827104995592</c:v>
                </c:pt>
              </c:numCache>
            </c:numRef>
          </c:val>
          <c:smooth val="0"/>
          <c:extLst>
            <c:ext xmlns:c16="http://schemas.microsoft.com/office/drawing/2014/chart" uri="{C3380CC4-5D6E-409C-BE32-E72D297353CC}">
              <c16:uniqueId val="{00000007-04E6-444C-90DB-D339860CA6A3}"/>
            </c:ext>
          </c:extLst>
        </c:ser>
        <c:dLbls>
          <c:showLegendKey val="0"/>
          <c:showVal val="0"/>
          <c:showCatName val="0"/>
          <c:showSerName val="0"/>
          <c:showPercent val="0"/>
          <c:showBubbleSize val="0"/>
        </c:dLbls>
        <c:smooth val="0"/>
        <c:axId val="1069249088"/>
        <c:axId val="1069248760"/>
      </c:lineChart>
      <c:catAx>
        <c:axId val="106924908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069248760"/>
        <c:crosses val="autoZero"/>
        <c:auto val="1"/>
        <c:lblAlgn val="ctr"/>
        <c:lblOffset val="100"/>
        <c:noMultiLvlLbl val="0"/>
      </c:catAx>
      <c:valAx>
        <c:axId val="1069248760"/>
        <c:scaling>
          <c:orientation val="minMax"/>
          <c:max val="62"/>
          <c:min val="55"/>
        </c:scaling>
        <c:delete val="0"/>
        <c:axPos val="l"/>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069249088"/>
        <c:crosses val="autoZero"/>
        <c:crossBetween val="between"/>
      </c:valAx>
      <c:spPr>
        <a:noFill/>
        <a:ln>
          <a:noFill/>
        </a:ln>
        <a:effectLst/>
      </c:spPr>
    </c:plotArea>
    <c:legend>
      <c:legendPos val="b"/>
      <c:layout>
        <c:manualLayout>
          <c:xMode val="edge"/>
          <c:yMode val="edge"/>
          <c:x val="2.0093280771926059E-2"/>
          <c:y val="0.86221797687066681"/>
          <c:w val="0.95981328171862068"/>
          <c:h val="0.1185973756812186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'Graf 19'!$L$1</c:f>
              <c:strCache>
                <c:ptCount val="1"/>
                <c:pt idx="0">
                  <c:v>Čistý dlh (ciele rozpočtu)</c:v>
                </c:pt>
              </c:strCache>
            </c:strRef>
          </c:tx>
          <c:spPr>
            <a:solidFill>
              <a:schemeClr val="accent1">
                <a:lumMod val="75000"/>
              </a:schemeClr>
            </a:solidFill>
            <a:ln>
              <a:noFill/>
            </a:ln>
            <a:effectLst/>
          </c:spPr>
          <c:cat>
            <c:numRef>
              <c:f>'Graf 19'!$K$2:$K$21</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'Graf 19'!$L$2:$L$21</c:f>
              <c:numCache>
                <c:formatCode>0.0</c:formatCode>
                <c:ptCount val="20"/>
                <c:pt idx="0">
                  <c:v>22.598307807313471</c:v>
                </c:pt>
                <c:pt idx="1">
                  <c:v>31.683494130065476</c:v>
                </c:pt>
                <c:pt idx="2">
                  <c:v>36.706492335404548</c:v>
                </c:pt>
                <c:pt idx="3">
                  <c:v>40.601875751384192</c:v>
                </c:pt>
                <c:pt idx="4">
                  <c:v>45.035349100670494</c:v>
                </c:pt>
                <c:pt idx="5">
                  <c:v>47.792677071458442</c:v>
                </c:pt>
                <c:pt idx="6">
                  <c:v>49.479844835389187</c:v>
                </c:pt>
                <c:pt idx="7">
                  <c:v>47.266027646839639</c:v>
                </c:pt>
                <c:pt idx="8">
                  <c:v>46.928453271330902</c:v>
                </c:pt>
                <c:pt idx="9">
                  <c:v>45.741709297628958</c:v>
                </c:pt>
                <c:pt idx="10">
                  <c:v>43.330589179314366</c:v>
                </c:pt>
                <c:pt idx="11">
                  <c:v>43.085527979541723</c:v>
                </c:pt>
                <c:pt idx="12">
                  <c:v>48.883775310527348</c:v>
                </c:pt>
                <c:pt idx="13">
                  <c:v>49.607107323150053</c:v>
                </c:pt>
                <c:pt idx="14">
                  <c:v>47.680681265596462</c:v>
                </c:pt>
              </c:numCache>
            </c:numRef>
          </c:val>
          <c:extLst>
            <c:ext xmlns:c16="http://schemas.microsoft.com/office/drawing/2014/chart" uri="{C3380CC4-5D6E-409C-BE32-E72D297353CC}">
              <c16:uniqueId val="{00000000-6E5F-4A13-8061-C06B4D8EC954}"/>
            </c:ext>
          </c:extLst>
        </c:ser>
        <c:ser>
          <c:idx val="1"/>
          <c:order val="1"/>
          <c:tx>
            <c:strRef>
              <c:f>'Graf 19'!$M$1</c:f>
              <c:strCache>
                <c:ptCount val="1"/>
                <c:pt idx="0">
                  <c:v>Likvidné finančné aktíva</c:v>
                </c:pt>
              </c:strCache>
            </c:strRef>
          </c:tx>
          <c:spPr>
            <a:solidFill>
              <a:schemeClr val="accent2"/>
            </a:solidFill>
            <a:ln>
              <a:noFill/>
            </a:ln>
            <a:effectLst/>
          </c:spPr>
          <c:cat>
            <c:numRef>
              <c:f>'Graf 19'!$K$2:$K$21</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'Graf 19'!$M$2:$M$21</c:f>
              <c:numCache>
                <c:formatCode>0.0</c:formatCode>
                <c:ptCount val="20"/>
                <c:pt idx="0">
                  <c:v>6.0005364588647154</c:v>
                </c:pt>
                <c:pt idx="1">
                  <c:v>4.6773940624460764</c:v>
                </c:pt>
                <c:pt idx="2">
                  <c:v>3.9083866377443712</c:v>
                </c:pt>
                <c:pt idx="3">
                  <c:v>2.5541246668598134</c:v>
                </c:pt>
                <c:pt idx="4">
                  <c:v>6.6937538826766456</c:v>
                </c:pt>
                <c:pt idx="5">
                  <c:v>6.8998621114931211</c:v>
                </c:pt>
                <c:pt idx="6">
                  <c:v>4.0127288331991977</c:v>
                </c:pt>
                <c:pt idx="7">
                  <c:v>4.4192869714477894</c:v>
                </c:pt>
                <c:pt idx="8">
                  <c:v>5.3464461545574054</c:v>
                </c:pt>
                <c:pt idx="9">
                  <c:v>5.7198618583088319</c:v>
                </c:pt>
                <c:pt idx="10">
                  <c:v>6.0774616498550884</c:v>
                </c:pt>
                <c:pt idx="11">
                  <c:v>4.8937669943792272</c:v>
                </c:pt>
                <c:pt idx="12">
                  <c:v>9.9687666714646639</c:v>
                </c:pt>
                <c:pt idx="13">
                  <c:v>11.432820200078247</c:v>
                </c:pt>
                <c:pt idx="14">
                  <c:v>10.119293945051695</c:v>
                </c:pt>
              </c:numCache>
            </c:numRef>
          </c:val>
          <c:extLst>
            <c:ext xmlns:c16="http://schemas.microsoft.com/office/drawing/2014/chart" uri="{C3380CC4-5D6E-409C-BE32-E72D297353CC}">
              <c16:uniqueId val="{00000001-6E5F-4A13-8061-C06B4D8EC954}"/>
            </c:ext>
          </c:extLst>
        </c:ser>
        <c:ser>
          <c:idx val="2"/>
          <c:order val="2"/>
          <c:tx>
            <c:strRef>
              <c:f>'Graf 19'!$O$1</c:f>
              <c:strCache>
                <c:ptCount val="1"/>
                <c:pt idx="0">
                  <c:v>Prognóza</c:v>
                </c:pt>
              </c:strCache>
            </c:strRef>
          </c:tx>
          <c:spPr>
            <a:solidFill>
              <a:srgbClr val="2087C6"/>
            </a:solidFill>
            <a:ln>
              <a:noFill/>
            </a:ln>
            <a:effectLst/>
          </c:spPr>
          <c:cat>
            <c:numRef>
              <c:f>'Graf 19'!$K$2:$K$21</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'Graf 19'!$O$2:$O$21</c:f>
              <c:numCache>
                <c:formatCode>0.0</c:formatCode>
                <c:ptCount val="20"/>
                <c:pt idx="15">
                  <c:v>47.680681265596462</c:v>
                </c:pt>
                <c:pt idx="16">
                  <c:v>50.168681120345518</c:v>
                </c:pt>
                <c:pt idx="17">
                  <c:v>50.975883075091552</c:v>
                </c:pt>
                <c:pt idx="18">
                  <c:v>50.424269015687287</c:v>
                </c:pt>
                <c:pt idx="19">
                  <c:v>50.925191304995664</c:v>
                </c:pt>
              </c:numCache>
            </c:numRef>
          </c:val>
          <c:extLst>
            <c:ext xmlns:c16="http://schemas.microsoft.com/office/drawing/2014/chart" uri="{C3380CC4-5D6E-409C-BE32-E72D297353CC}">
              <c16:uniqueId val="{00000002-6E5F-4A13-8061-C06B4D8EC954}"/>
            </c:ext>
          </c:extLst>
        </c:ser>
        <c:ser>
          <c:idx val="3"/>
          <c:order val="3"/>
          <c:tx>
            <c:strRef>
              <c:f>'Graf 19'!$P$1</c:f>
              <c:strCache>
                <c:ptCount val="1"/>
                <c:pt idx="0">
                  <c:v>Prognóza</c:v>
                </c:pt>
              </c:strCache>
            </c:strRef>
          </c:tx>
          <c:spPr>
            <a:solidFill>
              <a:srgbClr val="CAE5F6"/>
            </a:solidFill>
            <a:ln>
              <a:noFill/>
            </a:ln>
            <a:effectLst/>
          </c:spPr>
          <c:cat>
            <c:numRef>
              <c:f>'Graf 19'!$K$2:$K$21</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'Graf 19'!$P$2:$P$21</c:f>
              <c:numCache>
                <c:formatCode>0.0</c:formatCode>
                <c:ptCount val="20"/>
                <c:pt idx="15">
                  <c:v>10.119293945051695</c:v>
                </c:pt>
                <c:pt idx="16">
                  <c:v>8.5134064190810932</c:v>
                </c:pt>
                <c:pt idx="17">
                  <c:v>7.5038107970446575</c:v>
                </c:pt>
                <c:pt idx="18">
                  <c:v>6.65562074074289</c:v>
                </c:pt>
                <c:pt idx="19">
                  <c:v>6.7926357999999283</c:v>
                </c:pt>
              </c:numCache>
            </c:numRef>
          </c:val>
          <c:extLst>
            <c:ext xmlns:c16="http://schemas.microsoft.com/office/drawing/2014/chart" uri="{C3380CC4-5D6E-409C-BE32-E72D297353CC}">
              <c16:uniqueId val="{00000003-6E5F-4A13-8061-C06B4D8EC954}"/>
            </c:ext>
          </c:extLst>
        </c:ser>
        <c:dLbls>
          <c:showLegendKey val="0"/>
          <c:showVal val="0"/>
          <c:showCatName val="0"/>
          <c:showSerName val="0"/>
          <c:showPercent val="0"/>
          <c:showBubbleSize val="0"/>
        </c:dLbls>
        <c:axId val="854829328"/>
        <c:axId val="854828016"/>
      </c:areaChart>
      <c:lineChart>
        <c:grouping val="standard"/>
        <c:varyColors val="0"/>
        <c:ser>
          <c:idx val="4"/>
          <c:order val="4"/>
          <c:tx>
            <c:strRef>
              <c:f>'Graf 19'!$R$1</c:f>
              <c:strCache>
                <c:ptCount val="1"/>
                <c:pt idx="0">
                  <c:v>Hrubý dlh po splnení cieľov rozpočtu</c:v>
                </c:pt>
              </c:strCache>
            </c:strRef>
          </c:tx>
          <c:spPr>
            <a:ln w="28575" cap="rnd">
              <a:noFill/>
              <a:round/>
            </a:ln>
            <a:effectLst/>
          </c:spPr>
          <c:marker>
            <c:symbol val="circle"/>
            <c:size val="4"/>
            <c:spPr>
              <a:solidFill>
                <a:schemeClr val="tx1"/>
              </a:solidFill>
              <a:ln w="9525">
                <a:no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04-6E5F-4A13-8061-C06B4D8EC954}"/>
                </c:ext>
              </c:extLst>
            </c:dLbl>
            <c:dLbl>
              <c:idx val="2"/>
              <c:delete val="1"/>
              <c:extLst>
                <c:ext xmlns:c15="http://schemas.microsoft.com/office/drawing/2012/chart" uri="{CE6537A1-D6FC-4f65-9D91-7224C49458BB}"/>
                <c:ext xmlns:c16="http://schemas.microsoft.com/office/drawing/2014/chart" uri="{C3380CC4-5D6E-409C-BE32-E72D297353CC}">
                  <c16:uniqueId val="{00000005-6E5F-4A13-8061-C06B4D8EC954}"/>
                </c:ext>
              </c:extLst>
            </c:dLbl>
            <c:dLbl>
              <c:idx val="3"/>
              <c:delete val="1"/>
              <c:extLst>
                <c:ext xmlns:c15="http://schemas.microsoft.com/office/drawing/2012/chart" uri="{CE6537A1-D6FC-4f65-9D91-7224C49458BB}"/>
                <c:ext xmlns:c16="http://schemas.microsoft.com/office/drawing/2014/chart" uri="{C3380CC4-5D6E-409C-BE32-E72D297353CC}">
                  <c16:uniqueId val="{00000006-6E5F-4A13-8061-C06B4D8EC954}"/>
                </c:ext>
              </c:extLst>
            </c:dLbl>
            <c:dLbl>
              <c:idx val="4"/>
              <c:delete val="1"/>
              <c:extLst>
                <c:ext xmlns:c15="http://schemas.microsoft.com/office/drawing/2012/chart" uri="{CE6537A1-D6FC-4f65-9D91-7224C49458BB}"/>
                <c:ext xmlns:c16="http://schemas.microsoft.com/office/drawing/2014/chart" uri="{C3380CC4-5D6E-409C-BE32-E72D297353CC}">
                  <c16:uniqueId val="{00000007-6E5F-4A13-8061-C06B4D8EC954}"/>
                </c:ext>
              </c:extLst>
            </c:dLbl>
            <c:dLbl>
              <c:idx val="6"/>
              <c:delete val="1"/>
              <c:extLst>
                <c:ext xmlns:c15="http://schemas.microsoft.com/office/drawing/2012/chart" uri="{CE6537A1-D6FC-4f65-9D91-7224C49458BB}"/>
                <c:ext xmlns:c16="http://schemas.microsoft.com/office/drawing/2014/chart" uri="{C3380CC4-5D6E-409C-BE32-E72D297353CC}">
                  <c16:uniqueId val="{00000008-6E5F-4A13-8061-C06B4D8EC954}"/>
                </c:ext>
              </c:extLst>
            </c:dLbl>
            <c:dLbl>
              <c:idx val="7"/>
              <c:delete val="1"/>
              <c:extLst>
                <c:ext xmlns:c15="http://schemas.microsoft.com/office/drawing/2012/chart" uri="{CE6537A1-D6FC-4f65-9D91-7224C49458BB}"/>
                <c:ext xmlns:c16="http://schemas.microsoft.com/office/drawing/2014/chart" uri="{C3380CC4-5D6E-409C-BE32-E72D297353CC}">
                  <c16:uniqueId val="{00000009-6E5F-4A13-8061-C06B4D8EC954}"/>
                </c:ext>
              </c:extLst>
            </c:dLbl>
            <c:dLbl>
              <c:idx val="8"/>
              <c:delete val="1"/>
              <c:extLst>
                <c:ext xmlns:c15="http://schemas.microsoft.com/office/drawing/2012/chart" uri="{CE6537A1-D6FC-4f65-9D91-7224C49458BB}"/>
                <c:ext xmlns:c16="http://schemas.microsoft.com/office/drawing/2014/chart" uri="{C3380CC4-5D6E-409C-BE32-E72D297353CC}">
                  <c16:uniqueId val="{0000000A-6E5F-4A13-8061-C06B4D8EC954}"/>
                </c:ext>
              </c:extLst>
            </c:dLbl>
            <c:dLbl>
              <c:idx val="9"/>
              <c:delete val="1"/>
              <c:extLst>
                <c:ext xmlns:c15="http://schemas.microsoft.com/office/drawing/2012/chart" uri="{CE6537A1-D6FC-4f65-9D91-7224C49458BB}"/>
                <c:ext xmlns:c16="http://schemas.microsoft.com/office/drawing/2014/chart" uri="{C3380CC4-5D6E-409C-BE32-E72D297353CC}">
                  <c16:uniqueId val="{0000000B-6E5F-4A13-8061-C06B4D8EC954}"/>
                </c:ext>
              </c:extLst>
            </c:dLbl>
            <c:dLbl>
              <c:idx val="10"/>
              <c:delete val="1"/>
              <c:extLst>
                <c:ext xmlns:c15="http://schemas.microsoft.com/office/drawing/2012/chart" uri="{CE6537A1-D6FC-4f65-9D91-7224C49458BB}"/>
                <c:ext xmlns:c16="http://schemas.microsoft.com/office/drawing/2014/chart" uri="{C3380CC4-5D6E-409C-BE32-E72D297353CC}">
                  <c16:uniqueId val="{0000000C-6E5F-4A13-8061-C06B4D8EC954}"/>
                </c:ext>
              </c:extLst>
            </c:dLbl>
            <c:dLbl>
              <c:idx val="18"/>
              <c:layout>
                <c:manualLayout>
                  <c:x val="-3.2024232507441033E-2"/>
                  <c:y val="2.3590639130283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E5F-4A13-8061-C06B4D8EC954}"/>
                </c:ext>
              </c:extLst>
            </c:dLbl>
            <c:dLbl>
              <c:idx val="19"/>
              <c:layout>
                <c:manualLayout>
                  <c:x val="-2.5835230442502841E-2"/>
                  <c:y val="-3.59677669437363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E5F-4A13-8061-C06B4D8EC95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19'!$R$2:$R$21</c:f>
              <c:numCache>
                <c:formatCode>0.0</c:formatCode>
                <c:ptCount val="20"/>
                <c:pt idx="0">
                  <c:v>28.598844266178187</c:v>
                </c:pt>
                <c:pt idx="1">
                  <c:v>36.360888192511553</c:v>
                </c:pt>
                <c:pt idx="2">
                  <c:v>40.614878973148919</c:v>
                </c:pt>
                <c:pt idx="3">
                  <c:v>43.156000418244005</c:v>
                </c:pt>
                <c:pt idx="4">
                  <c:v>51.72910298334714</c:v>
                </c:pt>
                <c:pt idx="5">
                  <c:v>54.692539182951563</c:v>
                </c:pt>
                <c:pt idx="6">
                  <c:v>53.492573668588385</c:v>
                </c:pt>
                <c:pt idx="7">
                  <c:v>51.685314618287428</c:v>
                </c:pt>
                <c:pt idx="8">
                  <c:v>52.274899425888307</c:v>
                </c:pt>
                <c:pt idx="9">
                  <c:v>51.46157115593779</c:v>
                </c:pt>
                <c:pt idx="10">
                  <c:v>49.408050829169454</c:v>
                </c:pt>
                <c:pt idx="11">
                  <c:v>47.97929497392095</c:v>
                </c:pt>
                <c:pt idx="12">
                  <c:v>58.852541981992012</c:v>
                </c:pt>
                <c:pt idx="13">
                  <c:v>61.0399275232283</c:v>
                </c:pt>
                <c:pt idx="14">
                  <c:v>57.799975210648157</c:v>
                </c:pt>
                <c:pt idx="15">
                  <c:v>57.799975210648157</c:v>
                </c:pt>
                <c:pt idx="16">
                  <c:v>58.682087539426611</c:v>
                </c:pt>
                <c:pt idx="17">
                  <c:v>58.47969387213621</c:v>
                </c:pt>
                <c:pt idx="18">
                  <c:v>57.079889756430177</c:v>
                </c:pt>
                <c:pt idx="19">
                  <c:v>57.717827104995592</c:v>
                </c:pt>
              </c:numCache>
            </c:numRef>
          </c:val>
          <c:smooth val="0"/>
          <c:extLst>
            <c:ext xmlns:c16="http://schemas.microsoft.com/office/drawing/2014/chart" uri="{C3380CC4-5D6E-409C-BE32-E72D297353CC}">
              <c16:uniqueId val="{0000000F-6E5F-4A13-8061-C06B4D8EC954}"/>
            </c:ext>
          </c:extLst>
        </c:ser>
        <c:ser>
          <c:idx val="5"/>
          <c:order val="5"/>
          <c:tx>
            <c:strRef>
              <c:f>'Graf 19'!$S$1</c:f>
              <c:strCache>
                <c:ptCount val="1"/>
                <c:pt idx="0">
                  <c:v>Hrubý dlh (aktuálny rozpočet verejnej správy)</c:v>
                </c:pt>
              </c:strCache>
            </c:strRef>
          </c:tx>
          <c:spPr>
            <a:ln w="19050" cap="rnd">
              <a:solidFill>
                <a:schemeClr val="tx1"/>
              </a:solidFill>
              <a:prstDash val="sysDash"/>
              <a:round/>
            </a:ln>
            <a:effectLst/>
          </c:spPr>
          <c:marker>
            <c:symbol val="none"/>
          </c:marker>
          <c:val>
            <c:numRef>
              <c:f>'Graf 19'!$S$2:$S$21</c:f>
              <c:numCache>
                <c:formatCode>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57.799975210648157</c:v>
                </c:pt>
                <c:pt idx="15">
                  <c:v>57.799975210648157</c:v>
                </c:pt>
                <c:pt idx="16">
                  <c:v>58.682776090972986</c:v>
                </c:pt>
                <c:pt idx="17">
                  <c:v>59.315642795902157</c:v>
                </c:pt>
                <c:pt idx="18">
                  <c:v>59.81314553881969</c:v>
                </c:pt>
                <c:pt idx="19">
                  <c:v>63.068300765132378</c:v>
                </c:pt>
              </c:numCache>
            </c:numRef>
          </c:val>
          <c:smooth val="0"/>
          <c:extLst>
            <c:ext xmlns:c16="http://schemas.microsoft.com/office/drawing/2014/chart" uri="{C3380CC4-5D6E-409C-BE32-E72D297353CC}">
              <c16:uniqueId val="{00000010-6E5F-4A13-8061-C06B4D8EC954}"/>
            </c:ext>
          </c:extLst>
        </c:ser>
        <c:ser>
          <c:idx val="6"/>
          <c:order val="6"/>
          <c:tx>
            <c:strRef>
              <c:f>'Graf 19'!$T$1</c:f>
              <c:strCache>
                <c:ptCount val="1"/>
                <c:pt idx="0">
                  <c:v>Čistý dlh (aktuálny rozpočet verejnej správy)</c:v>
                </c:pt>
              </c:strCache>
            </c:strRef>
          </c:tx>
          <c:spPr>
            <a:ln w="19050" cap="rnd">
              <a:solidFill>
                <a:schemeClr val="bg1">
                  <a:lumMod val="50000"/>
                </a:schemeClr>
              </a:solidFill>
              <a:prstDash val="sysDash"/>
              <a:round/>
            </a:ln>
            <a:effectLst/>
          </c:spPr>
          <c:marker>
            <c:symbol val="none"/>
          </c:marker>
          <c:val>
            <c:numRef>
              <c:f>'Graf 19'!$T$2:$T$21</c:f>
              <c:numCache>
                <c:formatCode>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47.680681265596462</c:v>
                </c:pt>
                <c:pt idx="15">
                  <c:v>47.680681265596462</c:v>
                </c:pt>
                <c:pt idx="16">
                  <c:v>50.169369671891893</c:v>
                </c:pt>
                <c:pt idx="17">
                  <c:v>51.811831998857507</c:v>
                </c:pt>
                <c:pt idx="18">
                  <c:v>53.157524798076807</c:v>
                </c:pt>
                <c:pt idx="19">
                  <c:v>56.275664965132457</c:v>
                </c:pt>
              </c:numCache>
            </c:numRef>
          </c:val>
          <c:smooth val="0"/>
          <c:extLst>
            <c:ext xmlns:c16="http://schemas.microsoft.com/office/drawing/2014/chart" uri="{C3380CC4-5D6E-409C-BE32-E72D297353CC}">
              <c16:uniqueId val="{00000011-6E5F-4A13-8061-C06B4D8EC954}"/>
            </c:ext>
          </c:extLst>
        </c:ser>
        <c:ser>
          <c:idx val="7"/>
          <c:order val="7"/>
          <c:tx>
            <c:strRef>
              <c:f>'Graf 19'!$U$1</c:f>
              <c:strCache>
                <c:ptCount val="1"/>
                <c:pt idx="0">
                  <c:v>Horné a spodné sankčné pásma</c:v>
                </c:pt>
              </c:strCache>
            </c:strRef>
          </c:tx>
          <c:spPr>
            <a:ln w="19050" cap="rnd">
              <a:solidFill>
                <a:srgbClr val="FF0000"/>
              </a:solidFill>
              <a:prstDash val="sysDot"/>
              <a:round/>
            </a:ln>
            <a:effectLst/>
          </c:spPr>
          <c:marker>
            <c:symbol val="none"/>
          </c:marker>
          <c:val>
            <c:numRef>
              <c:f>'Graf 19'!$U$2:$U$21</c:f>
              <c:numCache>
                <c:formatCode>0.0</c:formatCode>
                <c:ptCount val="20"/>
                <c:pt idx="0">
                  <c:v>#N/A</c:v>
                </c:pt>
                <c:pt idx="1">
                  <c:v>#N/A</c:v>
                </c:pt>
                <c:pt idx="2">
                  <c:v>#N/A</c:v>
                </c:pt>
                <c:pt idx="3">
                  <c:v>#N/A</c:v>
                </c:pt>
                <c:pt idx="4">
                  <c:v>60</c:v>
                </c:pt>
                <c:pt idx="5">
                  <c:v>60</c:v>
                </c:pt>
                <c:pt idx="6">
                  <c:v>60</c:v>
                </c:pt>
                <c:pt idx="7">
                  <c:v>60</c:v>
                </c:pt>
                <c:pt idx="8">
                  <c:v>60</c:v>
                </c:pt>
                <c:pt idx="9">
                  <c:v>60</c:v>
                </c:pt>
                <c:pt idx="10">
                  <c:v>59</c:v>
                </c:pt>
                <c:pt idx="11">
                  <c:v>58</c:v>
                </c:pt>
                <c:pt idx="12">
                  <c:v>57</c:v>
                </c:pt>
                <c:pt idx="13">
                  <c:v>56</c:v>
                </c:pt>
                <c:pt idx="14">
                  <c:v>55</c:v>
                </c:pt>
                <c:pt idx="15">
                  <c:v>55</c:v>
                </c:pt>
                <c:pt idx="16">
                  <c:v>54</c:v>
                </c:pt>
                <c:pt idx="17">
                  <c:v>53</c:v>
                </c:pt>
                <c:pt idx="18">
                  <c:v>52</c:v>
                </c:pt>
                <c:pt idx="19">
                  <c:v>51</c:v>
                </c:pt>
              </c:numCache>
            </c:numRef>
          </c:val>
          <c:smooth val="0"/>
          <c:extLst>
            <c:ext xmlns:c16="http://schemas.microsoft.com/office/drawing/2014/chart" uri="{C3380CC4-5D6E-409C-BE32-E72D297353CC}">
              <c16:uniqueId val="{00000012-6E5F-4A13-8061-C06B4D8EC954}"/>
            </c:ext>
          </c:extLst>
        </c:ser>
        <c:ser>
          <c:idx val="8"/>
          <c:order val="8"/>
          <c:tx>
            <c:strRef>
              <c:f>'Graf 19'!$V$1</c:f>
              <c:strCache>
                <c:ptCount val="1"/>
              </c:strCache>
            </c:strRef>
          </c:tx>
          <c:spPr>
            <a:ln w="19050" cap="rnd">
              <a:solidFill>
                <a:srgbClr val="FF0000"/>
              </a:solidFill>
              <a:prstDash val="sysDot"/>
              <a:round/>
            </a:ln>
            <a:effectLst/>
          </c:spPr>
          <c:marker>
            <c:symbol val="none"/>
          </c:marker>
          <c:val>
            <c:numRef>
              <c:f>'Graf 19'!$V$2:$V$21</c:f>
              <c:numCache>
                <c:formatCode>0.0</c:formatCode>
                <c:ptCount val="20"/>
                <c:pt idx="0">
                  <c:v>#N/A</c:v>
                </c:pt>
                <c:pt idx="1">
                  <c:v>#N/A</c:v>
                </c:pt>
                <c:pt idx="2">
                  <c:v>#N/A</c:v>
                </c:pt>
                <c:pt idx="3">
                  <c:v>#N/A</c:v>
                </c:pt>
                <c:pt idx="4">
                  <c:v>50</c:v>
                </c:pt>
                <c:pt idx="5">
                  <c:v>50</c:v>
                </c:pt>
                <c:pt idx="6">
                  <c:v>50</c:v>
                </c:pt>
                <c:pt idx="7">
                  <c:v>50</c:v>
                </c:pt>
                <c:pt idx="8">
                  <c:v>50</c:v>
                </c:pt>
                <c:pt idx="9">
                  <c:v>50</c:v>
                </c:pt>
                <c:pt idx="10">
                  <c:v>49</c:v>
                </c:pt>
                <c:pt idx="11">
                  <c:v>48</c:v>
                </c:pt>
                <c:pt idx="12">
                  <c:v>47</c:v>
                </c:pt>
                <c:pt idx="13">
                  <c:v>46</c:v>
                </c:pt>
                <c:pt idx="14">
                  <c:v>45</c:v>
                </c:pt>
                <c:pt idx="15">
                  <c:v>45</c:v>
                </c:pt>
                <c:pt idx="16">
                  <c:v>44</c:v>
                </c:pt>
                <c:pt idx="17">
                  <c:v>43</c:v>
                </c:pt>
                <c:pt idx="18">
                  <c:v>42</c:v>
                </c:pt>
                <c:pt idx="19">
                  <c:v>41</c:v>
                </c:pt>
              </c:numCache>
            </c:numRef>
          </c:val>
          <c:smooth val="0"/>
          <c:extLst>
            <c:ext xmlns:c16="http://schemas.microsoft.com/office/drawing/2014/chart" uri="{C3380CC4-5D6E-409C-BE32-E72D297353CC}">
              <c16:uniqueId val="{00000013-6E5F-4A13-8061-C06B4D8EC954}"/>
            </c:ext>
          </c:extLst>
        </c:ser>
        <c:dLbls>
          <c:showLegendKey val="0"/>
          <c:showVal val="0"/>
          <c:showCatName val="0"/>
          <c:showSerName val="0"/>
          <c:showPercent val="0"/>
          <c:showBubbleSize val="0"/>
        </c:dLbls>
        <c:marker val="1"/>
        <c:smooth val="0"/>
        <c:axId val="854829328"/>
        <c:axId val="854828016"/>
      </c:lineChart>
      <c:dateAx>
        <c:axId val="854829328"/>
        <c:scaling>
          <c:orientation val="minMax"/>
        </c:scaling>
        <c:delete val="0"/>
        <c:axPos val="b"/>
        <c:numFmt formatCode="General"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54828016"/>
        <c:crosses val="autoZero"/>
        <c:auto val="0"/>
        <c:lblOffset val="100"/>
        <c:baseTimeUnit val="days"/>
      </c:dateAx>
      <c:valAx>
        <c:axId val="854828016"/>
        <c:scaling>
          <c:orientation val="minMax"/>
          <c:min val="20"/>
        </c:scaling>
        <c:delete val="0"/>
        <c:axPos val="l"/>
        <c:majorGridlines>
          <c:spPr>
            <a:ln w="317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54829328"/>
        <c:crosses val="autoZero"/>
        <c:crossBetween val="between"/>
      </c:valAx>
      <c:spPr>
        <a:noFill/>
        <a:ln>
          <a:noFill/>
        </a:ln>
        <a:effectLst/>
      </c:spPr>
    </c:plotArea>
    <c:legend>
      <c:legendPos val="b"/>
      <c:legendEntry>
        <c:idx val="2"/>
        <c:delete val="1"/>
      </c:legendEntry>
      <c:legendEntry>
        <c:idx val="3"/>
        <c:delete val="1"/>
      </c:legendEntry>
      <c:legendEntry>
        <c:idx val="8"/>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zero"/>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'Graf 19'!$L$23</c:f>
              <c:strCache>
                <c:ptCount val="1"/>
                <c:pt idx="0">
                  <c:v>Net debt (budgetary targets)</c:v>
                </c:pt>
              </c:strCache>
            </c:strRef>
          </c:tx>
          <c:spPr>
            <a:solidFill>
              <a:schemeClr val="accent1">
                <a:lumMod val="75000"/>
              </a:schemeClr>
            </a:solidFill>
            <a:ln>
              <a:noFill/>
            </a:ln>
            <a:effectLst/>
          </c:spPr>
          <c:cat>
            <c:numRef>
              <c:f>'Graf 19'!$K$2:$K$21</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'Graf 19'!$L$2:$L$21</c:f>
              <c:numCache>
                <c:formatCode>0.0</c:formatCode>
                <c:ptCount val="20"/>
                <c:pt idx="0">
                  <c:v>22.598307807313471</c:v>
                </c:pt>
                <c:pt idx="1">
                  <c:v>31.683494130065476</c:v>
                </c:pt>
                <c:pt idx="2">
                  <c:v>36.706492335404548</c:v>
                </c:pt>
                <c:pt idx="3">
                  <c:v>40.601875751384192</c:v>
                </c:pt>
                <c:pt idx="4">
                  <c:v>45.035349100670494</c:v>
                </c:pt>
                <c:pt idx="5">
                  <c:v>47.792677071458442</c:v>
                </c:pt>
                <c:pt idx="6">
                  <c:v>49.479844835389187</c:v>
                </c:pt>
                <c:pt idx="7">
                  <c:v>47.266027646839639</c:v>
                </c:pt>
                <c:pt idx="8">
                  <c:v>46.928453271330902</c:v>
                </c:pt>
                <c:pt idx="9">
                  <c:v>45.741709297628958</c:v>
                </c:pt>
                <c:pt idx="10">
                  <c:v>43.330589179314366</c:v>
                </c:pt>
                <c:pt idx="11">
                  <c:v>43.085527979541723</c:v>
                </c:pt>
                <c:pt idx="12">
                  <c:v>48.883775310527348</c:v>
                </c:pt>
                <c:pt idx="13">
                  <c:v>49.607107323150053</c:v>
                </c:pt>
                <c:pt idx="14">
                  <c:v>47.680681265596462</c:v>
                </c:pt>
              </c:numCache>
            </c:numRef>
          </c:val>
          <c:extLst>
            <c:ext xmlns:c16="http://schemas.microsoft.com/office/drawing/2014/chart" uri="{C3380CC4-5D6E-409C-BE32-E72D297353CC}">
              <c16:uniqueId val="{00000000-95D9-47C5-82DA-5C3CF7DD714D}"/>
            </c:ext>
          </c:extLst>
        </c:ser>
        <c:ser>
          <c:idx val="1"/>
          <c:order val="1"/>
          <c:tx>
            <c:strRef>
              <c:f>'Graf 19'!$M$23</c:f>
              <c:strCache>
                <c:ptCount val="1"/>
                <c:pt idx="0">
                  <c:v>Liquid financial assets</c:v>
                </c:pt>
              </c:strCache>
            </c:strRef>
          </c:tx>
          <c:spPr>
            <a:solidFill>
              <a:schemeClr val="accent2"/>
            </a:solidFill>
            <a:ln>
              <a:noFill/>
            </a:ln>
            <a:effectLst/>
          </c:spPr>
          <c:cat>
            <c:numRef>
              <c:f>'Graf 19'!$K$2:$K$21</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'Graf 19'!$M$2:$M$21</c:f>
              <c:numCache>
                <c:formatCode>0.0</c:formatCode>
                <c:ptCount val="20"/>
                <c:pt idx="0">
                  <c:v>6.0005364588647154</c:v>
                </c:pt>
                <c:pt idx="1">
                  <c:v>4.6773940624460764</c:v>
                </c:pt>
                <c:pt idx="2">
                  <c:v>3.9083866377443712</c:v>
                </c:pt>
                <c:pt idx="3">
                  <c:v>2.5541246668598134</c:v>
                </c:pt>
                <c:pt idx="4">
                  <c:v>6.6937538826766456</c:v>
                </c:pt>
                <c:pt idx="5">
                  <c:v>6.8998621114931211</c:v>
                </c:pt>
                <c:pt idx="6">
                  <c:v>4.0127288331991977</c:v>
                </c:pt>
                <c:pt idx="7">
                  <c:v>4.4192869714477894</c:v>
                </c:pt>
                <c:pt idx="8">
                  <c:v>5.3464461545574054</c:v>
                </c:pt>
                <c:pt idx="9">
                  <c:v>5.7198618583088319</c:v>
                </c:pt>
                <c:pt idx="10">
                  <c:v>6.0774616498550884</c:v>
                </c:pt>
                <c:pt idx="11">
                  <c:v>4.8937669943792272</c:v>
                </c:pt>
                <c:pt idx="12">
                  <c:v>9.9687666714646639</c:v>
                </c:pt>
                <c:pt idx="13">
                  <c:v>11.432820200078247</c:v>
                </c:pt>
                <c:pt idx="14">
                  <c:v>10.119293945051695</c:v>
                </c:pt>
              </c:numCache>
            </c:numRef>
          </c:val>
          <c:extLst>
            <c:ext xmlns:c16="http://schemas.microsoft.com/office/drawing/2014/chart" uri="{C3380CC4-5D6E-409C-BE32-E72D297353CC}">
              <c16:uniqueId val="{00000001-95D9-47C5-82DA-5C3CF7DD714D}"/>
            </c:ext>
          </c:extLst>
        </c:ser>
        <c:ser>
          <c:idx val="2"/>
          <c:order val="2"/>
          <c:tx>
            <c:strRef>
              <c:f>'Graf 19'!$O$1</c:f>
              <c:strCache>
                <c:ptCount val="1"/>
                <c:pt idx="0">
                  <c:v>Prognóza</c:v>
                </c:pt>
              </c:strCache>
            </c:strRef>
          </c:tx>
          <c:spPr>
            <a:solidFill>
              <a:srgbClr val="2087C6"/>
            </a:solidFill>
            <a:ln>
              <a:noFill/>
            </a:ln>
            <a:effectLst/>
          </c:spPr>
          <c:cat>
            <c:numRef>
              <c:f>'Graf 19'!$K$2:$K$21</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'Graf 19'!$O$2:$O$21</c:f>
              <c:numCache>
                <c:formatCode>0.0</c:formatCode>
                <c:ptCount val="20"/>
                <c:pt idx="15">
                  <c:v>47.680681265596462</c:v>
                </c:pt>
                <c:pt idx="16">
                  <c:v>50.168681120345518</c:v>
                </c:pt>
                <c:pt idx="17">
                  <c:v>50.975883075091552</c:v>
                </c:pt>
                <c:pt idx="18">
                  <c:v>50.424269015687287</c:v>
                </c:pt>
                <c:pt idx="19">
                  <c:v>50.925191304995664</c:v>
                </c:pt>
              </c:numCache>
            </c:numRef>
          </c:val>
          <c:extLst>
            <c:ext xmlns:c16="http://schemas.microsoft.com/office/drawing/2014/chart" uri="{C3380CC4-5D6E-409C-BE32-E72D297353CC}">
              <c16:uniqueId val="{00000002-95D9-47C5-82DA-5C3CF7DD714D}"/>
            </c:ext>
          </c:extLst>
        </c:ser>
        <c:ser>
          <c:idx val="3"/>
          <c:order val="3"/>
          <c:tx>
            <c:strRef>
              <c:f>'Graf 19'!$P$1</c:f>
              <c:strCache>
                <c:ptCount val="1"/>
                <c:pt idx="0">
                  <c:v>Prognóza</c:v>
                </c:pt>
              </c:strCache>
            </c:strRef>
          </c:tx>
          <c:spPr>
            <a:solidFill>
              <a:srgbClr val="CAE5F6"/>
            </a:solidFill>
            <a:ln>
              <a:noFill/>
            </a:ln>
            <a:effectLst/>
          </c:spPr>
          <c:cat>
            <c:numRef>
              <c:f>'Graf 19'!$K$2:$K$21</c:f>
              <c:numCache>
                <c:formatCode>General</c:formatCod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2022</c:v>
                </c:pt>
                <c:pt idx="16">
                  <c:v>2023</c:v>
                </c:pt>
                <c:pt idx="17">
                  <c:v>2024</c:v>
                </c:pt>
                <c:pt idx="18">
                  <c:v>2025</c:v>
                </c:pt>
                <c:pt idx="19">
                  <c:v>2026</c:v>
                </c:pt>
              </c:numCache>
            </c:numRef>
          </c:cat>
          <c:val>
            <c:numRef>
              <c:f>'Graf 19'!$P$2:$P$21</c:f>
              <c:numCache>
                <c:formatCode>0.0</c:formatCode>
                <c:ptCount val="20"/>
                <c:pt idx="15">
                  <c:v>10.119293945051695</c:v>
                </c:pt>
                <c:pt idx="16">
                  <c:v>8.5134064190810932</c:v>
                </c:pt>
                <c:pt idx="17">
                  <c:v>7.5038107970446575</c:v>
                </c:pt>
                <c:pt idx="18">
                  <c:v>6.65562074074289</c:v>
                </c:pt>
                <c:pt idx="19">
                  <c:v>6.7926357999999283</c:v>
                </c:pt>
              </c:numCache>
            </c:numRef>
          </c:val>
          <c:extLst>
            <c:ext xmlns:c16="http://schemas.microsoft.com/office/drawing/2014/chart" uri="{C3380CC4-5D6E-409C-BE32-E72D297353CC}">
              <c16:uniqueId val="{00000003-95D9-47C5-82DA-5C3CF7DD714D}"/>
            </c:ext>
          </c:extLst>
        </c:ser>
        <c:dLbls>
          <c:showLegendKey val="0"/>
          <c:showVal val="0"/>
          <c:showCatName val="0"/>
          <c:showSerName val="0"/>
          <c:showPercent val="0"/>
          <c:showBubbleSize val="0"/>
        </c:dLbls>
        <c:axId val="854829328"/>
        <c:axId val="854828016"/>
      </c:areaChart>
      <c:lineChart>
        <c:grouping val="standard"/>
        <c:varyColors val="0"/>
        <c:ser>
          <c:idx val="4"/>
          <c:order val="4"/>
          <c:tx>
            <c:strRef>
              <c:f>'Graf 19'!$R$23</c:f>
              <c:strCache>
                <c:ptCount val="1"/>
                <c:pt idx="0">
                  <c:v>Gross debt with achieved budgetary targets</c:v>
                </c:pt>
              </c:strCache>
            </c:strRef>
          </c:tx>
          <c:spPr>
            <a:ln w="28575" cap="rnd">
              <a:noFill/>
              <a:round/>
            </a:ln>
            <a:effectLst/>
          </c:spPr>
          <c:marker>
            <c:symbol val="circle"/>
            <c:size val="4"/>
            <c:spPr>
              <a:solidFill>
                <a:schemeClr val="tx1"/>
              </a:solidFill>
              <a:ln w="9525">
                <a:no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04-95D9-47C5-82DA-5C3CF7DD714D}"/>
                </c:ext>
              </c:extLst>
            </c:dLbl>
            <c:dLbl>
              <c:idx val="2"/>
              <c:delete val="1"/>
              <c:extLst>
                <c:ext xmlns:c15="http://schemas.microsoft.com/office/drawing/2012/chart" uri="{CE6537A1-D6FC-4f65-9D91-7224C49458BB}"/>
                <c:ext xmlns:c16="http://schemas.microsoft.com/office/drawing/2014/chart" uri="{C3380CC4-5D6E-409C-BE32-E72D297353CC}">
                  <c16:uniqueId val="{00000005-95D9-47C5-82DA-5C3CF7DD714D}"/>
                </c:ext>
              </c:extLst>
            </c:dLbl>
            <c:dLbl>
              <c:idx val="3"/>
              <c:delete val="1"/>
              <c:extLst>
                <c:ext xmlns:c15="http://schemas.microsoft.com/office/drawing/2012/chart" uri="{CE6537A1-D6FC-4f65-9D91-7224C49458BB}"/>
                <c:ext xmlns:c16="http://schemas.microsoft.com/office/drawing/2014/chart" uri="{C3380CC4-5D6E-409C-BE32-E72D297353CC}">
                  <c16:uniqueId val="{00000006-95D9-47C5-82DA-5C3CF7DD714D}"/>
                </c:ext>
              </c:extLst>
            </c:dLbl>
            <c:dLbl>
              <c:idx val="4"/>
              <c:delete val="1"/>
              <c:extLst>
                <c:ext xmlns:c15="http://schemas.microsoft.com/office/drawing/2012/chart" uri="{CE6537A1-D6FC-4f65-9D91-7224C49458BB}"/>
                <c:ext xmlns:c16="http://schemas.microsoft.com/office/drawing/2014/chart" uri="{C3380CC4-5D6E-409C-BE32-E72D297353CC}">
                  <c16:uniqueId val="{00000007-95D9-47C5-82DA-5C3CF7DD714D}"/>
                </c:ext>
              </c:extLst>
            </c:dLbl>
            <c:dLbl>
              <c:idx val="6"/>
              <c:delete val="1"/>
              <c:extLst>
                <c:ext xmlns:c15="http://schemas.microsoft.com/office/drawing/2012/chart" uri="{CE6537A1-D6FC-4f65-9D91-7224C49458BB}"/>
                <c:ext xmlns:c16="http://schemas.microsoft.com/office/drawing/2014/chart" uri="{C3380CC4-5D6E-409C-BE32-E72D297353CC}">
                  <c16:uniqueId val="{00000008-95D9-47C5-82DA-5C3CF7DD714D}"/>
                </c:ext>
              </c:extLst>
            </c:dLbl>
            <c:dLbl>
              <c:idx val="7"/>
              <c:delete val="1"/>
              <c:extLst>
                <c:ext xmlns:c15="http://schemas.microsoft.com/office/drawing/2012/chart" uri="{CE6537A1-D6FC-4f65-9D91-7224C49458BB}"/>
                <c:ext xmlns:c16="http://schemas.microsoft.com/office/drawing/2014/chart" uri="{C3380CC4-5D6E-409C-BE32-E72D297353CC}">
                  <c16:uniqueId val="{00000009-95D9-47C5-82DA-5C3CF7DD714D}"/>
                </c:ext>
              </c:extLst>
            </c:dLbl>
            <c:dLbl>
              <c:idx val="8"/>
              <c:delete val="1"/>
              <c:extLst>
                <c:ext xmlns:c15="http://schemas.microsoft.com/office/drawing/2012/chart" uri="{CE6537A1-D6FC-4f65-9D91-7224C49458BB}"/>
                <c:ext xmlns:c16="http://schemas.microsoft.com/office/drawing/2014/chart" uri="{C3380CC4-5D6E-409C-BE32-E72D297353CC}">
                  <c16:uniqueId val="{0000000A-95D9-47C5-82DA-5C3CF7DD714D}"/>
                </c:ext>
              </c:extLst>
            </c:dLbl>
            <c:dLbl>
              <c:idx val="9"/>
              <c:delete val="1"/>
              <c:extLst>
                <c:ext xmlns:c15="http://schemas.microsoft.com/office/drawing/2012/chart" uri="{CE6537A1-D6FC-4f65-9D91-7224C49458BB}"/>
                <c:ext xmlns:c16="http://schemas.microsoft.com/office/drawing/2014/chart" uri="{C3380CC4-5D6E-409C-BE32-E72D297353CC}">
                  <c16:uniqueId val="{0000000B-95D9-47C5-82DA-5C3CF7DD714D}"/>
                </c:ext>
              </c:extLst>
            </c:dLbl>
            <c:dLbl>
              <c:idx val="10"/>
              <c:delete val="1"/>
              <c:extLst>
                <c:ext xmlns:c15="http://schemas.microsoft.com/office/drawing/2012/chart" uri="{CE6537A1-D6FC-4f65-9D91-7224C49458BB}"/>
                <c:ext xmlns:c16="http://schemas.microsoft.com/office/drawing/2014/chart" uri="{C3380CC4-5D6E-409C-BE32-E72D297353CC}">
                  <c16:uniqueId val="{0000000C-95D9-47C5-82DA-5C3CF7DD714D}"/>
                </c:ext>
              </c:extLst>
            </c:dLbl>
            <c:dLbl>
              <c:idx val="18"/>
              <c:layout>
                <c:manualLayout>
                  <c:x val="-3.2024232507441033E-2"/>
                  <c:y val="2.3590639130283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5D9-47C5-82DA-5C3CF7DD714D}"/>
                </c:ext>
              </c:extLst>
            </c:dLbl>
            <c:dLbl>
              <c:idx val="19"/>
              <c:layout>
                <c:manualLayout>
                  <c:x val="-2.5835230442502841E-2"/>
                  <c:y val="-3.59677669437363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D9-47C5-82DA-5C3CF7DD714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19'!$R$2:$R$21</c:f>
              <c:numCache>
                <c:formatCode>0.0</c:formatCode>
                <c:ptCount val="20"/>
                <c:pt idx="0">
                  <c:v>28.598844266178187</c:v>
                </c:pt>
                <c:pt idx="1">
                  <c:v>36.360888192511553</c:v>
                </c:pt>
                <c:pt idx="2">
                  <c:v>40.614878973148919</c:v>
                </c:pt>
                <c:pt idx="3">
                  <c:v>43.156000418244005</c:v>
                </c:pt>
                <c:pt idx="4">
                  <c:v>51.72910298334714</c:v>
                </c:pt>
                <c:pt idx="5">
                  <c:v>54.692539182951563</c:v>
                </c:pt>
                <c:pt idx="6">
                  <c:v>53.492573668588385</c:v>
                </c:pt>
                <c:pt idx="7">
                  <c:v>51.685314618287428</c:v>
                </c:pt>
                <c:pt idx="8">
                  <c:v>52.274899425888307</c:v>
                </c:pt>
                <c:pt idx="9">
                  <c:v>51.46157115593779</c:v>
                </c:pt>
                <c:pt idx="10">
                  <c:v>49.408050829169454</c:v>
                </c:pt>
                <c:pt idx="11">
                  <c:v>47.97929497392095</c:v>
                </c:pt>
                <c:pt idx="12">
                  <c:v>58.852541981992012</c:v>
                </c:pt>
                <c:pt idx="13">
                  <c:v>61.0399275232283</c:v>
                </c:pt>
                <c:pt idx="14">
                  <c:v>57.799975210648157</c:v>
                </c:pt>
                <c:pt idx="15">
                  <c:v>57.799975210648157</c:v>
                </c:pt>
                <c:pt idx="16">
                  <c:v>58.682087539426611</c:v>
                </c:pt>
                <c:pt idx="17">
                  <c:v>58.47969387213621</c:v>
                </c:pt>
                <c:pt idx="18">
                  <c:v>57.079889756430177</c:v>
                </c:pt>
                <c:pt idx="19">
                  <c:v>57.717827104995592</c:v>
                </c:pt>
              </c:numCache>
            </c:numRef>
          </c:val>
          <c:smooth val="0"/>
          <c:extLst>
            <c:ext xmlns:c16="http://schemas.microsoft.com/office/drawing/2014/chart" uri="{C3380CC4-5D6E-409C-BE32-E72D297353CC}">
              <c16:uniqueId val="{0000000F-95D9-47C5-82DA-5C3CF7DD714D}"/>
            </c:ext>
          </c:extLst>
        </c:ser>
        <c:ser>
          <c:idx val="5"/>
          <c:order val="5"/>
          <c:tx>
            <c:strRef>
              <c:f>'Graf 19'!$S$23</c:f>
              <c:strCache>
                <c:ptCount val="1"/>
                <c:pt idx="0">
                  <c:v>Gross debt (general government budget)</c:v>
                </c:pt>
              </c:strCache>
            </c:strRef>
          </c:tx>
          <c:spPr>
            <a:ln w="19050" cap="rnd">
              <a:solidFill>
                <a:schemeClr val="tx1"/>
              </a:solidFill>
              <a:prstDash val="sysDash"/>
              <a:round/>
            </a:ln>
            <a:effectLst/>
          </c:spPr>
          <c:marker>
            <c:symbol val="none"/>
          </c:marker>
          <c:val>
            <c:numRef>
              <c:f>'Graf 19'!$S$2:$S$21</c:f>
              <c:numCache>
                <c:formatCode>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57.799975210648157</c:v>
                </c:pt>
                <c:pt idx="15">
                  <c:v>57.799975210648157</c:v>
                </c:pt>
                <c:pt idx="16">
                  <c:v>58.682776090972986</c:v>
                </c:pt>
                <c:pt idx="17">
                  <c:v>59.315642795902157</c:v>
                </c:pt>
                <c:pt idx="18">
                  <c:v>59.81314553881969</c:v>
                </c:pt>
                <c:pt idx="19">
                  <c:v>63.068300765132378</c:v>
                </c:pt>
              </c:numCache>
            </c:numRef>
          </c:val>
          <c:smooth val="0"/>
          <c:extLst>
            <c:ext xmlns:c16="http://schemas.microsoft.com/office/drawing/2014/chart" uri="{C3380CC4-5D6E-409C-BE32-E72D297353CC}">
              <c16:uniqueId val="{00000010-95D9-47C5-82DA-5C3CF7DD714D}"/>
            </c:ext>
          </c:extLst>
        </c:ser>
        <c:ser>
          <c:idx val="6"/>
          <c:order val="6"/>
          <c:tx>
            <c:strRef>
              <c:f>'Graf 19'!$T$23</c:f>
              <c:strCache>
                <c:ptCount val="1"/>
                <c:pt idx="0">
                  <c:v>Net debt (general government budget)</c:v>
                </c:pt>
              </c:strCache>
            </c:strRef>
          </c:tx>
          <c:spPr>
            <a:ln w="19050" cap="rnd">
              <a:solidFill>
                <a:schemeClr val="bg1">
                  <a:lumMod val="50000"/>
                </a:schemeClr>
              </a:solidFill>
              <a:prstDash val="sysDash"/>
              <a:round/>
            </a:ln>
            <a:effectLst/>
          </c:spPr>
          <c:marker>
            <c:symbol val="none"/>
          </c:marker>
          <c:val>
            <c:numRef>
              <c:f>'Graf 19'!$T$2:$T$21</c:f>
              <c:numCache>
                <c:formatCode>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47.680681265596462</c:v>
                </c:pt>
                <c:pt idx="15">
                  <c:v>47.680681265596462</c:v>
                </c:pt>
                <c:pt idx="16">
                  <c:v>50.169369671891893</c:v>
                </c:pt>
                <c:pt idx="17">
                  <c:v>51.811831998857507</c:v>
                </c:pt>
                <c:pt idx="18">
                  <c:v>53.157524798076807</c:v>
                </c:pt>
                <c:pt idx="19">
                  <c:v>56.275664965132457</c:v>
                </c:pt>
              </c:numCache>
            </c:numRef>
          </c:val>
          <c:smooth val="0"/>
          <c:extLst>
            <c:ext xmlns:c16="http://schemas.microsoft.com/office/drawing/2014/chart" uri="{C3380CC4-5D6E-409C-BE32-E72D297353CC}">
              <c16:uniqueId val="{00000011-95D9-47C5-82DA-5C3CF7DD714D}"/>
            </c:ext>
          </c:extLst>
        </c:ser>
        <c:ser>
          <c:idx val="7"/>
          <c:order val="7"/>
          <c:tx>
            <c:strRef>
              <c:f>'Graf 19'!$U$23</c:f>
              <c:strCache>
                <c:ptCount val="1"/>
                <c:pt idx="0">
                  <c:v>Upper and lower sanction bands</c:v>
                </c:pt>
              </c:strCache>
            </c:strRef>
          </c:tx>
          <c:spPr>
            <a:ln w="19050" cap="rnd">
              <a:solidFill>
                <a:srgbClr val="FF0000"/>
              </a:solidFill>
              <a:prstDash val="sysDot"/>
              <a:round/>
            </a:ln>
            <a:effectLst/>
          </c:spPr>
          <c:marker>
            <c:symbol val="none"/>
          </c:marker>
          <c:val>
            <c:numRef>
              <c:f>'Graf 19'!$U$2:$U$21</c:f>
              <c:numCache>
                <c:formatCode>0.0</c:formatCode>
                <c:ptCount val="20"/>
                <c:pt idx="0">
                  <c:v>#N/A</c:v>
                </c:pt>
                <c:pt idx="1">
                  <c:v>#N/A</c:v>
                </c:pt>
                <c:pt idx="2">
                  <c:v>#N/A</c:v>
                </c:pt>
                <c:pt idx="3">
                  <c:v>#N/A</c:v>
                </c:pt>
                <c:pt idx="4">
                  <c:v>60</c:v>
                </c:pt>
                <c:pt idx="5">
                  <c:v>60</c:v>
                </c:pt>
                <c:pt idx="6">
                  <c:v>60</c:v>
                </c:pt>
                <c:pt idx="7">
                  <c:v>60</c:v>
                </c:pt>
                <c:pt idx="8">
                  <c:v>60</c:v>
                </c:pt>
                <c:pt idx="9">
                  <c:v>60</c:v>
                </c:pt>
                <c:pt idx="10">
                  <c:v>59</c:v>
                </c:pt>
                <c:pt idx="11">
                  <c:v>58</c:v>
                </c:pt>
                <c:pt idx="12">
                  <c:v>57</c:v>
                </c:pt>
                <c:pt idx="13">
                  <c:v>56</c:v>
                </c:pt>
                <c:pt idx="14">
                  <c:v>55</c:v>
                </c:pt>
                <c:pt idx="15">
                  <c:v>55</c:v>
                </c:pt>
                <c:pt idx="16">
                  <c:v>54</c:v>
                </c:pt>
                <c:pt idx="17">
                  <c:v>53</c:v>
                </c:pt>
                <c:pt idx="18">
                  <c:v>52</c:v>
                </c:pt>
                <c:pt idx="19">
                  <c:v>51</c:v>
                </c:pt>
              </c:numCache>
            </c:numRef>
          </c:val>
          <c:smooth val="0"/>
          <c:extLst>
            <c:ext xmlns:c16="http://schemas.microsoft.com/office/drawing/2014/chart" uri="{C3380CC4-5D6E-409C-BE32-E72D297353CC}">
              <c16:uniqueId val="{00000012-95D9-47C5-82DA-5C3CF7DD714D}"/>
            </c:ext>
          </c:extLst>
        </c:ser>
        <c:ser>
          <c:idx val="8"/>
          <c:order val="8"/>
          <c:tx>
            <c:strRef>
              <c:f>'Graf 19'!$V$1</c:f>
              <c:strCache>
                <c:ptCount val="1"/>
              </c:strCache>
            </c:strRef>
          </c:tx>
          <c:spPr>
            <a:ln w="19050" cap="rnd">
              <a:solidFill>
                <a:srgbClr val="FF0000"/>
              </a:solidFill>
              <a:prstDash val="sysDot"/>
              <a:round/>
            </a:ln>
            <a:effectLst/>
          </c:spPr>
          <c:marker>
            <c:symbol val="none"/>
          </c:marker>
          <c:val>
            <c:numRef>
              <c:f>'Graf 19'!$V$2:$V$21</c:f>
              <c:numCache>
                <c:formatCode>0.0</c:formatCode>
                <c:ptCount val="20"/>
                <c:pt idx="0">
                  <c:v>#N/A</c:v>
                </c:pt>
                <c:pt idx="1">
                  <c:v>#N/A</c:v>
                </c:pt>
                <c:pt idx="2">
                  <c:v>#N/A</c:v>
                </c:pt>
                <c:pt idx="3">
                  <c:v>#N/A</c:v>
                </c:pt>
                <c:pt idx="4">
                  <c:v>50</c:v>
                </c:pt>
                <c:pt idx="5">
                  <c:v>50</c:v>
                </c:pt>
                <c:pt idx="6">
                  <c:v>50</c:v>
                </c:pt>
                <c:pt idx="7">
                  <c:v>50</c:v>
                </c:pt>
                <c:pt idx="8">
                  <c:v>50</c:v>
                </c:pt>
                <c:pt idx="9">
                  <c:v>50</c:v>
                </c:pt>
                <c:pt idx="10">
                  <c:v>49</c:v>
                </c:pt>
                <c:pt idx="11">
                  <c:v>48</c:v>
                </c:pt>
                <c:pt idx="12">
                  <c:v>47</c:v>
                </c:pt>
                <c:pt idx="13">
                  <c:v>46</c:v>
                </c:pt>
                <c:pt idx="14">
                  <c:v>45</c:v>
                </c:pt>
                <c:pt idx="15">
                  <c:v>45</c:v>
                </c:pt>
                <c:pt idx="16">
                  <c:v>44</c:v>
                </c:pt>
                <c:pt idx="17">
                  <c:v>43</c:v>
                </c:pt>
                <c:pt idx="18">
                  <c:v>42</c:v>
                </c:pt>
                <c:pt idx="19">
                  <c:v>41</c:v>
                </c:pt>
              </c:numCache>
            </c:numRef>
          </c:val>
          <c:smooth val="0"/>
          <c:extLst>
            <c:ext xmlns:c16="http://schemas.microsoft.com/office/drawing/2014/chart" uri="{C3380CC4-5D6E-409C-BE32-E72D297353CC}">
              <c16:uniqueId val="{00000013-95D9-47C5-82DA-5C3CF7DD714D}"/>
            </c:ext>
          </c:extLst>
        </c:ser>
        <c:dLbls>
          <c:showLegendKey val="0"/>
          <c:showVal val="0"/>
          <c:showCatName val="0"/>
          <c:showSerName val="0"/>
          <c:showPercent val="0"/>
          <c:showBubbleSize val="0"/>
        </c:dLbls>
        <c:marker val="1"/>
        <c:smooth val="0"/>
        <c:axId val="854829328"/>
        <c:axId val="854828016"/>
      </c:lineChart>
      <c:dateAx>
        <c:axId val="854829328"/>
        <c:scaling>
          <c:orientation val="minMax"/>
        </c:scaling>
        <c:delete val="0"/>
        <c:axPos val="b"/>
        <c:numFmt formatCode="General"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54828016"/>
        <c:crosses val="autoZero"/>
        <c:auto val="0"/>
        <c:lblOffset val="100"/>
        <c:baseTimeUnit val="days"/>
      </c:dateAx>
      <c:valAx>
        <c:axId val="854828016"/>
        <c:scaling>
          <c:orientation val="minMax"/>
          <c:min val="20"/>
        </c:scaling>
        <c:delete val="0"/>
        <c:axPos val="l"/>
        <c:majorGridlines>
          <c:spPr>
            <a:ln w="317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54829328"/>
        <c:crosses val="autoZero"/>
        <c:crossBetween val="between"/>
      </c:valAx>
      <c:spPr>
        <a:noFill/>
        <a:ln>
          <a:noFill/>
        </a:ln>
        <a:effectLst/>
      </c:spPr>
    </c:plotArea>
    <c:legend>
      <c:legendPos val="b"/>
      <c:legendEntry>
        <c:idx val="2"/>
        <c:delete val="1"/>
      </c:legendEntry>
      <c:legendEntry>
        <c:idx val="3"/>
        <c:delete val="1"/>
      </c:legendEntry>
      <c:legendEntry>
        <c:idx val="8"/>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zero"/>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47334918140248"/>
          <c:y val="3.3167529653350458E-2"/>
          <c:w val="0.83237018141037289"/>
          <c:h val="0.64633248284441447"/>
        </c:manualLayout>
      </c:layout>
      <c:barChart>
        <c:barDir val="col"/>
        <c:grouping val="stacked"/>
        <c:varyColors val="0"/>
        <c:ser>
          <c:idx val="2"/>
          <c:order val="1"/>
          <c:tx>
            <c:strRef>
              <c:f>'Graf 20+21'!$A$25</c:f>
              <c:strCache>
                <c:ptCount val="1"/>
                <c:pt idx="0">
                  <c:v>Primárne saldo</c:v>
                </c:pt>
              </c:strCache>
            </c:strRef>
          </c:tx>
          <c:spPr>
            <a:solidFill>
              <a:srgbClr val="00B0F0"/>
            </a:solidFill>
            <a:ln w="12700">
              <a:noFill/>
              <a:prstDash val="solid"/>
            </a:ln>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20+21'!$B$25:$G$25</c:f>
              <c:numCache>
                <c:formatCode>#\ ##0.0</c:formatCode>
                <c:ptCount val="6"/>
                <c:pt idx="0">
                  <c:v>4.3350391857026622</c:v>
                </c:pt>
                <c:pt idx="1">
                  <c:v>1.0049609802086548</c:v>
                </c:pt>
                <c:pt idx="2">
                  <c:v>5.5357134790276863</c:v>
                </c:pt>
                <c:pt idx="3">
                  <c:v>3.5240721517252869</c:v>
                </c:pt>
                <c:pt idx="4">
                  <c:v>3.7978923337994108</c:v>
                </c:pt>
                <c:pt idx="5">
                  <c:v>3.4142169084881178</c:v>
                </c:pt>
              </c:numCache>
            </c:numRef>
          </c:val>
          <c:extLst>
            <c:ext xmlns:c16="http://schemas.microsoft.com/office/drawing/2014/chart" uri="{C3380CC4-5D6E-409C-BE32-E72D297353CC}">
              <c16:uniqueId val="{00000000-BFDC-48D8-915B-B0C3705EC2CF}"/>
            </c:ext>
          </c:extLst>
        </c:ser>
        <c:ser>
          <c:idx val="4"/>
          <c:order val="2"/>
          <c:tx>
            <c:strRef>
              <c:f>'Graf 20+21'!$A$26</c:f>
              <c:strCache>
                <c:ptCount val="1"/>
                <c:pt idx="0">
                  <c:v>Úrokové náklady</c:v>
                </c:pt>
              </c:strCache>
            </c:strRef>
          </c:tx>
          <c:spPr>
            <a:solidFill>
              <a:srgbClr val="2C9ADC">
                <a:lumMod val="40000"/>
                <a:lumOff val="60000"/>
              </a:srgbClr>
            </a:solidFill>
            <a:ln w="12700">
              <a:noFill/>
              <a:prstDash val="solid"/>
            </a:ln>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20+21'!$B$26:$G$26</c:f>
              <c:numCache>
                <c:formatCode>#\ ##0.0</c:formatCode>
                <c:ptCount val="6"/>
                <c:pt idx="0">
                  <c:v>1.0954886092287912</c:v>
                </c:pt>
                <c:pt idx="1">
                  <c:v>1.0321953416975767</c:v>
                </c:pt>
                <c:pt idx="2">
                  <c:v>0.95307984767312237</c:v>
                </c:pt>
                <c:pt idx="3">
                  <c:v>1.2112351396172334</c:v>
                </c:pt>
                <c:pt idx="4">
                  <c:v>1.3530517303173242</c:v>
                </c:pt>
                <c:pt idx="5">
                  <c:v>1.5199155766307029</c:v>
                </c:pt>
              </c:numCache>
            </c:numRef>
          </c:val>
          <c:extLst>
            <c:ext xmlns:c16="http://schemas.microsoft.com/office/drawing/2014/chart" uri="{C3380CC4-5D6E-409C-BE32-E72D297353CC}">
              <c16:uniqueId val="{00000001-BFDC-48D8-915B-B0C3705EC2CF}"/>
            </c:ext>
          </c:extLst>
        </c:ser>
        <c:ser>
          <c:idx val="1"/>
          <c:order val="3"/>
          <c:tx>
            <c:strRef>
              <c:f>'Graf 20+21'!$A$28</c:f>
              <c:strCache>
                <c:ptCount val="1"/>
                <c:pt idx="0">
                  <c:v>Rast reálneho HDP</c:v>
                </c:pt>
              </c:strCache>
            </c:strRef>
          </c:tx>
          <c:spPr>
            <a:solidFill>
              <a:srgbClr val="002060"/>
            </a:solidFill>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20+21'!$B$28:$G$28</c:f>
              <c:numCache>
                <c:formatCode>#\ ##0.0</c:formatCode>
                <c:ptCount val="6"/>
                <c:pt idx="0">
                  <c:v>-1.681997718516719</c:v>
                </c:pt>
                <c:pt idx="1">
                  <c:v>-0.96182684095186466</c:v>
                </c:pt>
                <c:pt idx="2">
                  <c:v>-0.6700665148221977</c:v>
                </c:pt>
                <c:pt idx="3">
                  <c:v>-0.96062360226795462</c:v>
                </c:pt>
                <c:pt idx="4">
                  <c:v>-1.4733106319604792</c:v>
                </c:pt>
                <c:pt idx="5">
                  <c:v>-1.0924165808449251</c:v>
                </c:pt>
              </c:numCache>
            </c:numRef>
          </c:val>
          <c:extLst>
            <c:ext xmlns:c16="http://schemas.microsoft.com/office/drawing/2014/chart" uri="{C3380CC4-5D6E-409C-BE32-E72D297353CC}">
              <c16:uniqueId val="{00000003-BFDC-48D8-915B-B0C3705EC2CF}"/>
            </c:ext>
          </c:extLst>
        </c:ser>
        <c:ser>
          <c:idx val="3"/>
          <c:order val="4"/>
          <c:tx>
            <c:strRef>
              <c:f>'Graf 20+21'!$A$30</c:f>
              <c:strCache>
                <c:ptCount val="1"/>
                <c:pt idx="0">
                  <c:v>Zmena hotovosti VS</c:v>
                </c:pt>
              </c:strCache>
            </c:strRef>
          </c:tx>
          <c:spPr>
            <a:solidFill>
              <a:sysClr val="window" lastClr="FFFFFF">
                <a:lumMod val="65000"/>
              </a:sysClr>
            </a:solidFill>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20+21'!$B$30:$G$30</c:f>
              <c:numCache>
                <c:formatCode>#\ ##0.0</c:formatCode>
                <c:ptCount val="6"/>
                <c:pt idx="0">
                  <c:v>2.140545341875344</c:v>
                </c:pt>
                <c:pt idx="1">
                  <c:v>-0.32208556240588909</c:v>
                </c:pt>
                <c:pt idx="2">
                  <c:v>-0.75864207423666463</c:v>
                </c:pt>
                <c:pt idx="3">
                  <c:v>-0.43025413661448109</c:v>
                </c:pt>
                <c:pt idx="4">
                  <c:v>-0.36672111393595797</c:v>
                </c:pt>
                <c:pt idx="5">
                  <c:v>0.42101069425683707</c:v>
                </c:pt>
              </c:numCache>
            </c:numRef>
          </c:val>
          <c:extLst>
            <c:ext xmlns:c16="http://schemas.microsoft.com/office/drawing/2014/chart" uri="{C3380CC4-5D6E-409C-BE32-E72D297353CC}">
              <c16:uniqueId val="{00000004-BFDC-48D8-915B-B0C3705EC2CF}"/>
            </c:ext>
          </c:extLst>
        </c:ser>
        <c:ser>
          <c:idx val="5"/>
          <c:order val="5"/>
          <c:tx>
            <c:strRef>
              <c:f>'Graf 20+21'!$A$29</c:f>
              <c:strCache>
                <c:ptCount val="1"/>
                <c:pt idx="0">
                  <c:v>Deflátor HDP</c:v>
                </c:pt>
              </c:strCache>
            </c:strRef>
          </c:tx>
          <c:spPr>
            <a:solidFill>
              <a:srgbClr val="0070C0"/>
            </a:solidFill>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20+21'!$B$29:$G$29</c:f>
              <c:numCache>
                <c:formatCode>#\ ##0.0</c:formatCode>
                <c:ptCount val="6"/>
                <c:pt idx="0">
                  <c:v>-2.3549429703260047</c:v>
                </c:pt>
                <c:pt idx="1">
                  <c:v>-4.2310497975582129</c:v>
                </c:pt>
                <c:pt idx="2">
                  <c:v>-4.1692796266646033</c:v>
                </c:pt>
                <c:pt idx="3">
                  <c:v>-3.0381355425311773</c:v>
                </c:pt>
                <c:pt idx="4">
                  <c:v>-2.3325742144349779</c:v>
                </c:pt>
                <c:pt idx="5">
                  <c:v>-1.4660817719774943</c:v>
                </c:pt>
              </c:numCache>
            </c:numRef>
          </c:val>
          <c:extLst>
            <c:ext xmlns:c16="http://schemas.microsoft.com/office/drawing/2014/chart" uri="{C3380CC4-5D6E-409C-BE32-E72D297353CC}">
              <c16:uniqueId val="{00000000-445D-4F5C-A4B1-800819888C0E}"/>
            </c:ext>
          </c:extLst>
        </c:ser>
        <c:ser>
          <c:idx val="6"/>
          <c:order val="6"/>
          <c:tx>
            <c:strRef>
              <c:f>'Graf 20+21'!$A$27</c:f>
              <c:strCache>
                <c:ptCount val="1"/>
                <c:pt idx="0">
                  <c:v>Zosúladenie deficitu a dlhu (bez hotovosti VS)</c:v>
                </c:pt>
              </c:strCache>
            </c:strRef>
          </c:tx>
          <c:spPr>
            <a:solidFill>
              <a:sysClr val="window" lastClr="FFFFFF">
                <a:lumMod val="85000"/>
              </a:sysClr>
            </a:solidFill>
            <a:ln w="12700">
              <a:noFill/>
              <a:prstDash val="solid"/>
            </a:ln>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20+21'!$B$27:$G$27</c:f>
              <c:numCache>
                <c:formatCode>#\ ##0.0</c:formatCode>
                <c:ptCount val="6"/>
                <c:pt idx="0">
                  <c:v>-1.3467469067277853</c:v>
                </c:pt>
                <c:pt idx="1">
                  <c:v>0.23785356642959216</c:v>
                </c:pt>
                <c:pt idx="2">
                  <c:v>-8.0042306525138773E-3</c:v>
                </c:pt>
                <c:pt idx="3">
                  <c:v>0.32657269500026398</c:v>
                </c:pt>
                <c:pt idx="4">
                  <c:v>-0.48083536086778722</c:v>
                </c:pt>
                <c:pt idx="5">
                  <c:v>0.45851039975944968</c:v>
                </c:pt>
              </c:numCache>
            </c:numRef>
          </c:val>
          <c:extLst>
            <c:ext xmlns:c16="http://schemas.microsoft.com/office/drawing/2014/chart" uri="{C3380CC4-5D6E-409C-BE32-E72D297353CC}">
              <c16:uniqueId val="{00000002-BFDC-48D8-915B-B0C3705EC2CF}"/>
            </c:ext>
          </c:extLst>
        </c:ser>
        <c:dLbls>
          <c:showLegendKey val="0"/>
          <c:showVal val="0"/>
          <c:showCatName val="0"/>
          <c:showSerName val="0"/>
          <c:showPercent val="0"/>
          <c:showBubbleSize val="0"/>
        </c:dLbls>
        <c:gapWidth val="150"/>
        <c:overlap val="100"/>
        <c:axId val="326423288"/>
        <c:axId val="326423680"/>
      </c:barChart>
      <c:lineChart>
        <c:grouping val="standard"/>
        <c:varyColors val="0"/>
        <c:ser>
          <c:idx val="0"/>
          <c:order val="0"/>
          <c:tx>
            <c:strRef>
              <c:f>'Graf 20+21'!$A$24</c:f>
              <c:strCache>
                <c:ptCount val="1"/>
                <c:pt idx="0">
                  <c:v>Zmena hrubého dlhu VS</c:v>
                </c:pt>
              </c:strCache>
            </c:strRef>
          </c:tx>
          <c:spPr>
            <a:ln w="25400" cmpd="sng">
              <a:noFill/>
              <a:prstDash val="solid"/>
            </a:ln>
          </c:spPr>
          <c:marker>
            <c:symbol val="circle"/>
            <c:size val="5"/>
            <c:spPr>
              <a:solidFill>
                <a:sysClr val="windowText" lastClr="000000"/>
              </a:solidFill>
              <a:ln w="15875">
                <a:solidFill>
                  <a:sysClr val="window" lastClr="FFFFFF"/>
                </a:solidFill>
              </a:ln>
            </c:spPr>
          </c:marker>
          <c:dPt>
            <c:idx val="1"/>
            <c:bubble3D val="0"/>
            <c:extLst>
              <c:ext xmlns:c16="http://schemas.microsoft.com/office/drawing/2014/chart" uri="{C3380CC4-5D6E-409C-BE32-E72D297353CC}">
                <c16:uniqueId val="{00000002-445D-4F5C-A4B1-800819888C0E}"/>
              </c:ext>
            </c:extLst>
          </c:dPt>
          <c:dPt>
            <c:idx val="12"/>
            <c:bubble3D val="0"/>
            <c:extLst>
              <c:ext xmlns:c16="http://schemas.microsoft.com/office/drawing/2014/chart" uri="{C3380CC4-5D6E-409C-BE32-E72D297353CC}">
                <c16:uniqueId val="{00000004-445D-4F5C-A4B1-800819888C0E}"/>
              </c:ext>
            </c:extLst>
          </c:dPt>
          <c:dLbls>
            <c:dLbl>
              <c:idx val="0"/>
              <c:spPr>
                <a:solidFill>
                  <a:sysClr val="window" lastClr="FFFFFF"/>
                </a:solidFill>
                <a:ln>
                  <a:solidFill>
                    <a:sysClr val="windowText" lastClr="000000"/>
                  </a:solidFill>
                </a:ln>
                <a:effectLst/>
              </c:spPr>
              <c:txPr>
                <a:bodyPr wrap="square" lIns="38100" tIns="19050" rIns="38100" bIns="19050" anchor="ctr">
                  <a:noAutofit/>
                </a:bodyPr>
                <a:lstStyle/>
                <a:p>
                  <a:pPr>
                    <a:defRPr b="1"/>
                  </a:pPr>
                  <a:endParaRPr lang="en-US"/>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445D-4F5C-A4B1-800819888C0E}"/>
                </c:ext>
              </c:extLst>
            </c:dLbl>
            <c:spPr>
              <a:solidFill>
                <a:sysClr val="window" lastClr="FFFFFF"/>
              </a:solidFill>
              <a:ln>
                <a:solidFill>
                  <a:sysClr val="windowText" lastClr="000000"/>
                </a:solidFill>
              </a:ln>
              <a:effectLst/>
            </c:spPr>
            <c:txPr>
              <a:bodyPr wrap="square" lIns="38100" tIns="19050" rIns="38100" bIns="19050" anchor="ctr">
                <a:spAutoFit/>
              </a:bodyPr>
              <a:lstStyle/>
              <a:p>
                <a:pPr>
                  <a:defRPr b="1"/>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20+21'!$B$23:$G$23</c:f>
              <c:numCache>
                <c:formatCode>General</c:formatCode>
                <c:ptCount val="6"/>
                <c:pt idx="0">
                  <c:v>2021</c:v>
                </c:pt>
                <c:pt idx="1">
                  <c:v>2022</c:v>
                </c:pt>
                <c:pt idx="2">
                  <c:v>2023</c:v>
                </c:pt>
                <c:pt idx="3">
                  <c:v>2024</c:v>
                </c:pt>
                <c:pt idx="4">
                  <c:v>2025</c:v>
                </c:pt>
                <c:pt idx="5">
                  <c:v>2026</c:v>
                </c:pt>
              </c:numCache>
            </c:numRef>
          </c:cat>
          <c:val>
            <c:numRef>
              <c:f>'Graf 20+21'!$B$24:$G$24</c:f>
              <c:numCache>
                <c:formatCode>#\ ##0.0</c:formatCode>
                <c:ptCount val="6"/>
                <c:pt idx="0">
                  <c:v>2.1873855412362886</c:v>
                </c:pt>
                <c:pt idx="1">
                  <c:v>-3.2399523125801437</c:v>
                </c:pt>
                <c:pt idx="2">
                  <c:v>0.88280088032482951</c:v>
                </c:pt>
                <c:pt idx="3">
                  <c:v>0.63286670492917096</c:v>
                </c:pt>
                <c:pt idx="4">
                  <c:v>0.49750274291753271</c:v>
                </c:pt>
                <c:pt idx="5">
                  <c:v>3.2551552263126879</c:v>
                </c:pt>
              </c:numCache>
            </c:numRef>
          </c:val>
          <c:smooth val="0"/>
          <c:extLst>
            <c:ext xmlns:c16="http://schemas.microsoft.com/office/drawing/2014/chart" uri="{C3380CC4-5D6E-409C-BE32-E72D297353CC}">
              <c16:uniqueId val="{00000005-BFDC-48D8-915B-B0C3705EC2CF}"/>
            </c:ext>
          </c:extLst>
        </c:ser>
        <c:dLbls>
          <c:showLegendKey val="0"/>
          <c:showVal val="0"/>
          <c:showCatName val="0"/>
          <c:showSerName val="0"/>
          <c:showPercent val="0"/>
          <c:showBubbleSize val="0"/>
        </c:dLbls>
        <c:marker val="1"/>
        <c:smooth val="0"/>
        <c:axId val="326423288"/>
        <c:axId val="326423680"/>
      </c:lineChart>
      <c:catAx>
        <c:axId val="326423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en-US"/>
          </a:p>
        </c:txPr>
        <c:crossAx val="326423680"/>
        <c:crosses val="autoZero"/>
        <c:auto val="1"/>
        <c:lblAlgn val="ctr"/>
        <c:lblOffset val="100"/>
        <c:tickLblSkip val="1"/>
        <c:tickMarkSkip val="1"/>
        <c:noMultiLvlLbl val="0"/>
      </c:catAx>
      <c:valAx>
        <c:axId val="326423680"/>
        <c:scaling>
          <c:orientation val="minMax"/>
          <c:max val="10"/>
          <c:min val="-10"/>
        </c:scaling>
        <c:delete val="0"/>
        <c:axPos val="l"/>
        <c:majorGridlines>
          <c:spPr>
            <a:ln w="3175">
              <a:solidFill>
                <a:sysClr val="window" lastClr="FFFFFF">
                  <a:lumMod val="75000"/>
                </a:sysClr>
              </a:solidFill>
              <a:prstDash val="sysDot"/>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326423288"/>
        <c:crosses val="autoZero"/>
        <c:crossBetween val="between"/>
        <c:majorUnit val="5"/>
      </c:valAx>
      <c:spPr>
        <a:noFill/>
        <a:ln w="25400">
          <a:noFill/>
        </a:ln>
      </c:spPr>
    </c:plotArea>
    <c:legend>
      <c:legendPos val="b"/>
      <c:layout>
        <c:manualLayout>
          <c:xMode val="edge"/>
          <c:yMode val="edge"/>
          <c:x val="1.1333529992235107E-2"/>
          <c:y val="0.78412861391742961"/>
          <c:w val="0.98515206843287018"/>
          <c:h val="0.18636922917290977"/>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Narrow" panose="020B0606020202030204" pitchFamily="34" charset="0"/>
          <a:ea typeface="Arial"/>
          <a:cs typeface="Arial"/>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78244118567753E-2"/>
          <c:y val="4.9691822667490865E-2"/>
          <c:w val="0.87488261215054541"/>
          <c:h val="0.83686340954191518"/>
        </c:manualLayout>
      </c:layout>
      <c:areaChart>
        <c:grouping val="standard"/>
        <c:varyColors val="0"/>
        <c:ser>
          <c:idx val="0"/>
          <c:order val="0"/>
          <c:tx>
            <c:strRef>
              <c:f>'Graf 20+21'!$L$24</c:f>
              <c:strCache>
                <c:ptCount val="1"/>
                <c:pt idx="0">
                  <c:v>Scenár nezmenených politík</c:v>
                </c:pt>
              </c:strCache>
            </c:strRef>
          </c:tx>
          <c:spPr>
            <a:solidFill>
              <a:srgbClr val="369ADC"/>
            </a:solidFill>
            <a:ln>
              <a:noFill/>
            </a:ln>
            <a:effectLst/>
          </c:spPr>
          <c:cat>
            <c:numRef>
              <c:f>'Graf 20+21'!$M$23:$AG$23</c:f>
              <c:numCache>
                <c:formatCode>General</c:formatCode>
                <c:ptCount val="2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numCache>
            </c:numRef>
          </c:cat>
          <c:val>
            <c:numRef>
              <c:f>'Graf 20+21'!$M$24:$AG$24</c:f>
              <c:numCache>
                <c:formatCode>0.0</c:formatCode>
                <c:ptCount val="21"/>
                <c:pt idx="0">
                  <c:v>58.852541981992012</c:v>
                </c:pt>
                <c:pt idx="1">
                  <c:v>61.039927523228307</c:v>
                </c:pt>
                <c:pt idx="2">
                  <c:v>57.799975013988856</c:v>
                </c:pt>
                <c:pt idx="3">
                  <c:v>58.682776090972986</c:v>
                </c:pt>
                <c:pt idx="4">
                  <c:v>59.315642795902157</c:v>
                </c:pt>
                <c:pt idx="5">
                  <c:v>59.81314553881969</c:v>
                </c:pt>
                <c:pt idx="6">
                  <c:v>60.275664965132449</c:v>
                </c:pt>
                <c:pt idx="7">
                  <c:v>62.089245841725457</c:v>
                </c:pt>
                <c:pt idx="8">
                  <c:v>64.612233388072738</c:v>
                </c:pt>
                <c:pt idx="9">
                  <c:v>67.973635372738457</c:v>
                </c:pt>
                <c:pt idx="10">
                  <c:v>71.309931344742097</c:v>
                </c:pt>
                <c:pt idx="11">
                  <c:v>74.744139270292337</c:v>
                </c:pt>
                <c:pt idx="12">
                  <c:v>78.1305487770627</c:v>
                </c:pt>
                <c:pt idx="13">
                  <c:v>81.488990365061525</c:v>
                </c:pt>
                <c:pt idx="14">
                  <c:v>84.89198122233708</c:v>
                </c:pt>
                <c:pt idx="15">
                  <c:v>88.393747462768943</c:v>
                </c:pt>
                <c:pt idx="16">
                  <c:v>92.097480909900611</c:v>
                </c:pt>
                <c:pt idx="17">
                  <c:v>96.031419412846574</c:v>
                </c:pt>
                <c:pt idx="18">
                  <c:v>100.0907988343384</c:v>
                </c:pt>
                <c:pt idx="19">
                  <c:v>104.23454355591113</c:v>
                </c:pt>
                <c:pt idx="20">
                  <c:v>108.46405635920571</c:v>
                </c:pt>
              </c:numCache>
            </c:numRef>
          </c:val>
          <c:extLst>
            <c:ext xmlns:c16="http://schemas.microsoft.com/office/drawing/2014/chart" uri="{C3380CC4-5D6E-409C-BE32-E72D297353CC}">
              <c16:uniqueId val="{00000000-94F3-4DA1-88B7-0AFF654A52EA}"/>
            </c:ext>
          </c:extLst>
        </c:ser>
        <c:dLbls>
          <c:showLegendKey val="0"/>
          <c:showVal val="0"/>
          <c:showCatName val="0"/>
          <c:showSerName val="0"/>
          <c:showPercent val="0"/>
          <c:showBubbleSize val="0"/>
        </c:dLbls>
        <c:axId val="1019327656"/>
        <c:axId val="1019325360"/>
      </c:areaChart>
      <c:lineChart>
        <c:grouping val="standard"/>
        <c:varyColors val="0"/>
        <c:ser>
          <c:idx val="1"/>
          <c:order val="1"/>
          <c:tx>
            <c:strRef>
              <c:f>'Graf 20+21'!$L$25</c:f>
              <c:strCache>
                <c:ptCount val="1"/>
                <c:pt idx="0">
                  <c:v>Scenár - ciele rozpočtu</c:v>
                </c:pt>
              </c:strCache>
            </c:strRef>
          </c:tx>
          <c:spPr>
            <a:ln w="12700" cap="rnd">
              <a:solidFill>
                <a:srgbClr val="FF0000"/>
              </a:solidFill>
              <a:prstDash val="sysDash"/>
              <a:round/>
            </a:ln>
            <a:effectLst/>
          </c:spPr>
          <c:marker>
            <c:symbol val="none"/>
          </c:marker>
          <c:cat>
            <c:numRef>
              <c:f>'Graf 20+21'!$M$23:$AG$23</c:f>
              <c:numCache>
                <c:formatCode>General</c:formatCode>
                <c:ptCount val="2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numCache>
            </c:numRef>
          </c:cat>
          <c:val>
            <c:numRef>
              <c:f>'Graf 20+21'!$M$25:$AG$25</c:f>
              <c:numCache>
                <c:formatCode>0.0</c:formatCode>
                <c:ptCount val="21"/>
                <c:pt idx="0">
                  <c:v>58.852541981992012</c:v>
                </c:pt>
                <c:pt idx="1">
                  <c:v>61.039927523228307</c:v>
                </c:pt>
                <c:pt idx="2">
                  <c:v>57.79922354515228</c:v>
                </c:pt>
                <c:pt idx="3">
                  <c:v>58.682087539426611</c:v>
                </c:pt>
                <c:pt idx="4">
                  <c:v>58.47969387213621</c:v>
                </c:pt>
                <c:pt idx="5">
                  <c:v>57.079889756430177</c:v>
                </c:pt>
                <c:pt idx="6">
                  <c:v>57.717827104995592</c:v>
                </c:pt>
                <c:pt idx="7">
                  <c:v>57.374049194059232</c:v>
                </c:pt>
                <c:pt idx="8">
                  <c:v>56.265586287755283</c:v>
                </c:pt>
                <c:pt idx="9">
                  <c:v>55.409253090481783</c:v>
                </c:pt>
                <c:pt idx="10">
                  <c:v>54.209760829605877</c:v>
                </c:pt>
                <c:pt idx="11">
                  <c:v>53.756923349055455</c:v>
                </c:pt>
                <c:pt idx="12">
                  <c:v>53.093215424806239</c:v>
                </c:pt>
                <c:pt idx="13">
                  <c:v>52.222869268341931</c:v>
                </c:pt>
                <c:pt idx="14">
                  <c:v>51.176675138792824</c:v>
                </c:pt>
                <c:pt idx="15">
                  <c:v>50.0298168388845</c:v>
                </c:pt>
                <c:pt idx="16">
                  <c:v>48.820878013046155</c:v>
                </c:pt>
                <c:pt idx="17">
                  <c:v>47.486764399634154</c:v>
                </c:pt>
                <c:pt idx="18">
                  <c:v>46.084819594403058</c:v>
                </c:pt>
                <c:pt idx="19">
                  <c:v>44.636307856685967</c:v>
                </c:pt>
                <c:pt idx="20">
                  <c:v>43.187309224439666</c:v>
                </c:pt>
              </c:numCache>
            </c:numRef>
          </c:val>
          <c:smooth val="0"/>
          <c:extLst>
            <c:ext xmlns:c16="http://schemas.microsoft.com/office/drawing/2014/chart" uri="{C3380CC4-5D6E-409C-BE32-E72D297353CC}">
              <c16:uniqueId val="{00000001-94F3-4DA1-88B7-0AFF654A52EA}"/>
            </c:ext>
          </c:extLst>
        </c:ser>
        <c:dLbls>
          <c:showLegendKey val="0"/>
          <c:showVal val="0"/>
          <c:showCatName val="0"/>
          <c:showSerName val="0"/>
          <c:showPercent val="0"/>
          <c:showBubbleSize val="0"/>
        </c:dLbls>
        <c:marker val="1"/>
        <c:smooth val="0"/>
        <c:axId val="1019327656"/>
        <c:axId val="1019325360"/>
      </c:lineChart>
      <c:dateAx>
        <c:axId val="101932765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1019325360"/>
        <c:crosses val="autoZero"/>
        <c:auto val="0"/>
        <c:lblOffset val="100"/>
        <c:baseTimeUnit val="days"/>
        <c:majorUnit val="2"/>
        <c:majorTimeUnit val="days"/>
        <c:minorUnit val="1"/>
      </c:dateAx>
      <c:valAx>
        <c:axId val="1019325360"/>
        <c:scaling>
          <c:orientation val="minMax"/>
          <c:max val="110"/>
          <c:min val="0"/>
        </c:scaling>
        <c:delete val="0"/>
        <c:axPos val="l"/>
        <c:majorGridlines>
          <c:spPr>
            <a:ln w="317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1019327656"/>
        <c:crosses val="autoZero"/>
        <c:crossBetween val="midCat"/>
      </c:valAx>
      <c:spPr>
        <a:noFill/>
        <a:ln>
          <a:noFill/>
        </a:ln>
        <a:effectLst/>
      </c:spPr>
    </c:plotArea>
    <c:legend>
      <c:legendPos val="t"/>
      <c:layout>
        <c:manualLayout>
          <c:xMode val="edge"/>
          <c:yMode val="edge"/>
          <c:x val="0.10703363914373089"/>
          <c:y val="5.5401686217936272E-2"/>
          <c:w val="0.64923547400611625"/>
          <c:h val="0.199276375455918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legend>
    <c:plotVisOnly val="1"/>
    <c:dispBlanksAs val="zero"/>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78244118567753E-2"/>
          <c:y val="4.9691822667490865E-2"/>
          <c:w val="0.87488261215054541"/>
          <c:h val="0.83686340954191518"/>
        </c:manualLayout>
      </c:layout>
      <c:areaChart>
        <c:grouping val="standard"/>
        <c:varyColors val="0"/>
        <c:ser>
          <c:idx val="0"/>
          <c:order val="0"/>
          <c:tx>
            <c:strRef>
              <c:f>'Graf 20+21'!$AH$24</c:f>
              <c:strCache>
                <c:ptCount val="1"/>
                <c:pt idx="0">
                  <c:v>No policy-change scenario</c:v>
                </c:pt>
              </c:strCache>
            </c:strRef>
          </c:tx>
          <c:spPr>
            <a:solidFill>
              <a:srgbClr val="369ADC"/>
            </a:solidFill>
            <a:ln>
              <a:noFill/>
            </a:ln>
            <a:effectLst/>
          </c:spPr>
          <c:cat>
            <c:numRef>
              <c:f>'Graf 20+21'!$M$23:$AG$23</c:f>
              <c:numCache>
                <c:formatCode>General</c:formatCode>
                <c:ptCount val="2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numCache>
            </c:numRef>
          </c:cat>
          <c:val>
            <c:numRef>
              <c:f>'Graf 20+21'!$M$24:$AG$24</c:f>
              <c:numCache>
                <c:formatCode>0.0</c:formatCode>
                <c:ptCount val="21"/>
                <c:pt idx="0">
                  <c:v>58.852541981992012</c:v>
                </c:pt>
                <c:pt idx="1">
                  <c:v>61.039927523228307</c:v>
                </c:pt>
                <c:pt idx="2">
                  <c:v>57.799975013988856</c:v>
                </c:pt>
                <c:pt idx="3">
                  <c:v>58.682776090972986</c:v>
                </c:pt>
                <c:pt idx="4">
                  <c:v>59.315642795902157</c:v>
                </c:pt>
                <c:pt idx="5">
                  <c:v>59.81314553881969</c:v>
                </c:pt>
                <c:pt idx="6">
                  <c:v>60.275664965132449</c:v>
                </c:pt>
                <c:pt idx="7">
                  <c:v>62.089245841725457</c:v>
                </c:pt>
                <c:pt idx="8">
                  <c:v>64.612233388072738</c:v>
                </c:pt>
                <c:pt idx="9">
                  <c:v>67.973635372738457</c:v>
                </c:pt>
                <c:pt idx="10">
                  <c:v>71.309931344742097</c:v>
                </c:pt>
                <c:pt idx="11">
                  <c:v>74.744139270292337</c:v>
                </c:pt>
                <c:pt idx="12">
                  <c:v>78.1305487770627</c:v>
                </c:pt>
                <c:pt idx="13">
                  <c:v>81.488990365061525</c:v>
                </c:pt>
                <c:pt idx="14">
                  <c:v>84.89198122233708</c:v>
                </c:pt>
                <c:pt idx="15">
                  <c:v>88.393747462768943</c:v>
                </c:pt>
                <c:pt idx="16">
                  <c:v>92.097480909900611</c:v>
                </c:pt>
                <c:pt idx="17">
                  <c:v>96.031419412846574</c:v>
                </c:pt>
                <c:pt idx="18">
                  <c:v>100.0907988343384</c:v>
                </c:pt>
                <c:pt idx="19">
                  <c:v>104.23454355591113</c:v>
                </c:pt>
                <c:pt idx="20">
                  <c:v>108.46405635920571</c:v>
                </c:pt>
              </c:numCache>
            </c:numRef>
          </c:val>
          <c:extLst>
            <c:ext xmlns:c16="http://schemas.microsoft.com/office/drawing/2014/chart" uri="{C3380CC4-5D6E-409C-BE32-E72D297353CC}">
              <c16:uniqueId val="{00000000-9F72-447E-8F87-077D0224B3EC}"/>
            </c:ext>
          </c:extLst>
        </c:ser>
        <c:dLbls>
          <c:showLegendKey val="0"/>
          <c:showVal val="0"/>
          <c:showCatName val="0"/>
          <c:showSerName val="0"/>
          <c:showPercent val="0"/>
          <c:showBubbleSize val="0"/>
        </c:dLbls>
        <c:axId val="1019327656"/>
        <c:axId val="1019325360"/>
      </c:areaChart>
      <c:lineChart>
        <c:grouping val="standard"/>
        <c:varyColors val="0"/>
        <c:ser>
          <c:idx val="1"/>
          <c:order val="1"/>
          <c:tx>
            <c:strRef>
              <c:f>'Graf 20+21'!$AH$25</c:f>
              <c:strCache>
                <c:ptCount val="1"/>
                <c:pt idx="0">
                  <c:v>Scenario - budgetary targets</c:v>
                </c:pt>
              </c:strCache>
            </c:strRef>
          </c:tx>
          <c:spPr>
            <a:ln w="12700" cap="rnd">
              <a:solidFill>
                <a:srgbClr val="FF0000"/>
              </a:solidFill>
              <a:prstDash val="sysDash"/>
              <a:round/>
            </a:ln>
            <a:effectLst/>
          </c:spPr>
          <c:marker>
            <c:symbol val="none"/>
          </c:marker>
          <c:cat>
            <c:numRef>
              <c:f>'Graf 20+21'!$M$23:$AG$23</c:f>
              <c:numCache>
                <c:formatCode>General</c:formatCode>
                <c:ptCount val="2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numCache>
            </c:numRef>
          </c:cat>
          <c:val>
            <c:numRef>
              <c:f>'Graf 20+21'!$M$25:$AG$25</c:f>
              <c:numCache>
                <c:formatCode>0.0</c:formatCode>
                <c:ptCount val="21"/>
                <c:pt idx="0">
                  <c:v>58.852541981992012</c:v>
                </c:pt>
                <c:pt idx="1">
                  <c:v>61.039927523228307</c:v>
                </c:pt>
                <c:pt idx="2">
                  <c:v>57.79922354515228</c:v>
                </c:pt>
                <c:pt idx="3">
                  <c:v>58.682087539426611</c:v>
                </c:pt>
                <c:pt idx="4">
                  <c:v>58.47969387213621</c:v>
                </c:pt>
                <c:pt idx="5">
                  <c:v>57.079889756430177</c:v>
                </c:pt>
                <c:pt idx="6">
                  <c:v>57.717827104995592</c:v>
                </c:pt>
                <c:pt idx="7">
                  <c:v>57.374049194059232</c:v>
                </c:pt>
                <c:pt idx="8">
                  <c:v>56.265586287755283</c:v>
                </c:pt>
                <c:pt idx="9">
                  <c:v>55.409253090481783</c:v>
                </c:pt>
                <c:pt idx="10">
                  <c:v>54.209760829605877</c:v>
                </c:pt>
                <c:pt idx="11">
                  <c:v>53.756923349055455</c:v>
                </c:pt>
                <c:pt idx="12">
                  <c:v>53.093215424806239</c:v>
                </c:pt>
                <c:pt idx="13">
                  <c:v>52.222869268341931</c:v>
                </c:pt>
                <c:pt idx="14">
                  <c:v>51.176675138792824</c:v>
                </c:pt>
                <c:pt idx="15">
                  <c:v>50.0298168388845</c:v>
                </c:pt>
                <c:pt idx="16">
                  <c:v>48.820878013046155</c:v>
                </c:pt>
                <c:pt idx="17">
                  <c:v>47.486764399634154</c:v>
                </c:pt>
                <c:pt idx="18">
                  <c:v>46.084819594403058</c:v>
                </c:pt>
                <c:pt idx="19">
                  <c:v>44.636307856685967</c:v>
                </c:pt>
                <c:pt idx="20">
                  <c:v>43.187309224439666</c:v>
                </c:pt>
              </c:numCache>
            </c:numRef>
          </c:val>
          <c:smooth val="0"/>
          <c:extLst>
            <c:ext xmlns:c16="http://schemas.microsoft.com/office/drawing/2014/chart" uri="{C3380CC4-5D6E-409C-BE32-E72D297353CC}">
              <c16:uniqueId val="{00000001-9F72-447E-8F87-077D0224B3EC}"/>
            </c:ext>
          </c:extLst>
        </c:ser>
        <c:dLbls>
          <c:showLegendKey val="0"/>
          <c:showVal val="0"/>
          <c:showCatName val="0"/>
          <c:showSerName val="0"/>
          <c:showPercent val="0"/>
          <c:showBubbleSize val="0"/>
        </c:dLbls>
        <c:marker val="1"/>
        <c:smooth val="0"/>
        <c:axId val="1019327656"/>
        <c:axId val="1019325360"/>
      </c:lineChart>
      <c:dateAx>
        <c:axId val="101932765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1019325360"/>
        <c:crosses val="autoZero"/>
        <c:auto val="0"/>
        <c:lblOffset val="100"/>
        <c:baseTimeUnit val="days"/>
        <c:majorUnit val="2"/>
        <c:majorTimeUnit val="days"/>
        <c:minorUnit val="1"/>
      </c:dateAx>
      <c:valAx>
        <c:axId val="1019325360"/>
        <c:scaling>
          <c:orientation val="minMax"/>
          <c:max val="110"/>
          <c:min val="0"/>
        </c:scaling>
        <c:delete val="0"/>
        <c:axPos val="l"/>
        <c:majorGridlines>
          <c:spPr>
            <a:ln w="317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1019327656"/>
        <c:crosses val="autoZero"/>
        <c:crossBetween val="between"/>
      </c:valAx>
      <c:spPr>
        <a:noFill/>
        <a:ln>
          <a:noFill/>
        </a:ln>
        <a:effectLst/>
      </c:spPr>
    </c:plotArea>
    <c:legend>
      <c:legendPos val="t"/>
      <c:layout>
        <c:manualLayout>
          <c:xMode val="edge"/>
          <c:yMode val="edge"/>
          <c:x val="0.10703363914373089"/>
          <c:y val="5.5401686217936272E-2"/>
          <c:w val="0.64923547400611625"/>
          <c:h val="0.199276375455918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legend>
    <c:plotVisOnly val="1"/>
    <c:dispBlanksAs val="zero"/>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47334918140248"/>
          <c:y val="6.7353603876438517E-2"/>
          <c:w val="0.83237018141037289"/>
          <c:h val="0.61214633555420961"/>
        </c:manualLayout>
      </c:layout>
      <c:barChart>
        <c:barDir val="col"/>
        <c:grouping val="stacked"/>
        <c:varyColors val="0"/>
        <c:ser>
          <c:idx val="2"/>
          <c:order val="1"/>
          <c:tx>
            <c:strRef>
              <c:f>'Graf 20+21'!$I$25</c:f>
              <c:strCache>
                <c:ptCount val="1"/>
                <c:pt idx="0">
                  <c:v>Primary balance</c:v>
                </c:pt>
              </c:strCache>
            </c:strRef>
          </c:tx>
          <c:spPr>
            <a:solidFill>
              <a:srgbClr val="00B0F0"/>
            </a:solidFill>
            <a:ln w="12700">
              <a:noFill/>
              <a:prstDash val="solid"/>
            </a:ln>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20+21'!$B$25:$G$25</c:f>
              <c:numCache>
                <c:formatCode>#\ ##0.0</c:formatCode>
                <c:ptCount val="6"/>
                <c:pt idx="0">
                  <c:v>4.3350391857026622</c:v>
                </c:pt>
                <c:pt idx="1">
                  <c:v>1.0049609802086548</c:v>
                </c:pt>
                <c:pt idx="2">
                  <c:v>5.5357134790276863</c:v>
                </c:pt>
                <c:pt idx="3">
                  <c:v>3.5240721517252869</c:v>
                </c:pt>
                <c:pt idx="4">
                  <c:v>3.7978923337994108</c:v>
                </c:pt>
                <c:pt idx="5">
                  <c:v>3.4142169084881178</c:v>
                </c:pt>
              </c:numCache>
            </c:numRef>
          </c:val>
          <c:extLst>
            <c:ext xmlns:c16="http://schemas.microsoft.com/office/drawing/2014/chart" uri="{C3380CC4-5D6E-409C-BE32-E72D297353CC}">
              <c16:uniqueId val="{00000000-38E1-4110-99B0-B2363CBB13EC}"/>
            </c:ext>
          </c:extLst>
        </c:ser>
        <c:ser>
          <c:idx val="4"/>
          <c:order val="2"/>
          <c:tx>
            <c:strRef>
              <c:f>'Graf 20+21'!$I$26</c:f>
              <c:strCache>
                <c:ptCount val="1"/>
                <c:pt idx="0">
                  <c:v>Interest</c:v>
                </c:pt>
              </c:strCache>
            </c:strRef>
          </c:tx>
          <c:spPr>
            <a:solidFill>
              <a:srgbClr val="2C9ADC">
                <a:lumMod val="40000"/>
                <a:lumOff val="60000"/>
              </a:srgbClr>
            </a:solidFill>
            <a:ln w="12700">
              <a:noFill/>
              <a:prstDash val="solid"/>
            </a:ln>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20+21'!$B$26:$G$26</c:f>
              <c:numCache>
                <c:formatCode>#\ ##0.0</c:formatCode>
                <c:ptCount val="6"/>
                <c:pt idx="0">
                  <c:v>1.0954886092287912</c:v>
                </c:pt>
                <c:pt idx="1">
                  <c:v>1.0321953416975767</c:v>
                </c:pt>
                <c:pt idx="2">
                  <c:v>0.95307984767312237</c:v>
                </c:pt>
                <c:pt idx="3">
                  <c:v>1.2112351396172334</c:v>
                </c:pt>
                <c:pt idx="4">
                  <c:v>1.3530517303173242</c:v>
                </c:pt>
                <c:pt idx="5">
                  <c:v>1.5199155766307029</c:v>
                </c:pt>
              </c:numCache>
            </c:numRef>
          </c:val>
          <c:extLst>
            <c:ext xmlns:c16="http://schemas.microsoft.com/office/drawing/2014/chart" uri="{C3380CC4-5D6E-409C-BE32-E72D297353CC}">
              <c16:uniqueId val="{00000001-38E1-4110-99B0-B2363CBB13EC}"/>
            </c:ext>
          </c:extLst>
        </c:ser>
        <c:ser>
          <c:idx val="1"/>
          <c:order val="3"/>
          <c:tx>
            <c:strRef>
              <c:f>'Graf 20+21'!$I$28</c:f>
              <c:strCache>
                <c:ptCount val="1"/>
                <c:pt idx="0">
                  <c:v>Real GDP growth</c:v>
                </c:pt>
              </c:strCache>
            </c:strRef>
          </c:tx>
          <c:spPr>
            <a:solidFill>
              <a:srgbClr val="002060"/>
            </a:solidFill>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20+21'!$B$28:$G$28</c:f>
              <c:numCache>
                <c:formatCode>#\ ##0.0</c:formatCode>
                <c:ptCount val="6"/>
                <c:pt idx="0">
                  <c:v>-1.681997718516719</c:v>
                </c:pt>
                <c:pt idx="1">
                  <c:v>-0.96182684095186466</c:v>
                </c:pt>
                <c:pt idx="2">
                  <c:v>-0.6700665148221977</c:v>
                </c:pt>
                <c:pt idx="3">
                  <c:v>-0.96062360226795462</c:v>
                </c:pt>
                <c:pt idx="4">
                  <c:v>-1.4733106319604792</c:v>
                </c:pt>
                <c:pt idx="5">
                  <c:v>-1.0924165808449251</c:v>
                </c:pt>
              </c:numCache>
            </c:numRef>
          </c:val>
          <c:extLst>
            <c:ext xmlns:c16="http://schemas.microsoft.com/office/drawing/2014/chart" uri="{C3380CC4-5D6E-409C-BE32-E72D297353CC}">
              <c16:uniqueId val="{00000002-38E1-4110-99B0-B2363CBB13EC}"/>
            </c:ext>
          </c:extLst>
        </c:ser>
        <c:ser>
          <c:idx val="3"/>
          <c:order val="4"/>
          <c:tx>
            <c:strRef>
              <c:f>'Graf 20+21'!$I$30</c:f>
              <c:strCache>
                <c:ptCount val="1"/>
                <c:pt idx="0">
                  <c:v>Currency and deposits</c:v>
                </c:pt>
              </c:strCache>
            </c:strRef>
          </c:tx>
          <c:spPr>
            <a:solidFill>
              <a:sysClr val="window" lastClr="FFFFFF">
                <a:lumMod val="65000"/>
              </a:sysClr>
            </a:solidFill>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20+21'!$B$30:$G$30</c:f>
              <c:numCache>
                <c:formatCode>#\ ##0.0</c:formatCode>
                <c:ptCount val="6"/>
                <c:pt idx="0">
                  <c:v>2.140545341875344</c:v>
                </c:pt>
                <c:pt idx="1">
                  <c:v>-0.32208556240588909</c:v>
                </c:pt>
                <c:pt idx="2">
                  <c:v>-0.75864207423666463</c:v>
                </c:pt>
                <c:pt idx="3">
                  <c:v>-0.43025413661448109</c:v>
                </c:pt>
                <c:pt idx="4">
                  <c:v>-0.36672111393595797</c:v>
                </c:pt>
                <c:pt idx="5">
                  <c:v>0.42101069425683707</c:v>
                </c:pt>
              </c:numCache>
            </c:numRef>
          </c:val>
          <c:extLst>
            <c:ext xmlns:c16="http://schemas.microsoft.com/office/drawing/2014/chart" uri="{C3380CC4-5D6E-409C-BE32-E72D297353CC}">
              <c16:uniqueId val="{00000003-38E1-4110-99B0-B2363CBB13EC}"/>
            </c:ext>
          </c:extLst>
        </c:ser>
        <c:ser>
          <c:idx val="5"/>
          <c:order val="5"/>
          <c:tx>
            <c:strRef>
              <c:f>'Graf 20+21'!$I$29</c:f>
              <c:strCache>
                <c:ptCount val="1"/>
                <c:pt idx="0">
                  <c:v>Deflator</c:v>
                </c:pt>
              </c:strCache>
            </c:strRef>
          </c:tx>
          <c:spPr>
            <a:solidFill>
              <a:srgbClr val="0070C0"/>
            </a:solidFill>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20+21'!$B$29:$G$29</c:f>
              <c:numCache>
                <c:formatCode>#\ ##0.0</c:formatCode>
                <c:ptCount val="6"/>
                <c:pt idx="0">
                  <c:v>-2.3549429703260047</c:v>
                </c:pt>
                <c:pt idx="1">
                  <c:v>-4.2310497975582129</c:v>
                </c:pt>
                <c:pt idx="2">
                  <c:v>-4.1692796266646033</c:v>
                </c:pt>
                <c:pt idx="3">
                  <c:v>-3.0381355425311773</c:v>
                </c:pt>
                <c:pt idx="4">
                  <c:v>-2.3325742144349779</c:v>
                </c:pt>
                <c:pt idx="5">
                  <c:v>-1.4660817719774943</c:v>
                </c:pt>
              </c:numCache>
            </c:numRef>
          </c:val>
          <c:extLst>
            <c:ext xmlns:c16="http://schemas.microsoft.com/office/drawing/2014/chart" uri="{C3380CC4-5D6E-409C-BE32-E72D297353CC}">
              <c16:uniqueId val="{00000004-38E1-4110-99B0-B2363CBB13EC}"/>
            </c:ext>
          </c:extLst>
        </c:ser>
        <c:ser>
          <c:idx val="6"/>
          <c:order val="6"/>
          <c:tx>
            <c:strRef>
              <c:f>'Graf 20+21'!$I$27</c:f>
              <c:strCache>
                <c:ptCount val="1"/>
                <c:pt idx="0">
                  <c:v>Stock-flow adjustment (w/o currency and deposits)</c:v>
                </c:pt>
              </c:strCache>
            </c:strRef>
          </c:tx>
          <c:spPr>
            <a:solidFill>
              <a:sysClr val="window" lastClr="FFFFFF">
                <a:lumMod val="85000"/>
              </a:sysClr>
            </a:solidFill>
            <a:ln w="12700">
              <a:noFill/>
              <a:prstDash val="solid"/>
            </a:ln>
          </c:spPr>
          <c:invertIfNegative val="0"/>
          <c:cat>
            <c:numRef>
              <c:f>'Graf 20+21'!$B$23:$G$23</c:f>
              <c:numCache>
                <c:formatCode>General</c:formatCode>
                <c:ptCount val="6"/>
                <c:pt idx="0">
                  <c:v>2021</c:v>
                </c:pt>
                <c:pt idx="1">
                  <c:v>2022</c:v>
                </c:pt>
                <c:pt idx="2">
                  <c:v>2023</c:v>
                </c:pt>
                <c:pt idx="3">
                  <c:v>2024</c:v>
                </c:pt>
                <c:pt idx="4">
                  <c:v>2025</c:v>
                </c:pt>
                <c:pt idx="5">
                  <c:v>2026</c:v>
                </c:pt>
              </c:numCache>
            </c:numRef>
          </c:cat>
          <c:val>
            <c:numRef>
              <c:f>'Graf 20+21'!$B$27:$G$27</c:f>
              <c:numCache>
                <c:formatCode>#\ ##0.0</c:formatCode>
                <c:ptCount val="6"/>
                <c:pt idx="0">
                  <c:v>-1.3467469067277853</c:v>
                </c:pt>
                <c:pt idx="1">
                  <c:v>0.23785356642959216</c:v>
                </c:pt>
                <c:pt idx="2">
                  <c:v>-8.0042306525138773E-3</c:v>
                </c:pt>
                <c:pt idx="3">
                  <c:v>0.32657269500026398</c:v>
                </c:pt>
                <c:pt idx="4">
                  <c:v>-0.48083536086778722</c:v>
                </c:pt>
                <c:pt idx="5">
                  <c:v>0.45851039975944968</c:v>
                </c:pt>
              </c:numCache>
            </c:numRef>
          </c:val>
          <c:extLst>
            <c:ext xmlns:c16="http://schemas.microsoft.com/office/drawing/2014/chart" uri="{C3380CC4-5D6E-409C-BE32-E72D297353CC}">
              <c16:uniqueId val="{00000005-38E1-4110-99B0-B2363CBB13EC}"/>
            </c:ext>
          </c:extLst>
        </c:ser>
        <c:dLbls>
          <c:showLegendKey val="0"/>
          <c:showVal val="0"/>
          <c:showCatName val="0"/>
          <c:showSerName val="0"/>
          <c:showPercent val="0"/>
          <c:showBubbleSize val="0"/>
        </c:dLbls>
        <c:gapWidth val="150"/>
        <c:overlap val="100"/>
        <c:axId val="326423288"/>
        <c:axId val="326423680"/>
      </c:barChart>
      <c:lineChart>
        <c:grouping val="standard"/>
        <c:varyColors val="0"/>
        <c:ser>
          <c:idx val="0"/>
          <c:order val="0"/>
          <c:tx>
            <c:strRef>
              <c:f>'Graf 20+21'!$I$24</c:f>
              <c:strCache>
                <c:ptCount val="1"/>
                <c:pt idx="0">
                  <c:v>Y-o-y change of gross debt</c:v>
                </c:pt>
              </c:strCache>
            </c:strRef>
          </c:tx>
          <c:spPr>
            <a:ln w="25400" cmpd="sng">
              <a:noFill/>
              <a:prstDash val="solid"/>
            </a:ln>
          </c:spPr>
          <c:marker>
            <c:symbol val="circle"/>
            <c:size val="5"/>
            <c:spPr>
              <a:solidFill>
                <a:sysClr val="windowText" lastClr="000000"/>
              </a:solidFill>
              <a:ln w="15875">
                <a:solidFill>
                  <a:sysClr val="window" lastClr="FFFFFF"/>
                </a:solidFill>
              </a:ln>
            </c:spPr>
          </c:marker>
          <c:dPt>
            <c:idx val="1"/>
            <c:bubble3D val="0"/>
            <c:extLst>
              <c:ext xmlns:c16="http://schemas.microsoft.com/office/drawing/2014/chart" uri="{C3380CC4-5D6E-409C-BE32-E72D297353CC}">
                <c16:uniqueId val="{00000006-38E1-4110-99B0-B2363CBB13EC}"/>
              </c:ext>
            </c:extLst>
          </c:dPt>
          <c:dPt>
            <c:idx val="12"/>
            <c:bubble3D val="0"/>
            <c:extLst>
              <c:ext xmlns:c16="http://schemas.microsoft.com/office/drawing/2014/chart" uri="{C3380CC4-5D6E-409C-BE32-E72D297353CC}">
                <c16:uniqueId val="{00000007-38E1-4110-99B0-B2363CBB13EC}"/>
              </c:ext>
            </c:extLst>
          </c:dPt>
          <c:dLbls>
            <c:dLbl>
              <c:idx val="0"/>
              <c:spPr>
                <a:solidFill>
                  <a:sysClr val="window" lastClr="FFFFFF"/>
                </a:solidFill>
                <a:ln>
                  <a:solidFill>
                    <a:sysClr val="windowText" lastClr="000000"/>
                  </a:solidFill>
                </a:ln>
                <a:effectLst/>
              </c:spPr>
              <c:txPr>
                <a:bodyPr wrap="square" lIns="38100" tIns="19050" rIns="38100" bIns="19050" anchor="ctr">
                  <a:noAutofit/>
                </a:bodyPr>
                <a:lstStyle/>
                <a:p>
                  <a:pPr>
                    <a:defRPr b="1"/>
                  </a:pPr>
                  <a:endParaRPr lang="en-US"/>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38E1-4110-99B0-B2363CBB13EC}"/>
                </c:ext>
              </c:extLst>
            </c:dLbl>
            <c:spPr>
              <a:solidFill>
                <a:sysClr val="window" lastClr="FFFFFF"/>
              </a:solidFill>
              <a:ln>
                <a:solidFill>
                  <a:sysClr val="windowText" lastClr="000000"/>
                </a:solidFill>
              </a:ln>
              <a:effectLst/>
            </c:spPr>
            <c:txPr>
              <a:bodyPr wrap="square" lIns="38100" tIns="19050" rIns="38100" bIns="19050" anchor="ctr">
                <a:spAutoFit/>
              </a:bodyPr>
              <a:lstStyle/>
              <a:p>
                <a:pPr>
                  <a:defRPr b="1"/>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20+21'!$B$23:$G$23</c:f>
              <c:numCache>
                <c:formatCode>General</c:formatCode>
                <c:ptCount val="6"/>
                <c:pt idx="0">
                  <c:v>2021</c:v>
                </c:pt>
                <c:pt idx="1">
                  <c:v>2022</c:v>
                </c:pt>
                <c:pt idx="2">
                  <c:v>2023</c:v>
                </c:pt>
                <c:pt idx="3">
                  <c:v>2024</c:v>
                </c:pt>
                <c:pt idx="4">
                  <c:v>2025</c:v>
                </c:pt>
                <c:pt idx="5">
                  <c:v>2026</c:v>
                </c:pt>
              </c:numCache>
            </c:numRef>
          </c:cat>
          <c:val>
            <c:numRef>
              <c:f>'Graf 20+21'!$B$24:$G$24</c:f>
              <c:numCache>
                <c:formatCode>#\ ##0.0</c:formatCode>
                <c:ptCount val="6"/>
                <c:pt idx="0">
                  <c:v>2.1873855412362886</c:v>
                </c:pt>
                <c:pt idx="1">
                  <c:v>-3.2399523125801437</c:v>
                </c:pt>
                <c:pt idx="2">
                  <c:v>0.88280088032482951</c:v>
                </c:pt>
                <c:pt idx="3">
                  <c:v>0.63286670492917096</c:v>
                </c:pt>
                <c:pt idx="4">
                  <c:v>0.49750274291753271</c:v>
                </c:pt>
                <c:pt idx="5">
                  <c:v>3.2551552263126879</c:v>
                </c:pt>
              </c:numCache>
            </c:numRef>
          </c:val>
          <c:smooth val="0"/>
          <c:extLst>
            <c:ext xmlns:c16="http://schemas.microsoft.com/office/drawing/2014/chart" uri="{C3380CC4-5D6E-409C-BE32-E72D297353CC}">
              <c16:uniqueId val="{00000009-38E1-4110-99B0-B2363CBB13EC}"/>
            </c:ext>
          </c:extLst>
        </c:ser>
        <c:dLbls>
          <c:showLegendKey val="0"/>
          <c:showVal val="0"/>
          <c:showCatName val="0"/>
          <c:showSerName val="0"/>
          <c:showPercent val="0"/>
          <c:showBubbleSize val="0"/>
        </c:dLbls>
        <c:marker val="1"/>
        <c:smooth val="0"/>
        <c:axId val="326423288"/>
        <c:axId val="326423680"/>
      </c:lineChart>
      <c:catAx>
        <c:axId val="326423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en-US"/>
          </a:p>
        </c:txPr>
        <c:crossAx val="326423680"/>
        <c:crosses val="autoZero"/>
        <c:auto val="1"/>
        <c:lblAlgn val="ctr"/>
        <c:lblOffset val="100"/>
        <c:tickLblSkip val="1"/>
        <c:tickMarkSkip val="1"/>
        <c:noMultiLvlLbl val="0"/>
      </c:catAx>
      <c:valAx>
        <c:axId val="326423680"/>
        <c:scaling>
          <c:orientation val="minMax"/>
          <c:max val="10"/>
          <c:min val="-10"/>
        </c:scaling>
        <c:delete val="0"/>
        <c:axPos val="l"/>
        <c:majorGridlines>
          <c:spPr>
            <a:ln w="3175">
              <a:solidFill>
                <a:sysClr val="window" lastClr="FFFFFF">
                  <a:lumMod val="75000"/>
                </a:sysClr>
              </a:solidFill>
              <a:prstDash val="sysDot"/>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326423288"/>
        <c:crosses val="autoZero"/>
        <c:crossBetween val="between"/>
        <c:majorUnit val="5"/>
      </c:valAx>
      <c:spPr>
        <a:noFill/>
        <a:ln w="25400">
          <a:noFill/>
        </a:ln>
      </c:spPr>
    </c:plotArea>
    <c:legend>
      <c:legendPos val="b"/>
      <c:layout>
        <c:manualLayout>
          <c:xMode val="edge"/>
          <c:yMode val="edge"/>
          <c:x val="1.1333529992235107E-2"/>
          <c:y val="0.78412861391742961"/>
          <c:w val="0.98515206843287018"/>
          <c:h val="0.18636922917290977"/>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Narrow" panose="020B0606020202030204" pitchFamily="34" charset="0"/>
          <a:ea typeface="Arial"/>
          <a:cs typeface="Arial"/>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85583785326856E-2"/>
          <c:y val="6.1478205382093427E-2"/>
          <c:w val="0.82111710061024823"/>
          <c:h val="0.71355448297595647"/>
        </c:manualLayout>
      </c:layout>
      <c:areaChart>
        <c:grouping val="standard"/>
        <c:varyColors val="0"/>
        <c:ser>
          <c:idx val="3"/>
          <c:order val="1"/>
          <c:tx>
            <c:strRef>
              <c:f>'Graf 22'!$B$7</c:f>
              <c:strCache>
                <c:ptCount val="1"/>
                <c:pt idx="0">
                  <c:v>Vysoké riziko</c:v>
                </c:pt>
              </c:strCache>
            </c:strRef>
          </c:tx>
          <c:spPr>
            <a:gradFill>
              <a:gsLst>
                <a:gs pos="72000">
                  <a:srgbClr val="FFC000"/>
                </a:gs>
                <a:gs pos="19000">
                  <a:srgbClr val="FF0000"/>
                </a:gs>
              </a:gsLst>
              <a:lin ang="5400000" scaled="1"/>
            </a:gradFill>
            <a:ln>
              <a:noFill/>
            </a:ln>
            <a:effectLst/>
          </c:spPr>
          <c:cat>
            <c:multiLvlStrRef>
              <c:extLst>
                <c:ext xmlns:c15="http://schemas.microsoft.com/office/drawing/2012/chart" uri="{02D57815-91ED-43cb-92C2-25804820EDAC}">
                  <c15:fullRef>
                    <c15:sqref>[77]Okt_2021!$B$109:$M$109</c15:sqref>
                  </c15:fullRef>
                </c:ext>
              </c:extLst>
              <c:f>[77]Okt_2021!$B$109:$M$109</c:f>
            </c:multiLvlStrRef>
          </c:cat>
          <c:val>
            <c:numRef>
              <c:extLst>
                <c:ext xmlns:c15="http://schemas.microsoft.com/office/drawing/2012/chart" uri="{02D57815-91ED-43cb-92C2-25804820EDAC}">
                  <c15:fullRef>
                    <c15:sqref>'Graf 22'!$C$7:$P$7</c15:sqref>
                  </c15:fullRef>
                </c:ext>
              </c:extLst>
              <c:f>('Graf 22'!$C$7:$N$7,'Graf 22'!$P$7)</c:f>
              <c:numCache>
                <c:formatCode>0.0</c:formatCode>
                <c:ptCount val="13"/>
                <c:pt idx="0">
                  <c:v>14</c:v>
                </c:pt>
                <c:pt idx="1">
                  <c:v>14</c:v>
                </c:pt>
                <c:pt idx="2">
                  <c:v>14</c:v>
                </c:pt>
                <c:pt idx="3">
                  <c:v>14</c:v>
                </c:pt>
                <c:pt idx="4">
                  <c:v>14</c:v>
                </c:pt>
                <c:pt idx="5">
                  <c:v>14</c:v>
                </c:pt>
                <c:pt idx="6">
                  <c:v>14</c:v>
                </c:pt>
                <c:pt idx="7">
                  <c:v>14</c:v>
                </c:pt>
                <c:pt idx="8">
                  <c:v>14</c:v>
                </c:pt>
                <c:pt idx="9">
                  <c:v>14</c:v>
                </c:pt>
                <c:pt idx="10">
                  <c:v>14</c:v>
                </c:pt>
                <c:pt idx="11">
                  <c:v>14</c:v>
                </c:pt>
                <c:pt idx="12">
                  <c:v>14</c:v>
                </c:pt>
              </c:numCache>
            </c:numRef>
          </c:val>
          <c:extLst>
            <c:ext xmlns:c16="http://schemas.microsoft.com/office/drawing/2014/chart" uri="{C3380CC4-5D6E-409C-BE32-E72D297353CC}">
              <c16:uniqueId val="{00000000-7576-4A37-8230-B82C765B430D}"/>
            </c:ext>
          </c:extLst>
        </c:ser>
        <c:ser>
          <c:idx val="2"/>
          <c:order val="2"/>
          <c:tx>
            <c:strRef>
              <c:f>'Graf 22'!$B$6</c:f>
              <c:strCache>
                <c:ptCount val="1"/>
                <c:pt idx="0">
                  <c:v>Stredné riziko</c:v>
                </c:pt>
              </c:strCache>
            </c:strRef>
          </c:tx>
          <c:spPr>
            <a:gradFill>
              <a:gsLst>
                <a:gs pos="97000">
                  <a:srgbClr val="FFC000"/>
                </a:gs>
                <a:gs pos="100000">
                  <a:srgbClr val="00B050"/>
                </a:gs>
              </a:gsLst>
              <a:lin ang="5400000" scaled="1"/>
            </a:gradFill>
            <a:ln>
              <a:noFill/>
            </a:ln>
            <a:effectLst/>
          </c:spPr>
          <c:cat>
            <c:multiLvlStrRef>
              <c:extLst>
                <c:ext xmlns:c15="http://schemas.microsoft.com/office/drawing/2012/chart" uri="{02D57815-91ED-43cb-92C2-25804820EDAC}">
                  <c15:fullRef>
                    <c15:sqref>[77]Okt_2021!$B$109:$M$109</c15:sqref>
                  </c15:fullRef>
                </c:ext>
              </c:extLst>
              <c:f>[77]Okt_2021!$B$109:$M$109</c:f>
            </c:multiLvlStrRef>
          </c:cat>
          <c:val>
            <c:numRef>
              <c:extLst>
                <c:ext xmlns:c15="http://schemas.microsoft.com/office/drawing/2012/chart" uri="{02D57815-91ED-43cb-92C2-25804820EDAC}">
                  <c15:fullRef>
                    <c15:sqref>'Graf 22'!$C$6:$P$6</c15:sqref>
                  </c15:fullRef>
                </c:ext>
              </c:extLst>
              <c:f>('Graf 22'!$C$6:$N$6,'Graf 22'!$P$6)</c:f>
              <c:numCache>
                <c:formatCode>0.0</c:formatCode>
                <c:ptCount val="13"/>
                <c:pt idx="0">
                  <c:v>6</c:v>
                </c:pt>
                <c:pt idx="1">
                  <c:v>6</c:v>
                </c:pt>
                <c:pt idx="2">
                  <c:v>6</c:v>
                </c:pt>
                <c:pt idx="3">
                  <c:v>6</c:v>
                </c:pt>
                <c:pt idx="4">
                  <c:v>6</c:v>
                </c:pt>
                <c:pt idx="5">
                  <c:v>6</c:v>
                </c:pt>
                <c:pt idx="6">
                  <c:v>6</c:v>
                </c:pt>
                <c:pt idx="7">
                  <c:v>6</c:v>
                </c:pt>
                <c:pt idx="8">
                  <c:v>6</c:v>
                </c:pt>
                <c:pt idx="9">
                  <c:v>6</c:v>
                </c:pt>
                <c:pt idx="10">
                  <c:v>6</c:v>
                </c:pt>
                <c:pt idx="11">
                  <c:v>6</c:v>
                </c:pt>
                <c:pt idx="12">
                  <c:v>6</c:v>
                </c:pt>
              </c:numCache>
            </c:numRef>
          </c:val>
          <c:extLst>
            <c:ext xmlns:c16="http://schemas.microsoft.com/office/drawing/2014/chart" uri="{C3380CC4-5D6E-409C-BE32-E72D297353CC}">
              <c16:uniqueId val="{00000001-7576-4A37-8230-B82C765B430D}"/>
            </c:ext>
          </c:extLst>
        </c:ser>
        <c:ser>
          <c:idx val="1"/>
          <c:order val="3"/>
          <c:tx>
            <c:strRef>
              <c:f>'Graf 22'!$B$5</c:f>
              <c:strCache>
                <c:ptCount val="1"/>
                <c:pt idx="0">
                  <c:v>Nízke riziko</c:v>
                </c:pt>
              </c:strCache>
            </c:strRef>
          </c:tx>
          <c:spPr>
            <a:gradFill>
              <a:gsLst>
                <a:gs pos="0">
                  <a:srgbClr val="FFC000"/>
                </a:gs>
                <a:gs pos="31000">
                  <a:srgbClr val="00B050"/>
                </a:gs>
              </a:gsLst>
              <a:lin ang="5400000" scaled="1"/>
            </a:gradFill>
            <a:ln>
              <a:noFill/>
            </a:ln>
            <a:effectLst/>
          </c:spPr>
          <c:trendline>
            <c:spPr>
              <a:ln w="19050" cap="rnd">
                <a:noFill/>
                <a:prstDash val="sysDot"/>
              </a:ln>
              <a:effectLst/>
            </c:spPr>
            <c:trendlineType val="linear"/>
            <c:dispRSqr val="0"/>
            <c:dispEq val="0"/>
          </c:trendline>
          <c:cat>
            <c:multiLvlStrRef>
              <c:extLst>
                <c:ext xmlns:c15="http://schemas.microsoft.com/office/drawing/2012/chart" uri="{02D57815-91ED-43cb-92C2-25804820EDAC}">
                  <c15:fullRef>
                    <c15:sqref>[77]Okt_2021!$B$109:$M$109</c15:sqref>
                  </c15:fullRef>
                </c:ext>
              </c:extLst>
              <c:f>[77]Okt_2021!$B$109:$M$109</c:f>
            </c:multiLvlStrRef>
          </c:cat>
          <c:val>
            <c:numRef>
              <c:extLst>
                <c:ext xmlns:c15="http://schemas.microsoft.com/office/drawing/2012/chart" uri="{02D57815-91ED-43cb-92C2-25804820EDAC}">
                  <c15:fullRef>
                    <c15:sqref>'Graf 22'!$C$5:$P$5</c15:sqref>
                  </c15:fullRef>
                </c:ext>
              </c:extLst>
              <c:f>('Graf 22'!$C$5:$N$5,'Graf 22'!$P$5)</c:f>
              <c:numCache>
                <c:formatCode>0.0</c:formatCode>
                <c:ptCount val="13"/>
                <c:pt idx="0">
                  <c:v>2</c:v>
                </c:pt>
                <c:pt idx="1">
                  <c:v>2</c:v>
                </c:pt>
                <c:pt idx="2">
                  <c:v>2</c:v>
                </c:pt>
                <c:pt idx="3">
                  <c:v>2</c:v>
                </c:pt>
                <c:pt idx="4">
                  <c:v>2</c:v>
                </c:pt>
                <c:pt idx="5">
                  <c:v>2</c:v>
                </c:pt>
                <c:pt idx="6">
                  <c:v>2</c:v>
                </c:pt>
                <c:pt idx="7">
                  <c:v>2</c:v>
                </c:pt>
                <c:pt idx="8">
                  <c:v>2</c:v>
                </c:pt>
                <c:pt idx="9">
                  <c:v>2</c:v>
                </c:pt>
                <c:pt idx="10">
                  <c:v>2</c:v>
                </c:pt>
                <c:pt idx="11">
                  <c:v>2</c:v>
                </c:pt>
                <c:pt idx="12">
                  <c:v>2</c:v>
                </c:pt>
              </c:numCache>
            </c:numRef>
          </c:val>
          <c:extLst>
            <c:ext xmlns:c16="http://schemas.microsoft.com/office/drawing/2014/chart" uri="{C3380CC4-5D6E-409C-BE32-E72D297353CC}">
              <c16:uniqueId val="{00000002-7576-4A37-8230-B82C765B430D}"/>
            </c:ext>
          </c:extLst>
        </c:ser>
        <c:dLbls>
          <c:showLegendKey val="0"/>
          <c:showVal val="0"/>
          <c:showCatName val="0"/>
          <c:showSerName val="0"/>
          <c:showPercent val="0"/>
          <c:showBubbleSize val="0"/>
        </c:dLbls>
        <c:axId val="873931768"/>
        <c:axId val="873932160"/>
      </c:areaChart>
      <c:barChart>
        <c:barDir val="col"/>
        <c:grouping val="clustered"/>
        <c:varyColors val="0"/>
        <c:ser>
          <c:idx val="0"/>
          <c:order val="0"/>
          <c:tx>
            <c:strRef>
              <c:f>'Graf 22'!$B$3</c:f>
              <c:strCache>
                <c:ptCount val="1"/>
                <c:pt idx="0">
                  <c:v>EK</c:v>
                </c:pt>
              </c:strCache>
            </c:strRef>
          </c:tx>
          <c:spPr>
            <a:solidFill>
              <a:schemeClr val="tx1"/>
            </a:solidFill>
            <a:ln>
              <a:noFill/>
            </a:ln>
            <a:effectLst/>
          </c:spPr>
          <c:invertIfNegative val="0"/>
          <c:dLbls>
            <c:dLbl>
              <c:idx val="9"/>
              <c:tx>
                <c:rich>
                  <a:bodyPr/>
                  <a:lstStyle/>
                  <a:p>
                    <a:r>
                      <a:rPr lang="en-US"/>
                      <a:t>7,7*</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76-4A37-8230-B82C765B430D}"/>
                </c:ext>
              </c:extLst>
            </c:dLbl>
            <c:dLbl>
              <c:idx val="10"/>
              <c:tx>
                <c:rich>
                  <a:bodyPr/>
                  <a:lstStyle/>
                  <a:p>
                    <a:r>
                      <a:rPr lang="en-US"/>
                      <a:t>10,6</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76-4A37-8230-B82C765B430D}"/>
                </c:ext>
              </c:extLst>
            </c:dLbl>
            <c:spPr>
              <a:noFill/>
              <a:ln>
                <a:noFill/>
              </a:ln>
              <a:effectLst/>
            </c:spPr>
            <c:txPr>
              <a:bodyPr rot="0" spcFirstLastPara="1" vertOverflow="ellipsis" vert="horz" wrap="square" anchor="ctr" anchorCtr="1"/>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 22'!$C$2:$P$2</c15:sqref>
                  </c15:fullRef>
                </c:ext>
              </c:extLst>
              <c:f>('Graf 22'!$C$2:$N$2,'Graf 22'!$P$2)</c:f>
              <c:numCache>
                <c:formatCode>General</c:formatCode>
                <c:ptCount val="13"/>
                <c:pt idx="1">
                  <c:v>2006</c:v>
                </c:pt>
                <c:pt idx="2">
                  <c:v>2009</c:v>
                </c:pt>
                <c:pt idx="3">
                  <c:v>2012</c:v>
                </c:pt>
                <c:pt idx="4">
                  <c:v>2015</c:v>
                </c:pt>
                <c:pt idx="5">
                  <c:v>2016</c:v>
                </c:pt>
                <c:pt idx="6" formatCode="0">
                  <c:v>2017</c:v>
                </c:pt>
                <c:pt idx="7" formatCode="0">
                  <c:v>2018</c:v>
                </c:pt>
                <c:pt idx="8" formatCode="0">
                  <c:v>2019</c:v>
                </c:pt>
                <c:pt idx="9" formatCode="0">
                  <c:v>2020</c:v>
                </c:pt>
                <c:pt idx="10" formatCode="0">
                  <c:v>2021</c:v>
                </c:pt>
                <c:pt idx="11" formatCode="0">
                  <c:v>2022</c:v>
                </c:pt>
              </c:numCache>
            </c:numRef>
          </c:cat>
          <c:val>
            <c:numRef>
              <c:extLst>
                <c:ext xmlns:c15="http://schemas.microsoft.com/office/drawing/2012/chart" uri="{02D57815-91ED-43cb-92C2-25804820EDAC}">
                  <c15:fullRef>
                    <c15:sqref>'Graf 22'!$C$3:$P$3</c15:sqref>
                  </c15:fullRef>
                </c:ext>
              </c:extLst>
              <c:f>('Graf 22'!$C$3:$N$3,'Graf 22'!$P$3)</c:f>
              <c:numCache>
                <c:formatCode>0.0</c:formatCode>
                <c:ptCount val="13"/>
                <c:pt idx="1">
                  <c:v>3</c:v>
                </c:pt>
                <c:pt idx="2">
                  <c:v>7.4</c:v>
                </c:pt>
                <c:pt idx="3">
                  <c:v>6.9</c:v>
                </c:pt>
                <c:pt idx="4">
                  <c:v>3.5</c:v>
                </c:pt>
                <c:pt idx="5">
                  <c:v>2.4</c:v>
                </c:pt>
                <c:pt idx="6">
                  <c:v>2.4</c:v>
                </c:pt>
                <c:pt idx="7">
                  <c:v>2.5</c:v>
                </c:pt>
                <c:pt idx="8">
                  <c:v>3.8</c:v>
                </c:pt>
                <c:pt idx="9">
                  <c:v>7.7</c:v>
                </c:pt>
                <c:pt idx="10" formatCode="General">
                  <c:v>10.6</c:v>
                </c:pt>
                <c:pt idx="11" formatCode="General">
                  <c:v>11.3</c:v>
                </c:pt>
              </c:numCache>
            </c:numRef>
          </c:val>
          <c:extLst>
            <c:ext xmlns:c16="http://schemas.microsoft.com/office/drawing/2014/chart" uri="{C3380CC4-5D6E-409C-BE32-E72D297353CC}">
              <c16:uniqueId val="{00000005-7576-4A37-8230-B82C765B430D}"/>
            </c:ext>
          </c:extLst>
        </c:ser>
        <c:ser>
          <c:idx val="6"/>
          <c:order val="5"/>
          <c:tx>
            <c:strRef>
              <c:f>'Graf 22'!$B$4</c:f>
              <c:strCache>
                <c:ptCount val="1"/>
              </c:strCache>
            </c:strRef>
          </c:tx>
          <c:spPr>
            <a:solidFill>
              <a:srgbClr val="2C9ADC"/>
            </a:solidFill>
            <a:ln>
              <a:noFill/>
            </a:ln>
            <a:effectLst/>
          </c:spPr>
          <c:invertIfNegative val="0"/>
          <c:dLbls>
            <c:dLbl>
              <c:idx val="10"/>
              <c:layout>
                <c:manualLayout>
                  <c:x val="0"/>
                  <c:y val="7.09298682324109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76-4A37-8230-B82C765B430D}"/>
                </c:ext>
              </c:extLst>
            </c:dLbl>
            <c:dLbl>
              <c:idx val="11"/>
              <c:numFmt formatCode="#,##0.0" sourceLinked="0"/>
              <c:spPr>
                <a:solidFill>
                  <a:srgbClr val="2C9ADC"/>
                </a:solidFill>
                <a:ln>
                  <a:solidFill>
                    <a:schemeClr val="accent1"/>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76-4A37-8230-B82C765B43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 22'!$C$2:$P$2</c15:sqref>
                  </c15:fullRef>
                </c:ext>
              </c:extLst>
              <c:f>('Graf 22'!$C$2:$N$2,'Graf 22'!$P$2)</c:f>
              <c:numCache>
                <c:formatCode>General</c:formatCode>
                <c:ptCount val="13"/>
                <c:pt idx="1">
                  <c:v>2006</c:v>
                </c:pt>
                <c:pt idx="2">
                  <c:v>2009</c:v>
                </c:pt>
                <c:pt idx="3">
                  <c:v>2012</c:v>
                </c:pt>
                <c:pt idx="4">
                  <c:v>2015</c:v>
                </c:pt>
                <c:pt idx="5">
                  <c:v>2016</c:v>
                </c:pt>
                <c:pt idx="6" formatCode="0">
                  <c:v>2017</c:v>
                </c:pt>
                <c:pt idx="7" formatCode="0">
                  <c:v>2018</c:v>
                </c:pt>
                <c:pt idx="8" formatCode="0">
                  <c:v>2019</c:v>
                </c:pt>
                <c:pt idx="9" formatCode="0">
                  <c:v>2020</c:v>
                </c:pt>
                <c:pt idx="10" formatCode="0">
                  <c:v>2021</c:v>
                </c:pt>
                <c:pt idx="11" formatCode="0">
                  <c:v>2022</c:v>
                </c:pt>
              </c:numCache>
            </c:numRef>
          </c:cat>
          <c:val>
            <c:numRef>
              <c:extLst>
                <c:ext xmlns:c15="http://schemas.microsoft.com/office/drawing/2012/chart" uri="{02D57815-91ED-43cb-92C2-25804820EDAC}">
                  <c15:fullRef>
                    <c15:sqref>'Graf 22'!$C$4:$P$4</c15:sqref>
                  </c15:fullRef>
                </c:ext>
              </c:extLst>
              <c:f>('Graf 22'!$C$4:$N$4,'Graf 22'!$P$4)</c:f>
              <c:numCache>
                <c:formatCode>0.0</c:formatCode>
                <c:ptCount val="13"/>
              </c:numCache>
            </c:numRef>
          </c:val>
          <c:extLst xmlns:c15="http://schemas.microsoft.com/office/drawing/2012/chart">
            <c:ext xmlns:c15="http://schemas.microsoft.com/office/drawing/2012/chart" uri="{02D57815-91ED-43cb-92C2-25804820EDAC}">
              <c15:categoryFilterExceptions>
                <c15:categoryFilterException>
                  <c15:sqref>'Graf 22'!$O$4</c15:sqref>
                  <c15:dLbl>
                    <c:idx val="11"/>
                    <c:numFmt formatCode="#,##0.0" sourceLinked="0"/>
                    <c:spPr>
                      <a:solidFill>
                        <a:srgbClr val="2C9ADC"/>
                      </a:solidFill>
                      <a:ln>
                        <a:solidFill>
                          <a:schemeClr val="accent1"/>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5695-4EE7-A4C8-70C522340E42}"/>
                      </c:ext>
                    </c:extLst>
                  </c15:dLbl>
                </c15:categoryFilterException>
              </c15:categoryFilterExceptions>
            </c:ext>
            <c:ext xmlns:c16="http://schemas.microsoft.com/office/drawing/2014/chart" uri="{C3380CC4-5D6E-409C-BE32-E72D297353CC}">
              <c16:uniqueId val="{00000008-7576-4A37-8230-B82C765B430D}"/>
            </c:ext>
          </c:extLst>
        </c:ser>
        <c:dLbls>
          <c:showLegendKey val="0"/>
          <c:showVal val="0"/>
          <c:showCatName val="0"/>
          <c:showSerName val="0"/>
          <c:showPercent val="0"/>
          <c:showBubbleSize val="0"/>
        </c:dLbls>
        <c:gapWidth val="0"/>
        <c:overlap val="-20"/>
        <c:axId val="873931768"/>
        <c:axId val="873932160"/>
        <c:extLst/>
      </c:barChart>
      <c:lineChart>
        <c:grouping val="standard"/>
        <c:varyColors val="0"/>
        <c:ser>
          <c:idx val="4"/>
          <c:order val="4"/>
          <c:tx>
            <c:strRef>
              <c:f>'Graf 22'!$B$8</c:f>
              <c:strCache>
                <c:ptCount val="1"/>
                <c:pt idx="0">
                  <c:v>Hranica</c:v>
                </c:pt>
              </c:strCache>
            </c:strRef>
          </c:tx>
          <c:spPr>
            <a:ln w="28575" cap="rnd">
              <a:solidFill>
                <a:srgbClr val="FF0000"/>
              </a:solidFill>
              <a:prstDash val="sysDot"/>
              <a:round/>
            </a:ln>
            <a:effectLst/>
          </c:spPr>
          <c:marker>
            <c:symbol val="none"/>
          </c:marker>
          <c:cat>
            <c:multiLvlStrRef>
              <c:extLst>
                <c:ext xmlns:c15="http://schemas.microsoft.com/office/drawing/2012/chart" uri="{02D57815-91ED-43cb-92C2-25804820EDAC}">
                  <c15:fullRef>
                    <c15:sqref>[78]PS_2022!$B$79:$O$79</c15:sqref>
                  </c15:fullRef>
                </c:ext>
              </c:extLst>
              <c:f>([78]PS_2022!$B$79:$M$79,[78]PS_2022!$O$79)</c:f>
            </c:multiLvlStrRef>
          </c:cat>
          <c:val>
            <c:numRef>
              <c:extLst>
                <c:ext xmlns:c15="http://schemas.microsoft.com/office/drawing/2012/chart" uri="{02D57815-91ED-43cb-92C2-25804820EDAC}">
                  <c15:fullRef>
                    <c15:sqref>'Graf 22'!$C$8:$P$8</c15:sqref>
                  </c15:fullRef>
                </c:ext>
              </c:extLst>
              <c:f>('Graf 22'!$C$8:$N$8,'Graf 22'!$P$8)</c:f>
              <c:numCache>
                <c:formatCode>0.0</c:formatCode>
                <c:ptCount val="13"/>
                <c:pt idx="0">
                  <c:v>6</c:v>
                </c:pt>
                <c:pt idx="1">
                  <c:v>6</c:v>
                </c:pt>
                <c:pt idx="2">
                  <c:v>6</c:v>
                </c:pt>
                <c:pt idx="3">
                  <c:v>6</c:v>
                </c:pt>
                <c:pt idx="4">
                  <c:v>6</c:v>
                </c:pt>
                <c:pt idx="5">
                  <c:v>6</c:v>
                </c:pt>
                <c:pt idx="6">
                  <c:v>6</c:v>
                </c:pt>
                <c:pt idx="7">
                  <c:v>6</c:v>
                </c:pt>
                <c:pt idx="8">
                  <c:v>6</c:v>
                </c:pt>
                <c:pt idx="9">
                  <c:v>6</c:v>
                </c:pt>
                <c:pt idx="10">
                  <c:v>6</c:v>
                </c:pt>
                <c:pt idx="11">
                  <c:v>6</c:v>
                </c:pt>
                <c:pt idx="12">
                  <c:v>6</c:v>
                </c:pt>
              </c:numCache>
            </c:numRef>
          </c:val>
          <c:smooth val="0"/>
          <c:extLst>
            <c:ext xmlns:c16="http://schemas.microsoft.com/office/drawing/2014/chart" uri="{C3380CC4-5D6E-409C-BE32-E72D297353CC}">
              <c16:uniqueId val="{00000009-7576-4A37-8230-B82C765B430D}"/>
            </c:ext>
          </c:extLst>
        </c:ser>
        <c:dLbls>
          <c:showLegendKey val="0"/>
          <c:showVal val="0"/>
          <c:showCatName val="0"/>
          <c:showSerName val="0"/>
          <c:showPercent val="0"/>
          <c:showBubbleSize val="0"/>
        </c:dLbls>
        <c:marker val="1"/>
        <c:smooth val="0"/>
        <c:axId val="873931768"/>
        <c:axId val="873932160"/>
      </c:lineChart>
      <c:catAx>
        <c:axId val="873931768"/>
        <c:scaling>
          <c:orientation val="minMax"/>
        </c:scaling>
        <c:delete val="0"/>
        <c:axPos val="b"/>
        <c:numFmt formatCode="General" sourceLinked="1"/>
        <c:majorTickMark val="none"/>
        <c:minorTickMark val="out"/>
        <c:tickLblPos val="low"/>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2160"/>
        <c:crosses val="autoZero"/>
        <c:auto val="0"/>
        <c:lblAlgn val="ctr"/>
        <c:lblOffset val="100"/>
        <c:noMultiLvlLbl val="0"/>
      </c:catAx>
      <c:valAx>
        <c:axId val="873932160"/>
        <c:scaling>
          <c:orientation val="minMax"/>
          <c:max val="13"/>
          <c:min val="0"/>
        </c:scaling>
        <c:delete val="0"/>
        <c:axPos val="l"/>
        <c:majorGridlines>
          <c:spPr>
            <a:ln w="9525" cap="flat" cmpd="sng" algn="ctr">
              <a:no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176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00" b="0">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85583785326856E-2"/>
          <c:y val="6.1478205382093427E-2"/>
          <c:w val="0.82111710061024823"/>
          <c:h val="0.71355448297595647"/>
        </c:manualLayout>
      </c:layout>
      <c:areaChart>
        <c:grouping val="standard"/>
        <c:varyColors val="0"/>
        <c:ser>
          <c:idx val="3"/>
          <c:order val="1"/>
          <c:tx>
            <c:strRef>
              <c:f>'Graf 22'!$A$7</c:f>
              <c:strCache>
                <c:ptCount val="1"/>
                <c:pt idx="0">
                  <c:v>High risk</c:v>
                </c:pt>
              </c:strCache>
            </c:strRef>
          </c:tx>
          <c:spPr>
            <a:gradFill>
              <a:gsLst>
                <a:gs pos="72000">
                  <a:srgbClr val="FFC000"/>
                </a:gs>
                <a:gs pos="19000">
                  <a:srgbClr val="FF0000"/>
                </a:gs>
              </a:gsLst>
              <a:lin ang="5400000" scaled="1"/>
            </a:gradFill>
            <a:ln>
              <a:noFill/>
            </a:ln>
            <a:effectLst/>
          </c:spPr>
          <c:cat>
            <c:multiLvlStrRef>
              <c:extLst>
                <c:ext xmlns:c15="http://schemas.microsoft.com/office/drawing/2012/chart" uri="{02D57815-91ED-43cb-92C2-25804820EDAC}">
                  <c15:fullRef>
                    <c15:sqref>[77]Okt_2021!$B$109:$M$109</c15:sqref>
                  </c15:fullRef>
                </c:ext>
              </c:extLst>
              <c:f>[77]Okt_2021!$B$109:$M$109</c:f>
            </c:multiLvlStrRef>
          </c:cat>
          <c:val>
            <c:numRef>
              <c:extLst>
                <c:ext xmlns:c15="http://schemas.microsoft.com/office/drawing/2012/chart" uri="{02D57815-91ED-43cb-92C2-25804820EDAC}">
                  <c15:fullRef>
                    <c15:sqref>'Graf 22'!$C$7:$P$7</c15:sqref>
                  </c15:fullRef>
                </c:ext>
              </c:extLst>
              <c:f>('Graf 22'!$C$7:$N$7,'Graf 22'!$P$7)</c:f>
              <c:numCache>
                <c:formatCode>0.0</c:formatCode>
                <c:ptCount val="13"/>
                <c:pt idx="0">
                  <c:v>14</c:v>
                </c:pt>
                <c:pt idx="1">
                  <c:v>14</c:v>
                </c:pt>
                <c:pt idx="2">
                  <c:v>14</c:v>
                </c:pt>
                <c:pt idx="3">
                  <c:v>14</c:v>
                </c:pt>
                <c:pt idx="4">
                  <c:v>14</c:v>
                </c:pt>
                <c:pt idx="5">
                  <c:v>14</c:v>
                </c:pt>
                <c:pt idx="6">
                  <c:v>14</c:v>
                </c:pt>
                <c:pt idx="7">
                  <c:v>14</c:v>
                </c:pt>
                <c:pt idx="8">
                  <c:v>14</c:v>
                </c:pt>
                <c:pt idx="9">
                  <c:v>14</c:v>
                </c:pt>
                <c:pt idx="10">
                  <c:v>14</c:v>
                </c:pt>
                <c:pt idx="11">
                  <c:v>14</c:v>
                </c:pt>
                <c:pt idx="12">
                  <c:v>14</c:v>
                </c:pt>
              </c:numCache>
            </c:numRef>
          </c:val>
          <c:extLst>
            <c:ext xmlns:c16="http://schemas.microsoft.com/office/drawing/2014/chart" uri="{C3380CC4-5D6E-409C-BE32-E72D297353CC}">
              <c16:uniqueId val="{00000000-BC9A-4738-95D0-D1B3DFC3E824}"/>
            </c:ext>
          </c:extLst>
        </c:ser>
        <c:ser>
          <c:idx val="2"/>
          <c:order val="2"/>
          <c:tx>
            <c:strRef>
              <c:f>'Graf 22'!$A$6</c:f>
              <c:strCache>
                <c:ptCount val="1"/>
                <c:pt idx="0">
                  <c:v>Medium risk</c:v>
                </c:pt>
              </c:strCache>
            </c:strRef>
          </c:tx>
          <c:spPr>
            <a:gradFill>
              <a:gsLst>
                <a:gs pos="97000">
                  <a:srgbClr val="FFC000"/>
                </a:gs>
                <a:gs pos="100000">
                  <a:srgbClr val="00B050"/>
                </a:gs>
              </a:gsLst>
              <a:lin ang="5400000" scaled="1"/>
            </a:gradFill>
            <a:ln>
              <a:noFill/>
            </a:ln>
            <a:effectLst/>
          </c:spPr>
          <c:cat>
            <c:multiLvlStrRef>
              <c:extLst>
                <c:ext xmlns:c15="http://schemas.microsoft.com/office/drawing/2012/chart" uri="{02D57815-91ED-43cb-92C2-25804820EDAC}">
                  <c15:fullRef>
                    <c15:sqref>[77]Okt_2021!$B$109:$M$109</c15:sqref>
                  </c15:fullRef>
                </c:ext>
              </c:extLst>
              <c:f>[77]Okt_2021!$B$109:$M$109</c:f>
            </c:multiLvlStrRef>
          </c:cat>
          <c:val>
            <c:numRef>
              <c:extLst>
                <c:ext xmlns:c15="http://schemas.microsoft.com/office/drawing/2012/chart" uri="{02D57815-91ED-43cb-92C2-25804820EDAC}">
                  <c15:fullRef>
                    <c15:sqref>'Graf 22'!$C$6:$P$6</c15:sqref>
                  </c15:fullRef>
                </c:ext>
              </c:extLst>
              <c:f>('Graf 22'!$C$6:$N$6,'Graf 22'!$P$6)</c:f>
              <c:numCache>
                <c:formatCode>0.0</c:formatCode>
                <c:ptCount val="13"/>
                <c:pt idx="0">
                  <c:v>6</c:v>
                </c:pt>
                <c:pt idx="1">
                  <c:v>6</c:v>
                </c:pt>
                <c:pt idx="2">
                  <c:v>6</c:v>
                </c:pt>
                <c:pt idx="3">
                  <c:v>6</c:v>
                </c:pt>
                <c:pt idx="4">
                  <c:v>6</c:v>
                </c:pt>
                <c:pt idx="5">
                  <c:v>6</c:v>
                </c:pt>
                <c:pt idx="6">
                  <c:v>6</c:v>
                </c:pt>
                <c:pt idx="7">
                  <c:v>6</c:v>
                </c:pt>
                <c:pt idx="8">
                  <c:v>6</c:v>
                </c:pt>
                <c:pt idx="9">
                  <c:v>6</c:v>
                </c:pt>
                <c:pt idx="10">
                  <c:v>6</c:v>
                </c:pt>
                <c:pt idx="11">
                  <c:v>6</c:v>
                </c:pt>
                <c:pt idx="12">
                  <c:v>6</c:v>
                </c:pt>
              </c:numCache>
            </c:numRef>
          </c:val>
          <c:extLst>
            <c:ext xmlns:c16="http://schemas.microsoft.com/office/drawing/2014/chart" uri="{C3380CC4-5D6E-409C-BE32-E72D297353CC}">
              <c16:uniqueId val="{00000001-BC9A-4738-95D0-D1B3DFC3E824}"/>
            </c:ext>
          </c:extLst>
        </c:ser>
        <c:ser>
          <c:idx val="1"/>
          <c:order val="3"/>
          <c:tx>
            <c:strRef>
              <c:f>'Graf 22'!$A$5</c:f>
              <c:strCache>
                <c:ptCount val="1"/>
                <c:pt idx="0">
                  <c:v>Low risk</c:v>
                </c:pt>
              </c:strCache>
            </c:strRef>
          </c:tx>
          <c:spPr>
            <a:gradFill>
              <a:gsLst>
                <a:gs pos="0">
                  <a:srgbClr val="FFC000"/>
                </a:gs>
                <a:gs pos="31000">
                  <a:srgbClr val="00B050"/>
                </a:gs>
              </a:gsLst>
              <a:lin ang="5400000" scaled="1"/>
            </a:gradFill>
            <a:ln>
              <a:noFill/>
            </a:ln>
            <a:effectLst/>
          </c:spPr>
          <c:trendline>
            <c:spPr>
              <a:ln w="19050" cap="rnd">
                <a:noFill/>
                <a:prstDash val="sysDot"/>
              </a:ln>
              <a:effectLst/>
            </c:spPr>
            <c:trendlineType val="linear"/>
            <c:dispRSqr val="0"/>
            <c:dispEq val="0"/>
          </c:trendline>
          <c:cat>
            <c:multiLvlStrRef>
              <c:extLst>
                <c:ext xmlns:c15="http://schemas.microsoft.com/office/drawing/2012/chart" uri="{02D57815-91ED-43cb-92C2-25804820EDAC}">
                  <c15:fullRef>
                    <c15:sqref>[77]Okt_2021!$B$109:$M$109</c15:sqref>
                  </c15:fullRef>
                </c:ext>
              </c:extLst>
              <c:f>[77]Okt_2021!$B$109:$M$109</c:f>
            </c:multiLvlStrRef>
          </c:cat>
          <c:val>
            <c:numRef>
              <c:extLst>
                <c:ext xmlns:c15="http://schemas.microsoft.com/office/drawing/2012/chart" uri="{02D57815-91ED-43cb-92C2-25804820EDAC}">
                  <c15:fullRef>
                    <c15:sqref>'Graf 22'!$C$5:$P$5</c15:sqref>
                  </c15:fullRef>
                </c:ext>
              </c:extLst>
              <c:f>('Graf 22'!$C$5:$N$5,'Graf 22'!$P$5)</c:f>
              <c:numCache>
                <c:formatCode>0.0</c:formatCode>
                <c:ptCount val="13"/>
                <c:pt idx="0">
                  <c:v>2</c:v>
                </c:pt>
                <c:pt idx="1">
                  <c:v>2</c:v>
                </c:pt>
                <c:pt idx="2">
                  <c:v>2</c:v>
                </c:pt>
                <c:pt idx="3">
                  <c:v>2</c:v>
                </c:pt>
                <c:pt idx="4">
                  <c:v>2</c:v>
                </c:pt>
                <c:pt idx="5">
                  <c:v>2</c:v>
                </c:pt>
                <c:pt idx="6">
                  <c:v>2</c:v>
                </c:pt>
                <c:pt idx="7">
                  <c:v>2</c:v>
                </c:pt>
                <c:pt idx="8">
                  <c:v>2</c:v>
                </c:pt>
                <c:pt idx="9">
                  <c:v>2</c:v>
                </c:pt>
                <c:pt idx="10">
                  <c:v>2</c:v>
                </c:pt>
                <c:pt idx="11">
                  <c:v>2</c:v>
                </c:pt>
                <c:pt idx="12">
                  <c:v>2</c:v>
                </c:pt>
              </c:numCache>
            </c:numRef>
          </c:val>
          <c:extLst>
            <c:ext xmlns:c16="http://schemas.microsoft.com/office/drawing/2014/chart" uri="{C3380CC4-5D6E-409C-BE32-E72D297353CC}">
              <c16:uniqueId val="{00000002-BC9A-4738-95D0-D1B3DFC3E824}"/>
            </c:ext>
          </c:extLst>
        </c:ser>
        <c:dLbls>
          <c:showLegendKey val="0"/>
          <c:showVal val="0"/>
          <c:showCatName val="0"/>
          <c:showSerName val="0"/>
          <c:showPercent val="0"/>
          <c:showBubbleSize val="0"/>
        </c:dLbls>
        <c:axId val="873931768"/>
        <c:axId val="873932160"/>
      </c:areaChart>
      <c:barChart>
        <c:barDir val="col"/>
        <c:grouping val="clustered"/>
        <c:varyColors val="0"/>
        <c:ser>
          <c:idx val="0"/>
          <c:order val="0"/>
          <c:tx>
            <c:strRef>
              <c:f>'Graf 22'!$A$3</c:f>
              <c:strCache>
                <c:ptCount val="1"/>
                <c:pt idx="0">
                  <c:v>EC</c:v>
                </c:pt>
              </c:strCache>
            </c:strRef>
          </c:tx>
          <c:spPr>
            <a:solidFill>
              <a:schemeClr val="tx1"/>
            </a:solidFill>
            <a:ln>
              <a:noFill/>
            </a:ln>
            <a:effectLst/>
          </c:spPr>
          <c:invertIfNegative val="0"/>
          <c:dLbls>
            <c:dLbl>
              <c:idx val="9"/>
              <c:tx>
                <c:rich>
                  <a:bodyPr/>
                  <a:lstStyle/>
                  <a:p>
                    <a:r>
                      <a:rPr lang="en-US"/>
                      <a:t>7,7*</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9A-4738-95D0-D1B3DFC3E824}"/>
                </c:ext>
              </c:extLst>
            </c:dLbl>
            <c:dLbl>
              <c:idx val="10"/>
              <c:tx>
                <c:rich>
                  <a:bodyPr/>
                  <a:lstStyle/>
                  <a:p>
                    <a:r>
                      <a:rPr lang="en-US"/>
                      <a:t>10,6</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9A-4738-95D0-D1B3DFC3E824}"/>
                </c:ext>
              </c:extLst>
            </c:dLbl>
            <c:spPr>
              <a:noFill/>
              <a:ln>
                <a:noFill/>
              </a:ln>
              <a:effectLst/>
            </c:spPr>
            <c:txPr>
              <a:bodyPr rot="0" spcFirstLastPara="1" vertOverflow="ellipsis" vert="horz" wrap="square" anchor="ctr" anchorCtr="1"/>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 22'!$C$2:$P$2</c15:sqref>
                  </c15:fullRef>
                </c:ext>
              </c:extLst>
              <c:f>('Graf 22'!$C$2:$N$2,'Graf 22'!$P$2)</c:f>
              <c:numCache>
                <c:formatCode>General</c:formatCode>
                <c:ptCount val="13"/>
                <c:pt idx="1">
                  <c:v>2006</c:v>
                </c:pt>
                <c:pt idx="2">
                  <c:v>2009</c:v>
                </c:pt>
                <c:pt idx="3">
                  <c:v>2012</c:v>
                </c:pt>
                <c:pt idx="4">
                  <c:v>2015</c:v>
                </c:pt>
                <c:pt idx="5">
                  <c:v>2016</c:v>
                </c:pt>
                <c:pt idx="6" formatCode="0">
                  <c:v>2017</c:v>
                </c:pt>
                <c:pt idx="7" formatCode="0">
                  <c:v>2018</c:v>
                </c:pt>
                <c:pt idx="8" formatCode="0">
                  <c:v>2019</c:v>
                </c:pt>
                <c:pt idx="9" formatCode="0">
                  <c:v>2020</c:v>
                </c:pt>
                <c:pt idx="10" formatCode="0">
                  <c:v>2021</c:v>
                </c:pt>
                <c:pt idx="11" formatCode="0">
                  <c:v>2022</c:v>
                </c:pt>
              </c:numCache>
            </c:numRef>
          </c:cat>
          <c:val>
            <c:numRef>
              <c:extLst>
                <c:ext xmlns:c15="http://schemas.microsoft.com/office/drawing/2012/chart" uri="{02D57815-91ED-43cb-92C2-25804820EDAC}">
                  <c15:fullRef>
                    <c15:sqref>'Graf 22'!$C$3:$P$3</c15:sqref>
                  </c15:fullRef>
                </c:ext>
              </c:extLst>
              <c:f>('Graf 22'!$C$3:$N$3,'Graf 22'!$P$3)</c:f>
              <c:numCache>
                <c:formatCode>0.0</c:formatCode>
                <c:ptCount val="13"/>
                <c:pt idx="1">
                  <c:v>3</c:v>
                </c:pt>
                <c:pt idx="2">
                  <c:v>7.4</c:v>
                </c:pt>
                <c:pt idx="3">
                  <c:v>6.9</c:v>
                </c:pt>
                <c:pt idx="4">
                  <c:v>3.5</c:v>
                </c:pt>
                <c:pt idx="5">
                  <c:v>2.4</c:v>
                </c:pt>
                <c:pt idx="6">
                  <c:v>2.4</c:v>
                </c:pt>
                <c:pt idx="7">
                  <c:v>2.5</c:v>
                </c:pt>
                <c:pt idx="8">
                  <c:v>3.8</c:v>
                </c:pt>
                <c:pt idx="9">
                  <c:v>7.7</c:v>
                </c:pt>
                <c:pt idx="10" formatCode="General">
                  <c:v>10.6</c:v>
                </c:pt>
                <c:pt idx="11" formatCode="General">
                  <c:v>11.3</c:v>
                </c:pt>
              </c:numCache>
            </c:numRef>
          </c:val>
          <c:extLst>
            <c:ext xmlns:c16="http://schemas.microsoft.com/office/drawing/2014/chart" uri="{C3380CC4-5D6E-409C-BE32-E72D297353CC}">
              <c16:uniqueId val="{00000005-BC9A-4738-95D0-D1B3DFC3E824}"/>
            </c:ext>
          </c:extLst>
        </c:ser>
        <c:ser>
          <c:idx val="6"/>
          <c:order val="5"/>
          <c:tx>
            <c:strRef>
              <c:f>'Graf 22'!$A$4</c:f>
              <c:strCache>
                <c:ptCount val="1"/>
              </c:strCache>
            </c:strRef>
          </c:tx>
          <c:spPr>
            <a:solidFill>
              <a:srgbClr val="2C9ADC"/>
            </a:solidFill>
            <a:ln>
              <a:noFill/>
            </a:ln>
            <a:effectLst/>
          </c:spPr>
          <c:invertIfNegative val="0"/>
          <c:dLbls>
            <c:dLbl>
              <c:idx val="10"/>
              <c:layout>
                <c:manualLayout>
                  <c:x val="0"/>
                  <c:y val="7.09298682324109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9A-4738-95D0-D1B3DFC3E824}"/>
                </c:ext>
              </c:extLst>
            </c:dLbl>
            <c:dLbl>
              <c:idx val="11"/>
              <c:numFmt formatCode="#,##0.0" sourceLinked="0"/>
              <c:spPr>
                <a:solidFill>
                  <a:srgbClr val="2C9ADC"/>
                </a:solidFill>
                <a:ln>
                  <a:solidFill>
                    <a:schemeClr val="accent1"/>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9A-4738-95D0-D1B3DFC3E82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 22'!$C$2:$P$2</c15:sqref>
                  </c15:fullRef>
                </c:ext>
              </c:extLst>
              <c:f>('Graf 22'!$C$2:$N$2,'Graf 22'!$P$2)</c:f>
              <c:numCache>
                <c:formatCode>General</c:formatCode>
                <c:ptCount val="13"/>
                <c:pt idx="1">
                  <c:v>2006</c:v>
                </c:pt>
                <c:pt idx="2">
                  <c:v>2009</c:v>
                </c:pt>
                <c:pt idx="3">
                  <c:v>2012</c:v>
                </c:pt>
                <c:pt idx="4">
                  <c:v>2015</c:v>
                </c:pt>
                <c:pt idx="5">
                  <c:v>2016</c:v>
                </c:pt>
                <c:pt idx="6" formatCode="0">
                  <c:v>2017</c:v>
                </c:pt>
                <c:pt idx="7" formatCode="0">
                  <c:v>2018</c:v>
                </c:pt>
                <c:pt idx="8" formatCode="0">
                  <c:v>2019</c:v>
                </c:pt>
                <c:pt idx="9" formatCode="0">
                  <c:v>2020</c:v>
                </c:pt>
                <c:pt idx="10" formatCode="0">
                  <c:v>2021</c:v>
                </c:pt>
                <c:pt idx="11" formatCode="0">
                  <c:v>2022</c:v>
                </c:pt>
              </c:numCache>
            </c:numRef>
          </c:cat>
          <c:val>
            <c:numRef>
              <c:extLst>
                <c:ext xmlns:c15="http://schemas.microsoft.com/office/drawing/2012/chart" uri="{02D57815-91ED-43cb-92C2-25804820EDAC}">
                  <c15:fullRef>
                    <c15:sqref>'Graf 22'!$C$4:$P$4</c15:sqref>
                  </c15:fullRef>
                </c:ext>
              </c:extLst>
              <c:f>('Graf 22'!$C$4:$N$4,'Graf 22'!$P$4)</c:f>
              <c:numCache>
                <c:formatCode>0.0</c:formatCode>
                <c:ptCount val="13"/>
              </c:numCache>
            </c:numRef>
          </c:val>
          <c:extLst xmlns:c15="http://schemas.microsoft.com/office/drawing/2012/chart">
            <c:ext xmlns:c15="http://schemas.microsoft.com/office/drawing/2012/chart" uri="{02D57815-91ED-43cb-92C2-25804820EDAC}">
              <c15:categoryFilterExceptions>
                <c15:categoryFilterException>
                  <c15:sqref>'Graf 22'!$O$4</c15:sqref>
                  <c15:dLbl>
                    <c:idx val="11"/>
                    <c:numFmt formatCode="#,##0.0" sourceLinked="0"/>
                    <c:spPr>
                      <a:solidFill>
                        <a:srgbClr val="2C9ADC"/>
                      </a:solidFill>
                      <a:ln>
                        <a:solidFill>
                          <a:schemeClr val="accent1"/>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21B3-4DD2-8F12-CDE515640626}"/>
                      </c:ext>
                    </c:extLst>
                  </c15:dLbl>
                </c15:categoryFilterException>
              </c15:categoryFilterExceptions>
            </c:ext>
            <c:ext xmlns:c16="http://schemas.microsoft.com/office/drawing/2014/chart" uri="{C3380CC4-5D6E-409C-BE32-E72D297353CC}">
              <c16:uniqueId val="{00000008-BC9A-4738-95D0-D1B3DFC3E824}"/>
            </c:ext>
          </c:extLst>
        </c:ser>
        <c:dLbls>
          <c:showLegendKey val="0"/>
          <c:showVal val="0"/>
          <c:showCatName val="0"/>
          <c:showSerName val="0"/>
          <c:showPercent val="0"/>
          <c:showBubbleSize val="0"/>
        </c:dLbls>
        <c:gapWidth val="0"/>
        <c:overlap val="-20"/>
        <c:axId val="873931768"/>
        <c:axId val="873932160"/>
        <c:extLst/>
      </c:barChart>
      <c:lineChart>
        <c:grouping val="standard"/>
        <c:varyColors val="0"/>
        <c:ser>
          <c:idx val="4"/>
          <c:order val="4"/>
          <c:tx>
            <c:strRef>
              <c:f>'Graf 22'!$B$8</c:f>
              <c:strCache>
                <c:ptCount val="1"/>
                <c:pt idx="0">
                  <c:v>Hranica</c:v>
                </c:pt>
              </c:strCache>
            </c:strRef>
          </c:tx>
          <c:spPr>
            <a:ln w="28575" cap="rnd">
              <a:solidFill>
                <a:srgbClr val="FF0000"/>
              </a:solidFill>
              <a:prstDash val="sysDot"/>
              <a:round/>
            </a:ln>
            <a:effectLst/>
          </c:spPr>
          <c:marker>
            <c:symbol val="none"/>
          </c:marker>
          <c:cat>
            <c:multiLvlStrRef>
              <c:extLst>
                <c:ext xmlns:c15="http://schemas.microsoft.com/office/drawing/2012/chart" uri="{02D57815-91ED-43cb-92C2-25804820EDAC}">
                  <c15:fullRef>
                    <c15:sqref>[78]PS_2022!$B$79:$O$79</c15:sqref>
                  </c15:fullRef>
                </c:ext>
              </c:extLst>
              <c:f>([78]PS_2022!$B$79:$M$79,[78]PS_2022!$O$79)</c:f>
            </c:multiLvlStrRef>
          </c:cat>
          <c:val>
            <c:numRef>
              <c:extLst>
                <c:ext xmlns:c15="http://schemas.microsoft.com/office/drawing/2012/chart" uri="{02D57815-91ED-43cb-92C2-25804820EDAC}">
                  <c15:fullRef>
                    <c15:sqref>'Graf 22'!$C$8:$P$8</c15:sqref>
                  </c15:fullRef>
                </c:ext>
              </c:extLst>
              <c:f>('Graf 22'!$C$8:$N$8,'Graf 22'!$P$8)</c:f>
              <c:numCache>
                <c:formatCode>0.0</c:formatCode>
                <c:ptCount val="13"/>
                <c:pt idx="0">
                  <c:v>6</c:v>
                </c:pt>
                <c:pt idx="1">
                  <c:v>6</c:v>
                </c:pt>
                <c:pt idx="2">
                  <c:v>6</c:v>
                </c:pt>
                <c:pt idx="3">
                  <c:v>6</c:v>
                </c:pt>
                <c:pt idx="4">
                  <c:v>6</c:v>
                </c:pt>
                <c:pt idx="5">
                  <c:v>6</c:v>
                </c:pt>
                <c:pt idx="6">
                  <c:v>6</c:v>
                </c:pt>
                <c:pt idx="7">
                  <c:v>6</c:v>
                </c:pt>
                <c:pt idx="8">
                  <c:v>6</c:v>
                </c:pt>
                <c:pt idx="9">
                  <c:v>6</c:v>
                </c:pt>
                <c:pt idx="10">
                  <c:v>6</c:v>
                </c:pt>
                <c:pt idx="11">
                  <c:v>6</c:v>
                </c:pt>
                <c:pt idx="12">
                  <c:v>6</c:v>
                </c:pt>
              </c:numCache>
            </c:numRef>
          </c:val>
          <c:smooth val="0"/>
          <c:extLst>
            <c:ext xmlns:c16="http://schemas.microsoft.com/office/drawing/2014/chart" uri="{C3380CC4-5D6E-409C-BE32-E72D297353CC}">
              <c16:uniqueId val="{00000009-BC9A-4738-95D0-D1B3DFC3E824}"/>
            </c:ext>
          </c:extLst>
        </c:ser>
        <c:dLbls>
          <c:showLegendKey val="0"/>
          <c:showVal val="0"/>
          <c:showCatName val="0"/>
          <c:showSerName val="0"/>
          <c:showPercent val="0"/>
          <c:showBubbleSize val="0"/>
        </c:dLbls>
        <c:marker val="1"/>
        <c:smooth val="0"/>
        <c:axId val="873931768"/>
        <c:axId val="873932160"/>
      </c:lineChart>
      <c:catAx>
        <c:axId val="873931768"/>
        <c:scaling>
          <c:orientation val="minMax"/>
        </c:scaling>
        <c:delete val="0"/>
        <c:axPos val="b"/>
        <c:numFmt formatCode="General" sourceLinked="1"/>
        <c:majorTickMark val="none"/>
        <c:minorTickMark val="out"/>
        <c:tickLblPos val="low"/>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2160"/>
        <c:crosses val="autoZero"/>
        <c:auto val="0"/>
        <c:lblAlgn val="ctr"/>
        <c:lblOffset val="100"/>
        <c:noMultiLvlLbl val="0"/>
      </c:catAx>
      <c:valAx>
        <c:axId val="873932160"/>
        <c:scaling>
          <c:orientation val="minMax"/>
          <c:max val="13"/>
          <c:min val="0"/>
        </c:scaling>
        <c:delete val="0"/>
        <c:axPos val="l"/>
        <c:majorGridlines>
          <c:spPr>
            <a:ln w="9525" cap="flat" cmpd="sng" algn="ctr">
              <a:no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176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00" b="0">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526465441819774E-2"/>
          <c:y val="4.3471857684456112E-2"/>
          <c:w val="0.92930621172353434"/>
          <c:h val="0.85922863808690575"/>
        </c:manualLayout>
      </c:layout>
      <c:areaChart>
        <c:grouping val="standard"/>
        <c:varyColors val="0"/>
        <c:ser>
          <c:idx val="3"/>
          <c:order val="0"/>
          <c:spPr>
            <a:solidFill>
              <a:srgbClr val="369ADC"/>
            </a:solidFill>
            <a:ln w="19050">
              <a:noFill/>
              <a:prstDash val="solid"/>
            </a:ln>
          </c:spPr>
          <c:cat>
            <c:numRef>
              <c:f>'Graf 23'!$C$4:$AX$4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23'!$C$5:$AX$5</c:f>
              <c:numCache>
                <c:formatCode>0.0</c:formatCode>
                <c:ptCount val="48"/>
                <c:pt idx="0">
                  <c:v>-0.27743303474889558</c:v>
                </c:pt>
                <c:pt idx="1">
                  <c:v>-0.41626246464241845</c:v>
                </c:pt>
                <c:pt idx="2">
                  <c:v>-0.58911676017526915</c:v>
                </c:pt>
                <c:pt idx="3">
                  <c:v>-0.59376074791297029</c:v>
                </c:pt>
                <c:pt idx="4">
                  <c:v>-0.75786861761715585</c:v>
                </c:pt>
                <c:pt idx="5">
                  <c:v>-0.82131530035243472</c:v>
                </c:pt>
                <c:pt idx="6">
                  <c:v>-0.72315240936577396</c:v>
                </c:pt>
                <c:pt idx="7">
                  <c:v>-0.58789620156905542</c:v>
                </c:pt>
                <c:pt idx="8">
                  <c:v>-0.50000778163717641</c:v>
                </c:pt>
                <c:pt idx="9">
                  <c:v>-0.41653594080710832</c:v>
                </c:pt>
                <c:pt idx="10">
                  <c:v>-0.31622481960710402</c:v>
                </c:pt>
                <c:pt idx="11">
                  <c:v>-0.27044418239698942</c:v>
                </c:pt>
                <c:pt idx="12">
                  <c:v>-0.22732475005978259</c:v>
                </c:pt>
                <c:pt idx="13">
                  <c:v>-0.17745591679139494</c:v>
                </c:pt>
                <c:pt idx="14">
                  <c:v>-0.14427113657466251</c:v>
                </c:pt>
                <c:pt idx="15">
                  <c:v>-9.8715119808826302E-2</c:v>
                </c:pt>
                <c:pt idx="16">
                  <c:v>-2.1940146369654911E-2</c:v>
                </c:pt>
                <c:pt idx="17">
                  <c:v>6.6465045548937951E-2</c:v>
                </c:pt>
                <c:pt idx="18">
                  <c:v>0.17892190209624559</c:v>
                </c:pt>
                <c:pt idx="19">
                  <c:v>0.29578521715722417</c:v>
                </c:pt>
                <c:pt idx="20">
                  <c:v>0.40689962619728348</c:v>
                </c:pt>
                <c:pt idx="21">
                  <c:v>0.56850523068369085</c:v>
                </c:pt>
                <c:pt idx="22">
                  <c:v>0.61462819884545183</c:v>
                </c:pt>
                <c:pt idx="23">
                  <c:v>0.66136265932449945</c:v>
                </c:pt>
                <c:pt idx="24">
                  <c:v>0.70382760082324225</c:v>
                </c:pt>
                <c:pt idx="25">
                  <c:v>0.76879272133511734</c:v>
                </c:pt>
                <c:pt idx="26">
                  <c:v>0.86897639853409103</c:v>
                </c:pt>
                <c:pt idx="27">
                  <c:v>0.94296265646107003</c:v>
                </c:pt>
                <c:pt idx="28">
                  <c:v>0.99784635174366798</c:v>
                </c:pt>
                <c:pt idx="29">
                  <c:v>1.0890065466124383</c:v>
                </c:pt>
                <c:pt idx="30">
                  <c:v>1.2054241114950486</c:v>
                </c:pt>
                <c:pt idx="31">
                  <c:v>1.3098012153842546</c:v>
                </c:pt>
                <c:pt idx="32">
                  <c:v>1.4053290106967893</c:v>
                </c:pt>
                <c:pt idx="33">
                  <c:v>1.4571876565371511</c:v>
                </c:pt>
                <c:pt idx="34">
                  <c:v>1.4967332587142366</c:v>
                </c:pt>
                <c:pt idx="35">
                  <c:v>1.473876076089546</c:v>
                </c:pt>
                <c:pt idx="36">
                  <c:v>1.4376059170183666</c:v>
                </c:pt>
                <c:pt idx="37">
                  <c:v>1.4132548883921103</c:v>
                </c:pt>
                <c:pt idx="38">
                  <c:v>1.4442749507031252</c:v>
                </c:pt>
                <c:pt idx="39">
                  <c:v>1.4299261785565527</c:v>
                </c:pt>
                <c:pt idx="40">
                  <c:v>1.4530132296651104</c:v>
                </c:pt>
                <c:pt idx="41">
                  <c:v>1.4660960687217148</c:v>
                </c:pt>
                <c:pt idx="42">
                  <c:v>1.53576727595118</c:v>
                </c:pt>
                <c:pt idx="43">
                  <c:v>1.6047047935091001</c:v>
                </c:pt>
                <c:pt idx="44">
                  <c:v>1.7069556170191724</c:v>
                </c:pt>
                <c:pt idx="45">
                  <c:v>1.798451482943431</c:v>
                </c:pt>
                <c:pt idx="46">
                  <c:v>1.9059449082131366</c:v>
                </c:pt>
                <c:pt idx="47">
                  <c:v>2.0280495286538347</c:v>
                </c:pt>
              </c:numCache>
            </c:numRef>
          </c:val>
          <c:extLst>
            <c:ext xmlns:c16="http://schemas.microsoft.com/office/drawing/2014/chart" uri="{C3380CC4-5D6E-409C-BE32-E72D297353CC}">
              <c16:uniqueId val="{00000000-AB12-42B8-8FC7-9CF8C1164549}"/>
            </c:ext>
          </c:extLst>
        </c:ser>
        <c:ser>
          <c:idx val="5"/>
          <c:order val="1"/>
          <c:spPr>
            <a:solidFill>
              <a:srgbClr val="FF0000"/>
            </a:solidFill>
            <a:ln w="19050">
              <a:noFill/>
              <a:prstDash val="solid"/>
            </a:ln>
          </c:spPr>
          <c:cat>
            <c:numRef>
              <c:f>'Graf 23'!$C$4:$AX$4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23'!$C$6:$AX$6</c:f>
              <c:numCache>
                <c:formatCode>0.0</c:formatCode>
                <c:ptCount val="48"/>
                <c:pt idx="0">
                  <c:v>-0.27743303474889558</c:v>
                </c:pt>
                <c:pt idx="1">
                  <c:v>-0.41626246464241845</c:v>
                </c:pt>
                <c:pt idx="2">
                  <c:v>-0.58911676017526915</c:v>
                </c:pt>
                <c:pt idx="3">
                  <c:v>-0.59376074791297029</c:v>
                </c:pt>
                <c:pt idx="4">
                  <c:v>-0.75786861761715585</c:v>
                </c:pt>
                <c:pt idx="5">
                  <c:v>-0.82131530035243472</c:v>
                </c:pt>
                <c:pt idx="6">
                  <c:v>-0.72315240936577396</c:v>
                </c:pt>
                <c:pt idx="7">
                  <c:v>-0.58789620156905542</c:v>
                </c:pt>
                <c:pt idx="8">
                  <c:v>-0.50000778163717641</c:v>
                </c:pt>
                <c:pt idx="9">
                  <c:v>-0.41653594080710832</c:v>
                </c:pt>
                <c:pt idx="10">
                  <c:v>-0.31622481960710402</c:v>
                </c:pt>
                <c:pt idx="11">
                  <c:v>-0.27044418239698942</c:v>
                </c:pt>
                <c:pt idx="12">
                  <c:v>-0.22732475005978259</c:v>
                </c:pt>
                <c:pt idx="13">
                  <c:v>-0.17745591679139494</c:v>
                </c:pt>
                <c:pt idx="14">
                  <c:v>-0.14427113657466251</c:v>
                </c:pt>
                <c:pt idx="15">
                  <c:v>-9.8715119808826302E-2</c:v>
                </c:pt>
                <c:pt idx="16">
                  <c:v>-2.1940146369654911E-2</c:v>
                </c:pt>
              </c:numCache>
            </c:numRef>
          </c:val>
          <c:extLst>
            <c:ext xmlns:c16="http://schemas.microsoft.com/office/drawing/2014/chart" uri="{C3380CC4-5D6E-409C-BE32-E72D297353CC}">
              <c16:uniqueId val="{00000001-AB12-42B8-8FC7-9CF8C1164549}"/>
            </c:ext>
          </c:extLst>
        </c:ser>
        <c:dLbls>
          <c:showLegendKey val="0"/>
          <c:showVal val="0"/>
          <c:showCatName val="0"/>
          <c:showSerName val="0"/>
          <c:showPercent val="0"/>
          <c:showBubbleSize val="0"/>
        </c:dLbls>
        <c:axId val="230059464"/>
        <c:axId val="230061424"/>
      </c:areaChart>
      <c:catAx>
        <c:axId val="230059464"/>
        <c:scaling>
          <c:orientation val="minMax"/>
        </c:scaling>
        <c:delete val="0"/>
        <c:axPos val="b"/>
        <c:numFmt formatCode="General" sourceLinked="0"/>
        <c:majorTickMark val="out"/>
        <c:minorTickMark val="none"/>
        <c:tickLblPos val="low"/>
        <c:txPr>
          <a:bodyPr rot="-5400000" vert="horz"/>
          <a:lstStyle/>
          <a:p>
            <a:pPr>
              <a:defRPr/>
            </a:pPr>
            <a:endParaRPr lang="en-US"/>
          </a:p>
        </c:txPr>
        <c:crossAx val="230061424"/>
        <c:crosses val="autoZero"/>
        <c:auto val="1"/>
        <c:lblAlgn val="ctr"/>
        <c:lblOffset val="100"/>
        <c:noMultiLvlLbl val="0"/>
      </c:catAx>
      <c:valAx>
        <c:axId val="230061424"/>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en-US"/>
          </a:p>
        </c:txPr>
        <c:crossAx val="230059464"/>
        <c:crosses val="autoZero"/>
        <c:crossBetween val="midCat"/>
      </c:valAx>
    </c:plotArea>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'Tab 2 + Graf 1'!$J$15</c:f>
              <c:strCache>
                <c:ptCount val="1"/>
                <c:pt idx="0">
                  <c:v>Fondy EÚ</c:v>
                </c:pt>
              </c:strCache>
            </c:strRef>
          </c:tx>
          <c:spPr>
            <a:solidFill>
              <a:schemeClr val="bg1">
                <a:lumMod val="65000"/>
              </a:schemeClr>
            </a:solidFill>
            <a:ln>
              <a:noFill/>
            </a:ln>
            <a:effectLst/>
          </c:spPr>
          <c:invertIfNegative val="0"/>
          <c:cat>
            <c:numRef>
              <c:f>'Tab 2 + Graf 1'!$K$13:$AA$13</c:f>
              <c:numCache>
                <c:formatCode>General</c:formatCod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numCache>
            </c:numRef>
          </c:cat>
          <c:val>
            <c:numRef>
              <c:f>'Tab 2 + Graf 1'!$K$15:$AA$15</c:f>
              <c:numCache>
                <c:formatCode>0.0</c:formatCode>
                <c:ptCount val="17"/>
                <c:pt idx="0">
                  <c:v>1.3858000392400001</c:v>
                </c:pt>
                <c:pt idx="1">
                  <c:v>1.28336992922</c:v>
                </c:pt>
                <c:pt idx="2">
                  <c:v>1.16508914671</c:v>
                </c:pt>
                <c:pt idx="3">
                  <c:v>1.1040810760199999</c:v>
                </c:pt>
                <c:pt idx="4">
                  <c:v>1.0751658763</c:v>
                </c:pt>
                <c:pt idx="5">
                  <c:v>2.81654151096</c:v>
                </c:pt>
                <c:pt idx="6">
                  <c:v>0.36088635676000003</c:v>
                </c:pt>
                <c:pt idx="7">
                  <c:v>0.5448147242000001</c:v>
                </c:pt>
                <c:pt idx="8">
                  <c:v>1.00806776471</c:v>
                </c:pt>
                <c:pt idx="9">
                  <c:v>0.94604048492000004</c:v>
                </c:pt>
                <c:pt idx="10">
                  <c:v>0.90013201984999991</c:v>
                </c:pt>
                <c:pt idx="11">
                  <c:v>0.80502676714999977</c:v>
                </c:pt>
                <c:pt idx="12">
                  <c:v>0.9747788770100001</c:v>
                </c:pt>
                <c:pt idx="13">
                  <c:v>1.9792253460446654</c:v>
                </c:pt>
                <c:pt idx="14">
                  <c:v>0.70538557250509881</c:v>
                </c:pt>
                <c:pt idx="15">
                  <c:v>0.75919148759910415</c:v>
                </c:pt>
                <c:pt idx="16">
                  <c:v>0.69154827612783909</c:v>
                </c:pt>
              </c:numCache>
            </c:numRef>
          </c:val>
          <c:extLst>
            <c:ext xmlns:c16="http://schemas.microsoft.com/office/drawing/2014/chart" uri="{C3380CC4-5D6E-409C-BE32-E72D297353CC}">
              <c16:uniqueId val="{00000001-B541-4C95-AAFE-9E2B0D8DA6B9}"/>
            </c:ext>
          </c:extLst>
        </c:ser>
        <c:ser>
          <c:idx val="0"/>
          <c:order val="1"/>
          <c:tx>
            <c:strRef>
              <c:f>'Tab 2 + Graf 1'!$J$14</c:f>
              <c:strCache>
                <c:ptCount val="1"/>
                <c:pt idx="0">
                  <c:v>RRP</c:v>
                </c:pt>
              </c:strCache>
            </c:strRef>
          </c:tx>
          <c:spPr>
            <a:solidFill>
              <a:srgbClr val="369ADC"/>
            </a:solidFill>
            <a:ln>
              <a:noFill/>
            </a:ln>
            <a:effectLst/>
          </c:spPr>
          <c:invertIfNegative val="0"/>
          <c:cat>
            <c:numRef>
              <c:f>'Tab 2 + Graf 1'!$K$13:$AA$13</c:f>
              <c:numCache>
                <c:formatCode>General</c:formatCod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numCache>
            </c:numRef>
          </c:cat>
          <c:val>
            <c:numRef>
              <c:f>'Tab 2 + Graf 1'!$K$14:$AA$14</c:f>
              <c:numCache>
                <c:formatCode>0.0</c:formatCode>
                <c:ptCount val="17"/>
                <c:pt idx="0">
                  <c:v>0</c:v>
                </c:pt>
                <c:pt idx="1">
                  <c:v>0</c:v>
                </c:pt>
                <c:pt idx="2">
                  <c:v>0</c:v>
                </c:pt>
                <c:pt idx="3">
                  <c:v>0</c:v>
                </c:pt>
                <c:pt idx="4">
                  <c:v>0</c:v>
                </c:pt>
                <c:pt idx="5">
                  <c:v>0</c:v>
                </c:pt>
                <c:pt idx="6">
                  <c:v>0</c:v>
                </c:pt>
                <c:pt idx="7">
                  <c:v>0</c:v>
                </c:pt>
                <c:pt idx="8">
                  <c:v>0</c:v>
                </c:pt>
                <c:pt idx="9">
                  <c:v>0</c:v>
                </c:pt>
                <c:pt idx="10">
                  <c:v>0</c:v>
                </c:pt>
                <c:pt idx="11">
                  <c:v>6.4887020999999999E-4</c:v>
                </c:pt>
                <c:pt idx="12">
                  <c:v>5.3071708600000008E-3</c:v>
                </c:pt>
                <c:pt idx="13">
                  <c:v>1.4260355070810702</c:v>
                </c:pt>
                <c:pt idx="14">
                  <c:v>2.233416394549276</c:v>
                </c:pt>
                <c:pt idx="15">
                  <c:v>1.6819924515103695</c:v>
                </c:pt>
                <c:pt idx="16">
                  <c:v>0.28864087591245402</c:v>
                </c:pt>
              </c:numCache>
            </c:numRef>
          </c:val>
          <c:extLst>
            <c:ext xmlns:c16="http://schemas.microsoft.com/office/drawing/2014/chart" uri="{C3380CC4-5D6E-409C-BE32-E72D297353CC}">
              <c16:uniqueId val="{00000002-B541-4C95-AAFE-9E2B0D8DA6B9}"/>
            </c:ext>
          </c:extLst>
        </c:ser>
        <c:dLbls>
          <c:showLegendKey val="0"/>
          <c:showVal val="0"/>
          <c:showCatName val="0"/>
          <c:showSerName val="0"/>
          <c:showPercent val="0"/>
          <c:showBubbleSize val="0"/>
        </c:dLbls>
        <c:gapWidth val="40"/>
        <c:overlap val="100"/>
        <c:axId val="304192768"/>
        <c:axId val="304193160"/>
      </c:barChart>
      <c:catAx>
        <c:axId val="304192768"/>
        <c:scaling>
          <c:orientation val="minMax"/>
        </c:scaling>
        <c:delete val="0"/>
        <c:axPos val="b"/>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crossAx val="304193160"/>
        <c:crosses val="autoZero"/>
        <c:auto val="1"/>
        <c:lblAlgn val="ctr"/>
        <c:lblOffset val="100"/>
        <c:noMultiLvlLbl val="0"/>
      </c:catAx>
      <c:valAx>
        <c:axId val="304193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crossAx val="30419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639763779527563E-2"/>
          <c:y val="2.2485053951589382E-2"/>
          <c:w val="0.93616132135261021"/>
          <c:h val="0.86336284722222201"/>
        </c:manualLayout>
      </c:layout>
      <c:barChart>
        <c:barDir val="col"/>
        <c:grouping val="clustered"/>
        <c:varyColors val="0"/>
        <c:ser>
          <c:idx val="0"/>
          <c:order val="0"/>
          <c:spPr>
            <a:solidFill>
              <a:srgbClr val="2C9ADC"/>
            </a:solidFill>
          </c:spPr>
          <c:invertIfNegative val="0"/>
          <c:dPt>
            <c:idx val="0"/>
            <c:invertIfNegative val="0"/>
            <c:bubble3D val="0"/>
            <c:spPr>
              <a:solidFill>
                <a:srgbClr val="F9C9BA"/>
              </a:solidFill>
            </c:spPr>
            <c:extLst>
              <c:ext xmlns:c16="http://schemas.microsoft.com/office/drawing/2014/chart" uri="{C3380CC4-5D6E-409C-BE32-E72D297353CC}">
                <c16:uniqueId val="{00000001-4D14-4020-BC7E-763B138F2052}"/>
              </c:ext>
            </c:extLst>
          </c:dPt>
          <c:dPt>
            <c:idx val="1"/>
            <c:invertIfNegative val="0"/>
            <c:bubble3D val="0"/>
            <c:spPr>
              <a:solidFill>
                <a:srgbClr val="F9C9BA"/>
              </a:solidFill>
            </c:spPr>
            <c:extLst>
              <c:ext xmlns:c16="http://schemas.microsoft.com/office/drawing/2014/chart" uri="{C3380CC4-5D6E-409C-BE32-E72D297353CC}">
                <c16:uniqueId val="{00000003-4D14-4020-BC7E-763B138F2052}"/>
              </c:ext>
            </c:extLst>
          </c:dPt>
          <c:dPt>
            <c:idx val="3"/>
            <c:invertIfNegative val="0"/>
            <c:bubble3D val="0"/>
            <c:extLst>
              <c:ext xmlns:c16="http://schemas.microsoft.com/office/drawing/2014/chart" uri="{C3380CC4-5D6E-409C-BE32-E72D297353CC}">
                <c16:uniqueId val="{00000004-4D14-4020-BC7E-763B138F2052}"/>
              </c:ext>
            </c:extLst>
          </c:dPt>
          <c:dPt>
            <c:idx val="7"/>
            <c:invertIfNegative val="0"/>
            <c:bubble3D val="0"/>
            <c:spPr>
              <a:solidFill>
                <a:sysClr val="window" lastClr="FFFFFF">
                  <a:lumMod val="65000"/>
                </a:sysClr>
              </a:solidFill>
            </c:spPr>
            <c:extLst>
              <c:ext xmlns:c16="http://schemas.microsoft.com/office/drawing/2014/chart" uri="{C3380CC4-5D6E-409C-BE32-E72D297353CC}">
                <c16:uniqueId val="{00000006-4D14-4020-BC7E-763B138F2052}"/>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24'!$A$3:$A$10</c:f>
              <c:strCache>
                <c:ptCount val="8"/>
                <c:pt idx="0">
                  <c:v>Rast DV so SDŽ</c:v>
                </c:pt>
                <c:pt idx="1">
                  <c:v>PSD - 40 rokov</c:v>
                </c:pt>
                <c:pt idx="2">
                  <c:v>Znížený rast ADH</c:v>
                </c:pt>
                <c:pt idx="3">
                  <c:v>Rodičovský dôchodok</c:v>
                </c:pt>
                <c:pt idx="4">
                  <c:v>Úprava sadzieb do II. piliera</c:v>
                </c:pt>
                <c:pt idx="5">
                  <c:v>Automatický vstup do II. piliera</c:v>
                </c:pt>
                <c:pt idx="6">
                  <c:v>Interakcia opatrení</c:v>
                </c:pt>
                <c:pt idx="7">
                  <c:v>Celkovo</c:v>
                </c:pt>
              </c:strCache>
            </c:strRef>
          </c:cat>
          <c:val>
            <c:numRef>
              <c:f>'Graf 24'!$C$3:$C$10</c:f>
              <c:numCache>
                <c:formatCode>0.0</c:formatCode>
                <c:ptCount val="8"/>
                <c:pt idx="0">
                  <c:v>-2.6843516812945181</c:v>
                </c:pt>
                <c:pt idx="1">
                  <c:v>0.39412608552476414</c:v>
                </c:pt>
                <c:pt idx="2">
                  <c:v>-0.48667872622989883</c:v>
                </c:pt>
                <c:pt idx="3">
                  <c:v>0.27636561727681208</c:v>
                </c:pt>
                <c:pt idx="4">
                  <c:v>2.5404431408890815E-3</c:v>
                </c:pt>
                <c:pt idx="5">
                  <c:v>0.88696296140872111</c:v>
                </c:pt>
                <c:pt idx="6">
                  <c:v>3.3953172065507964E-2</c:v>
                </c:pt>
                <c:pt idx="7">
                  <c:v>-1.5770821281077225</c:v>
                </c:pt>
              </c:numCache>
            </c:numRef>
          </c:val>
          <c:extLst>
            <c:ext xmlns:c16="http://schemas.microsoft.com/office/drawing/2014/chart" uri="{C3380CC4-5D6E-409C-BE32-E72D297353CC}">
              <c16:uniqueId val="{00000007-4D14-4020-BC7E-763B138F2052}"/>
            </c:ext>
          </c:extLst>
        </c:ser>
        <c:dLbls>
          <c:showLegendKey val="0"/>
          <c:showVal val="0"/>
          <c:showCatName val="0"/>
          <c:showSerName val="0"/>
          <c:showPercent val="0"/>
          <c:showBubbleSize val="0"/>
        </c:dLbls>
        <c:gapWidth val="150"/>
        <c:axId val="163366824"/>
        <c:axId val="163367216"/>
      </c:barChart>
      <c:catAx>
        <c:axId val="163366824"/>
        <c:scaling>
          <c:orientation val="minMax"/>
        </c:scaling>
        <c:delete val="0"/>
        <c:axPos val="b"/>
        <c:numFmt formatCode="General" sourceLinked="1"/>
        <c:majorTickMark val="out"/>
        <c:minorTickMark val="none"/>
        <c:tickLblPos val="low"/>
        <c:crossAx val="163367216"/>
        <c:crosses val="autoZero"/>
        <c:auto val="1"/>
        <c:lblAlgn val="ctr"/>
        <c:lblOffset val="100"/>
        <c:noMultiLvlLbl val="0"/>
      </c:catAx>
      <c:valAx>
        <c:axId val="163367216"/>
        <c:scaling>
          <c:orientation val="minMax"/>
          <c:max val="2"/>
        </c:scaling>
        <c:delete val="0"/>
        <c:axPos val="l"/>
        <c:majorGridlines>
          <c:spPr>
            <a:ln>
              <a:solidFill>
                <a:schemeClr val="bg1">
                  <a:lumMod val="75000"/>
                </a:schemeClr>
              </a:solidFill>
              <a:prstDash val="sysDash"/>
            </a:ln>
          </c:spPr>
        </c:majorGridlines>
        <c:numFmt formatCode="0.0" sourceLinked="0"/>
        <c:majorTickMark val="out"/>
        <c:minorTickMark val="none"/>
        <c:tickLblPos val="nextTo"/>
        <c:crossAx val="163366824"/>
        <c:crosses val="autoZero"/>
        <c:crossBetween val="between"/>
      </c:valAx>
    </c:plotArea>
    <c:plotVisOnly val="1"/>
    <c:dispBlanksAs val="gap"/>
    <c:showDLblsOverMax val="0"/>
  </c:chart>
  <c:spPr>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639763779527563E-2"/>
          <c:y val="2.2485053951589382E-2"/>
          <c:w val="0.93616132135261021"/>
          <c:h val="0.86336284722222201"/>
        </c:manualLayout>
      </c:layout>
      <c:barChart>
        <c:barDir val="col"/>
        <c:grouping val="clustered"/>
        <c:varyColors val="0"/>
        <c:ser>
          <c:idx val="0"/>
          <c:order val="0"/>
          <c:spPr>
            <a:solidFill>
              <a:srgbClr val="2C9ADC"/>
            </a:solidFill>
          </c:spPr>
          <c:invertIfNegative val="0"/>
          <c:dPt>
            <c:idx val="0"/>
            <c:invertIfNegative val="0"/>
            <c:bubble3D val="0"/>
            <c:spPr>
              <a:solidFill>
                <a:srgbClr val="F9C9BA"/>
              </a:solidFill>
            </c:spPr>
            <c:extLst>
              <c:ext xmlns:c16="http://schemas.microsoft.com/office/drawing/2014/chart" uri="{C3380CC4-5D6E-409C-BE32-E72D297353CC}">
                <c16:uniqueId val="{00000001-DF6A-44D8-9BC9-91D5FE763C77}"/>
              </c:ext>
            </c:extLst>
          </c:dPt>
          <c:dPt>
            <c:idx val="1"/>
            <c:invertIfNegative val="0"/>
            <c:bubble3D val="0"/>
            <c:spPr>
              <a:solidFill>
                <a:srgbClr val="F9C9BA"/>
              </a:solidFill>
            </c:spPr>
            <c:extLst>
              <c:ext xmlns:c16="http://schemas.microsoft.com/office/drawing/2014/chart" uri="{C3380CC4-5D6E-409C-BE32-E72D297353CC}">
                <c16:uniqueId val="{00000003-DF6A-44D8-9BC9-91D5FE763C77}"/>
              </c:ext>
            </c:extLst>
          </c:dPt>
          <c:dPt>
            <c:idx val="3"/>
            <c:invertIfNegative val="0"/>
            <c:bubble3D val="0"/>
            <c:extLst>
              <c:ext xmlns:c16="http://schemas.microsoft.com/office/drawing/2014/chart" uri="{C3380CC4-5D6E-409C-BE32-E72D297353CC}">
                <c16:uniqueId val="{00000004-DF6A-44D8-9BC9-91D5FE763C77}"/>
              </c:ext>
            </c:extLst>
          </c:dPt>
          <c:dPt>
            <c:idx val="7"/>
            <c:invertIfNegative val="0"/>
            <c:bubble3D val="0"/>
            <c:spPr>
              <a:solidFill>
                <a:sysClr val="window" lastClr="FFFFFF">
                  <a:lumMod val="65000"/>
                </a:sysClr>
              </a:solidFill>
            </c:spPr>
            <c:extLst>
              <c:ext xmlns:c16="http://schemas.microsoft.com/office/drawing/2014/chart" uri="{C3380CC4-5D6E-409C-BE32-E72D297353CC}">
                <c16:uniqueId val="{00000006-DF6A-44D8-9BC9-91D5FE763C7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24'!$B$3:$B$10</c:f>
              <c:strCache>
                <c:ptCount val="8"/>
                <c:pt idx="0">
                  <c:v>SRA linked to LE</c:v>
                </c:pt>
                <c:pt idx="1">
                  <c:v>Early old-age pension after 40 years</c:v>
                </c:pt>
                <c:pt idx="2">
                  <c:v>Decresed growth of the current pension point value</c:v>
                </c:pt>
                <c:pt idx="3">
                  <c:v>Parental pension</c:v>
                </c:pt>
                <c:pt idx="4">
                  <c:v>Adjustment of contribution rates to 2nd pillar</c:v>
                </c:pt>
                <c:pt idx="5">
                  <c:v>Automatic entry to 2nd pillar</c:v>
                </c:pt>
                <c:pt idx="6">
                  <c:v>Interaction term</c:v>
                </c:pt>
                <c:pt idx="7">
                  <c:v>Overall</c:v>
                </c:pt>
              </c:strCache>
            </c:strRef>
          </c:cat>
          <c:val>
            <c:numRef>
              <c:f>'Graf 24'!$C$3:$C$10</c:f>
              <c:numCache>
                <c:formatCode>0.0</c:formatCode>
                <c:ptCount val="8"/>
                <c:pt idx="0">
                  <c:v>-2.6843516812945181</c:v>
                </c:pt>
                <c:pt idx="1">
                  <c:v>0.39412608552476414</c:v>
                </c:pt>
                <c:pt idx="2">
                  <c:v>-0.48667872622989883</c:v>
                </c:pt>
                <c:pt idx="3">
                  <c:v>0.27636561727681208</c:v>
                </c:pt>
                <c:pt idx="4">
                  <c:v>2.5404431408890815E-3</c:v>
                </c:pt>
                <c:pt idx="5">
                  <c:v>0.88696296140872111</c:v>
                </c:pt>
                <c:pt idx="6">
                  <c:v>3.3953172065507964E-2</c:v>
                </c:pt>
                <c:pt idx="7">
                  <c:v>-1.5770821281077225</c:v>
                </c:pt>
              </c:numCache>
            </c:numRef>
          </c:val>
          <c:extLst>
            <c:ext xmlns:c16="http://schemas.microsoft.com/office/drawing/2014/chart" uri="{C3380CC4-5D6E-409C-BE32-E72D297353CC}">
              <c16:uniqueId val="{00000007-DF6A-44D8-9BC9-91D5FE763C77}"/>
            </c:ext>
          </c:extLst>
        </c:ser>
        <c:dLbls>
          <c:showLegendKey val="0"/>
          <c:showVal val="0"/>
          <c:showCatName val="0"/>
          <c:showSerName val="0"/>
          <c:showPercent val="0"/>
          <c:showBubbleSize val="0"/>
        </c:dLbls>
        <c:gapWidth val="150"/>
        <c:axId val="163375024"/>
        <c:axId val="163375416"/>
      </c:barChart>
      <c:catAx>
        <c:axId val="163375024"/>
        <c:scaling>
          <c:orientation val="minMax"/>
        </c:scaling>
        <c:delete val="0"/>
        <c:axPos val="b"/>
        <c:numFmt formatCode="General" sourceLinked="1"/>
        <c:majorTickMark val="out"/>
        <c:minorTickMark val="none"/>
        <c:tickLblPos val="low"/>
        <c:crossAx val="163375416"/>
        <c:crosses val="autoZero"/>
        <c:auto val="1"/>
        <c:lblAlgn val="ctr"/>
        <c:lblOffset val="100"/>
        <c:noMultiLvlLbl val="0"/>
      </c:catAx>
      <c:valAx>
        <c:axId val="163375416"/>
        <c:scaling>
          <c:orientation val="minMax"/>
          <c:max val="2"/>
        </c:scaling>
        <c:delete val="0"/>
        <c:axPos val="l"/>
        <c:majorGridlines>
          <c:spPr>
            <a:ln>
              <a:solidFill>
                <a:schemeClr val="bg1">
                  <a:lumMod val="75000"/>
                </a:schemeClr>
              </a:solidFill>
              <a:prstDash val="sysDash"/>
            </a:ln>
          </c:spPr>
        </c:majorGridlines>
        <c:numFmt formatCode="0.0" sourceLinked="0"/>
        <c:majorTickMark val="out"/>
        <c:minorTickMark val="none"/>
        <c:tickLblPos val="nextTo"/>
        <c:crossAx val="163375024"/>
        <c:crosses val="autoZero"/>
        <c:crossBetween val="between"/>
      </c:valAx>
    </c:plotArea>
    <c:plotVisOnly val="1"/>
    <c:dispBlanksAs val="gap"/>
    <c:showDLblsOverMax val="0"/>
  </c:chart>
  <c:spPr>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7126567512394284"/>
        </c:manualLayout>
      </c:layout>
      <c:lineChart>
        <c:grouping val="standard"/>
        <c:varyColors val="0"/>
        <c:ser>
          <c:idx val="3"/>
          <c:order val="0"/>
          <c:tx>
            <c:strRef>
              <c:f>'Graf XX'!$A$3</c:f>
              <c:strCache>
                <c:ptCount val="1"/>
                <c:pt idx="0">
                  <c:v>Metodologická zmena</c:v>
                </c:pt>
              </c:strCache>
            </c:strRef>
          </c:tx>
          <c:spPr>
            <a:ln w="19050">
              <a:solidFill>
                <a:srgbClr val="2C9ADC"/>
              </a:solidFill>
              <a:prstDash val="solid"/>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XX'!$B$3:$BD$3</c:f>
              <c:numCache>
                <c:formatCode>0.0%</c:formatCode>
                <c:ptCount val="55"/>
                <c:pt idx="0">
                  <c:v>8.5661178091161305E-2</c:v>
                </c:pt>
                <c:pt idx="1">
                  <c:v>8.6890541246745848E-2</c:v>
                </c:pt>
                <c:pt idx="2">
                  <c:v>8.5860344001902456E-2</c:v>
                </c:pt>
                <c:pt idx="3">
                  <c:v>8.4952860073244582E-2</c:v>
                </c:pt>
                <c:pt idx="4">
                  <c:v>8.4154280346291493E-2</c:v>
                </c:pt>
                <c:pt idx="5">
                  <c:v>8.34736900412619E-2</c:v>
                </c:pt>
                <c:pt idx="6">
                  <c:v>8.2427592738855929E-2</c:v>
                </c:pt>
                <c:pt idx="7">
                  <c:v>8.1052999756632077E-2</c:v>
                </c:pt>
                <c:pt idx="8">
                  <c:v>8.0610998831382966E-2</c:v>
                </c:pt>
                <c:pt idx="9">
                  <c:v>8.0271476985257481E-2</c:v>
                </c:pt>
                <c:pt idx="10">
                  <c:v>8.0118934679381332E-2</c:v>
                </c:pt>
                <c:pt idx="11">
                  <c:v>8.0063968640810723E-2</c:v>
                </c:pt>
                <c:pt idx="12">
                  <c:v>8.0290326384493196E-2</c:v>
                </c:pt>
                <c:pt idx="13">
                  <c:v>8.0538437373467608E-2</c:v>
                </c:pt>
                <c:pt idx="14">
                  <c:v>8.0307724867782967E-2</c:v>
                </c:pt>
                <c:pt idx="15">
                  <c:v>8.019678760543543E-2</c:v>
                </c:pt>
                <c:pt idx="16">
                  <c:v>8.0349538278954732E-2</c:v>
                </c:pt>
                <c:pt idx="17">
                  <c:v>8.0560023677813883E-2</c:v>
                </c:pt>
                <c:pt idx="18">
                  <c:v>8.0709066869897275E-2</c:v>
                </c:pt>
                <c:pt idx="19">
                  <c:v>8.127476027163813E-2</c:v>
                </c:pt>
                <c:pt idx="20">
                  <c:v>8.2003563008569438E-2</c:v>
                </c:pt>
                <c:pt idx="21">
                  <c:v>8.2792518175484955E-2</c:v>
                </c:pt>
                <c:pt idx="22">
                  <c:v>8.2975472831497213E-2</c:v>
                </c:pt>
                <c:pt idx="23">
                  <c:v>8.3884808269749159E-2</c:v>
                </c:pt>
                <c:pt idx="24">
                  <c:v>8.4980482790699557E-2</c:v>
                </c:pt>
                <c:pt idx="25">
                  <c:v>8.6135489875054025E-2</c:v>
                </c:pt>
                <c:pt idx="26">
                  <c:v>8.7059630163263263E-2</c:v>
                </c:pt>
                <c:pt idx="27">
                  <c:v>8.8411817541516571E-2</c:v>
                </c:pt>
                <c:pt idx="28">
                  <c:v>8.9879998490873983E-2</c:v>
                </c:pt>
                <c:pt idx="29">
                  <c:v>9.1351678349381293E-2</c:v>
                </c:pt>
                <c:pt idx="30">
                  <c:v>9.218782557923072E-2</c:v>
                </c:pt>
                <c:pt idx="31">
                  <c:v>9.3337336760416723E-2</c:v>
                </c:pt>
                <c:pt idx="32">
                  <c:v>9.4320520525975907E-2</c:v>
                </c:pt>
                <c:pt idx="33">
                  <c:v>9.5462293625258987E-2</c:v>
                </c:pt>
                <c:pt idx="34">
                  <c:v>9.6624133000199106E-2</c:v>
                </c:pt>
                <c:pt idx="35">
                  <c:v>9.8094457616699354E-2</c:v>
                </c:pt>
                <c:pt idx="36">
                  <c:v>9.9650406278333145E-2</c:v>
                </c:pt>
                <c:pt idx="37">
                  <c:v>0.1010455701359087</c:v>
                </c:pt>
                <c:pt idx="38">
                  <c:v>0.10225647792316872</c:v>
                </c:pt>
                <c:pt idx="39">
                  <c:v>0.10323526380129902</c:v>
                </c:pt>
                <c:pt idx="40">
                  <c:v>0.10462593357493712</c:v>
                </c:pt>
                <c:pt idx="41">
                  <c:v>0.10601233331407428</c:v>
                </c:pt>
                <c:pt idx="42">
                  <c:v>0.10731079387885484</c:v>
                </c:pt>
                <c:pt idx="43">
                  <c:v>0.10844459723966922</c:v>
                </c:pt>
                <c:pt idx="44">
                  <c:v>0.10962668710709902</c:v>
                </c:pt>
                <c:pt idx="45">
                  <c:v>0.11062277905398259</c:v>
                </c:pt>
                <c:pt idx="46">
                  <c:v>0.11129681697010115</c:v>
                </c:pt>
                <c:pt idx="47">
                  <c:v>0.11152787808802447</c:v>
                </c:pt>
                <c:pt idx="48">
                  <c:v>0.11146409185531816</c:v>
                </c:pt>
                <c:pt idx="49">
                  <c:v>0.11116392900979324</c:v>
                </c:pt>
                <c:pt idx="50">
                  <c:v>0.11097040949762166</c:v>
                </c:pt>
                <c:pt idx="51">
                  <c:v>0.11053897476867817</c:v>
                </c:pt>
                <c:pt idx="52">
                  <c:v>0.11016576686579012</c:v>
                </c:pt>
                <c:pt idx="53">
                  <c:v>0.10947683035731821</c:v>
                </c:pt>
                <c:pt idx="54">
                  <c:v>0.10862007838873265</c:v>
                </c:pt>
              </c:numCache>
            </c:numRef>
          </c:val>
          <c:smooth val="0"/>
          <c:extLst>
            <c:ext xmlns:c16="http://schemas.microsoft.com/office/drawing/2014/chart" uri="{C3380CC4-5D6E-409C-BE32-E72D297353CC}">
              <c16:uniqueId val="{00000007-94F0-47D0-9DC4-8D86B04AFAA8}"/>
            </c:ext>
          </c:extLst>
        </c:ser>
        <c:ser>
          <c:idx val="5"/>
          <c:order val="1"/>
          <c:tx>
            <c:strRef>
              <c:f>'Graf XX'!$A$4</c:f>
              <c:strCache>
                <c:ptCount val="1"/>
                <c:pt idx="0">
                  <c:v>(1)</c:v>
                </c:pt>
              </c:strCache>
            </c:strRef>
          </c:tx>
          <c:spPr>
            <a:ln w="19050">
              <a:solidFill>
                <a:sysClr val="windowText" lastClr="000000">
                  <a:lumMod val="85000"/>
                  <a:lumOff val="15000"/>
                </a:sysClr>
              </a:solidFill>
              <a:prstDash val="dash"/>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XX'!$B$4:$BD$4</c:f>
              <c:numCache>
                <c:formatCode>0.0%</c:formatCode>
                <c:ptCount val="55"/>
                <c:pt idx="0">
                  <c:v>8.5661178091161305E-2</c:v>
                </c:pt>
                <c:pt idx="1">
                  <c:v>8.6890541246745848E-2</c:v>
                </c:pt>
                <c:pt idx="2">
                  <c:v>8.5860344001902456E-2</c:v>
                </c:pt>
                <c:pt idx="3">
                  <c:v>8.5135416982476939E-2</c:v>
                </c:pt>
                <c:pt idx="4">
                  <c:v>8.5202518211664191E-2</c:v>
                </c:pt>
                <c:pt idx="5">
                  <c:v>8.5020122526452385E-2</c:v>
                </c:pt>
                <c:pt idx="6">
                  <c:v>8.4316270914044963E-2</c:v>
                </c:pt>
                <c:pt idx="7">
                  <c:v>8.3429010630431871E-2</c:v>
                </c:pt>
                <c:pt idx="8">
                  <c:v>8.324783228110659E-2</c:v>
                </c:pt>
                <c:pt idx="9">
                  <c:v>8.3201367999688733E-2</c:v>
                </c:pt>
                <c:pt idx="10">
                  <c:v>8.31717395820461E-2</c:v>
                </c:pt>
                <c:pt idx="11">
                  <c:v>8.2964947963205263E-2</c:v>
                </c:pt>
                <c:pt idx="12">
                  <c:v>8.297677719579355E-2</c:v>
                </c:pt>
                <c:pt idx="13">
                  <c:v>8.3140888612768832E-2</c:v>
                </c:pt>
                <c:pt idx="14">
                  <c:v>8.3107642835030318E-2</c:v>
                </c:pt>
                <c:pt idx="15">
                  <c:v>8.3453637403270553E-2</c:v>
                </c:pt>
                <c:pt idx="16">
                  <c:v>8.3948444531750335E-2</c:v>
                </c:pt>
                <c:pt idx="17">
                  <c:v>8.4688354782839981E-2</c:v>
                </c:pt>
                <c:pt idx="18">
                  <c:v>8.5637524875689111E-2</c:v>
                </c:pt>
                <c:pt idx="19">
                  <c:v>8.6770337943121334E-2</c:v>
                </c:pt>
                <c:pt idx="20">
                  <c:v>8.8166693555311593E-2</c:v>
                </c:pt>
                <c:pt idx="21">
                  <c:v>8.9753155110685975E-2</c:v>
                </c:pt>
                <c:pt idx="22">
                  <c:v>9.1478089467772292E-2</c:v>
                </c:pt>
                <c:pt idx="23">
                  <c:v>9.3264628223215448E-2</c:v>
                </c:pt>
                <c:pt idx="24">
                  <c:v>9.5070417366042964E-2</c:v>
                </c:pt>
                <c:pt idx="25">
                  <c:v>9.6967727719437444E-2</c:v>
                </c:pt>
                <c:pt idx="26">
                  <c:v>9.8890811919299534E-2</c:v>
                </c:pt>
                <c:pt idx="27">
                  <c:v>0.10078202794561085</c:v>
                </c:pt>
                <c:pt idx="28">
                  <c:v>0.10262968343256459</c:v>
                </c:pt>
                <c:pt idx="29">
                  <c:v>0.10449402485002177</c:v>
                </c:pt>
                <c:pt idx="30">
                  <c:v>0.10633645797370382</c:v>
                </c:pt>
                <c:pt idx="31">
                  <c:v>0.10831286711704004</c:v>
                </c:pt>
                <c:pt idx="32">
                  <c:v>0.1103792798395434</c:v>
                </c:pt>
                <c:pt idx="33">
                  <c:v>0.11250948455988632</c:v>
                </c:pt>
                <c:pt idx="34">
                  <c:v>0.11467952030542558</c:v>
                </c:pt>
                <c:pt idx="35">
                  <c:v>0.11684157853298693</c:v>
                </c:pt>
                <c:pt idx="36">
                  <c:v>0.11898749054751696</c:v>
                </c:pt>
                <c:pt idx="37">
                  <c:v>0.12118900396246271</c:v>
                </c:pt>
                <c:pt idx="38">
                  <c:v>0.12338670199507561</c:v>
                </c:pt>
                <c:pt idx="39">
                  <c:v>0.12547008717364569</c:v>
                </c:pt>
                <c:pt idx="40">
                  <c:v>0.1273256636965826</c:v>
                </c:pt>
                <c:pt idx="41">
                  <c:v>0.12865344008386889</c:v>
                </c:pt>
                <c:pt idx="42">
                  <c:v>0.12986564481867649</c:v>
                </c:pt>
                <c:pt idx="43">
                  <c:v>0.13075808541059908</c:v>
                </c:pt>
                <c:pt idx="44">
                  <c:v>0.13156414049263362</c:v>
                </c:pt>
                <c:pt idx="45">
                  <c:v>0.13199032945840133</c:v>
                </c:pt>
                <c:pt idx="46">
                  <c:v>0.13226737634859928</c:v>
                </c:pt>
                <c:pt idx="47">
                  <c:v>0.13233380955788251</c:v>
                </c:pt>
                <c:pt idx="48">
                  <c:v>0.13208490461435579</c:v>
                </c:pt>
                <c:pt idx="49">
                  <c:v>0.13199201022581319</c:v>
                </c:pt>
                <c:pt idx="50">
                  <c:v>0.13171039079453364</c:v>
                </c:pt>
                <c:pt idx="51">
                  <c:v>0.13147077584624856</c:v>
                </c:pt>
                <c:pt idx="52">
                  <c:v>0.13130704938086224</c:v>
                </c:pt>
                <c:pt idx="53">
                  <c:v>0.13121402385154962</c:v>
                </c:pt>
                <c:pt idx="54">
                  <c:v>0.13111155317757281</c:v>
                </c:pt>
              </c:numCache>
            </c:numRef>
          </c:val>
          <c:smooth val="0"/>
          <c:extLst>
            <c:ext xmlns:c16="http://schemas.microsoft.com/office/drawing/2014/chart" uri="{C3380CC4-5D6E-409C-BE32-E72D297353CC}">
              <c16:uniqueId val="{00000009-94F0-47D0-9DC4-8D86B04AFAA8}"/>
            </c:ext>
          </c:extLst>
        </c:ser>
        <c:ser>
          <c:idx val="0"/>
          <c:order val="2"/>
          <c:tx>
            <c:strRef>
              <c:f>'Graf XX'!$A$5</c:f>
              <c:strCache>
                <c:ptCount val="1"/>
                <c:pt idx="0">
                  <c:v>(1)+(2)</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B-94F0-47D0-9DC4-8D86B04AFAA8}"/>
              </c:ext>
            </c:extLst>
          </c:dPt>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XX'!$B$5:$BD$5</c:f>
              <c:numCache>
                <c:formatCode>0.0%</c:formatCode>
                <c:ptCount val="55"/>
                <c:pt idx="0">
                  <c:v>8.5661178091161305E-2</c:v>
                </c:pt>
                <c:pt idx="1">
                  <c:v>8.6890541246745848E-2</c:v>
                </c:pt>
                <c:pt idx="2">
                  <c:v>8.5860344001902456E-2</c:v>
                </c:pt>
                <c:pt idx="3">
                  <c:v>8.5135416982476939E-2</c:v>
                </c:pt>
                <c:pt idx="4">
                  <c:v>8.5314277748593195E-2</c:v>
                </c:pt>
                <c:pt idx="5">
                  <c:v>8.5096823787667211E-2</c:v>
                </c:pt>
                <c:pt idx="6">
                  <c:v>8.4384761978291548E-2</c:v>
                </c:pt>
                <c:pt idx="7">
                  <c:v>8.3508893798396946E-2</c:v>
                </c:pt>
                <c:pt idx="8">
                  <c:v>8.3332393798842497E-2</c:v>
                </c:pt>
                <c:pt idx="9">
                  <c:v>8.3286626602203193E-2</c:v>
                </c:pt>
                <c:pt idx="10">
                  <c:v>8.3254725334359944E-2</c:v>
                </c:pt>
                <c:pt idx="11">
                  <c:v>8.3051520515347269E-2</c:v>
                </c:pt>
                <c:pt idx="12">
                  <c:v>8.3084756726456668E-2</c:v>
                </c:pt>
                <c:pt idx="13">
                  <c:v>8.3288514836070138E-2</c:v>
                </c:pt>
                <c:pt idx="14">
                  <c:v>8.3305741364471261E-2</c:v>
                </c:pt>
                <c:pt idx="15">
                  <c:v>8.37095708497885E-2</c:v>
                </c:pt>
                <c:pt idx="16">
                  <c:v>8.4273493056051876E-2</c:v>
                </c:pt>
                <c:pt idx="17">
                  <c:v>8.509453544197787E-2</c:v>
                </c:pt>
                <c:pt idx="18">
                  <c:v>8.6129978271781843E-2</c:v>
                </c:pt>
                <c:pt idx="19">
                  <c:v>8.73511730866873E-2</c:v>
                </c:pt>
                <c:pt idx="20">
                  <c:v>8.883973652877579E-2</c:v>
                </c:pt>
                <c:pt idx="21">
                  <c:v>9.0483338833215229E-2</c:v>
                </c:pt>
                <c:pt idx="22">
                  <c:v>9.2227184589278116E-2</c:v>
                </c:pt>
                <c:pt idx="23">
                  <c:v>9.4040712300765619E-2</c:v>
                </c:pt>
                <c:pt idx="24">
                  <c:v>9.5907159988431329E-2</c:v>
                </c:pt>
                <c:pt idx="25">
                  <c:v>9.7869500361068992E-2</c:v>
                </c:pt>
                <c:pt idx="26">
                  <c:v>9.9857338399057749E-2</c:v>
                </c:pt>
                <c:pt idx="27">
                  <c:v>0.10183873309922101</c:v>
                </c:pt>
                <c:pt idx="28">
                  <c:v>0.10377829332383277</c:v>
                </c:pt>
                <c:pt idx="29">
                  <c:v>0.10573556050051534</c:v>
                </c:pt>
                <c:pt idx="30">
                  <c:v>0.10764001331131311</c:v>
                </c:pt>
                <c:pt idx="31">
                  <c:v>0.10964939490824606</c:v>
                </c:pt>
                <c:pt idx="32">
                  <c:v>0.11175099618860124</c:v>
                </c:pt>
                <c:pt idx="33">
                  <c:v>0.11391667052403651</c:v>
                </c:pt>
                <c:pt idx="34">
                  <c:v>0.11612147679393658</c:v>
                </c:pt>
                <c:pt idx="35">
                  <c:v>0.11834826275873225</c:v>
                </c:pt>
                <c:pt idx="36">
                  <c:v>0.12056210681143728</c:v>
                </c:pt>
                <c:pt idx="37">
                  <c:v>0.12280344112755136</c:v>
                </c:pt>
                <c:pt idx="38">
                  <c:v>0.12504057326625931</c:v>
                </c:pt>
                <c:pt idx="39">
                  <c:v>0.12716206800529747</c:v>
                </c:pt>
                <c:pt idx="40">
                  <c:v>0.12905107747736863</c:v>
                </c:pt>
                <c:pt idx="41">
                  <c:v>0.13040791205431351</c:v>
                </c:pt>
                <c:pt idx="42">
                  <c:v>0.13164686251679883</c:v>
                </c:pt>
                <c:pt idx="43">
                  <c:v>0.13256373216271</c:v>
                </c:pt>
                <c:pt idx="44">
                  <c:v>0.13339398041955114</c:v>
                </c:pt>
                <c:pt idx="45">
                  <c:v>0.13383808680253156</c:v>
                </c:pt>
                <c:pt idx="46">
                  <c:v>0.13412924417830513</c:v>
                </c:pt>
                <c:pt idx="47">
                  <c:v>0.1342087151013337</c:v>
                </c:pt>
                <c:pt idx="48">
                  <c:v>0.13396955950069403</c:v>
                </c:pt>
                <c:pt idx="49">
                  <c:v>0.13388590175401235</c:v>
                </c:pt>
                <c:pt idx="50">
                  <c:v>0.13360875209384629</c:v>
                </c:pt>
                <c:pt idx="51">
                  <c:v>0.1333733402497079</c:v>
                </c:pt>
                <c:pt idx="52">
                  <c:v>0.13321187737833207</c:v>
                </c:pt>
                <c:pt idx="53">
                  <c:v>0.13312170989082056</c:v>
                </c:pt>
                <c:pt idx="54">
                  <c:v>0.1330221757259164</c:v>
                </c:pt>
              </c:numCache>
            </c:numRef>
          </c:val>
          <c:smooth val="0"/>
          <c:extLst>
            <c:ext xmlns:c16="http://schemas.microsoft.com/office/drawing/2014/chart" uri="{C3380CC4-5D6E-409C-BE32-E72D297353CC}">
              <c16:uniqueId val="{0000000C-94F0-47D0-9DC4-8D86B04AFAA8}"/>
            </c:ext>
          </c:extLst>
        </c:ser>
        <c:ser>
          <c:idx val="1"/>
          <c:order val="3"/>
          <c:tx>
            <c:strRef>
              <c:f>'Graf XX'!$A$6</c:f>
              <c:strCache>
                <c:ptCount val="1"/>
                <c:pt idx="0">
                  <c:v>(1)+(2)+(3)</c:v>
                </c:pt>
              </c:strCache>
            </c:strRef>
          </c:tx>
          <c:spPr>
            <a:ln w="19050">
              <a:solidFill>
                <a:srgbClr val="EEECE1">
                  <a:lumMod val="50000"/>
                </a:srgbClr>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XX'!$B$6:$BD$6</c:f>
              <c:numCache>
                <c:formatCode>0.0%</c:formatCode>
                <c:ptCount val="55"/>
                <c:pt idx="0">
                  <c:v>8.5661178091161305E-2</c:v>
                </c:pt>
                <c:pt idx="1">
                  <c:v>8.6895768194130696E-2</c:v>
                </c:pt>
                <c:pt idx="2">
                  <c:v>8.5869719371022543E-2</c:v>
                </c:pt>
                <c:pt idx="3">
                  <c:v>8.5149851180338382E-2</c:v>
                </c:pt>
                <c:pt idx="4">
                  <c:v>8.5336234303269337E-2</c:v>
                </c:pt>
                <c:pt idx="5">
                  <c:v>8.5128246239713448E-2</c:v>
                </c:pt>
                <c:pt idx="6">
                  <c:v>8.4430036221010446E-2</c:v>
                </c:pt>
                <c:pt idx="7">
                  <c:v>8.357097376197227E-2</c:v>
                </c:pt>
                <c:pt idx="8">
                  <c:v>8.3420805010007232E-2</c:v>
                </c:pt>
                <c:pt idx="9">
                  <c:v>8.3407150804902574E-2</c:v>
                </c:pt>
                <c:pt idx="10">
                  <c:v>8.3414095924806531E-2</c:v>
                </c:pt>
                <c:pt idx="11">
                  <c:v>8.32522433997092E-2</c:v>
                </c:pt>
                <c:pt idx="12">
                  <c:v>8.3331941471738363E-2</c:v>
                </c:pt>
                <c:pt idx="13">
                  <c:v>8.3588833009668448E-2</c:v>
                </c:pt>
                <c:pt idx="14">
                  <c:v>8.3659994072176239E-2</c:v>
                </c:pt>
                <c:pt idx="15">
                  <c:v>8.4131194901107001E-2</c:v>
                </c:pt>
                <c:pt idx="16">
                  <c:v>8.4772353789378183E-2</c:v>
                </c:pt>
                <c:pt idx="17">
                  <c:v>8.5682434288303397E-2</c:v>
                </c:pt>
                <c:pt idx="18">
                  <c:v>8.681781240692886E-2</c:v>
                </c:pt>
                <c:pt idx="19">
                  <c:v>8.8153017290461502E-2</c:v>
                </c:pt>
                <c:pt idx="20">
                  <c:v>8.9770755734477833E-2</c:v>
                </c:pt>
                <c:pt idx="21">
                  <c:v>9.1557305676102971E-2</c:v>
                </c:pt>
                <c:pt idx="22">
                  <c:v>9.345567940610322E-2</c:v>
                </c:pt>
                <c:pt idx="23">
                  <c:v>9.5431420327815208E-2</c:v>
                </c:pt>
                <c:pt idx="24">
                  <c:v>9.7469300324923222E-2</c:v>
                </c:pt>
                <c:pt idx="25">
                  <c:v>9.9612251388400921E-2</c:v>
                </c:pt>
                <c:pt idx="26">
                  <c:v>0.10178432218067866</c:v>
                </c:pt>
                <c:pt idx="27">
                  <c:v>0.10395044253753184</c:v>
                </c:pt>
                <c:pt idx="28">
                  <c:v>0.10607372965983203</c:v>
                </c:pt>
                <c:pt idx="29">
                  <c:v>0.10821321415678382</c:v>
                </c:pt>
                <c:pt idx="30">
                  <c:v>0.11029860425033747</c:v>
                </c:pt>
                <c:pt idx="31">
                  <c:v>0.11246620078323777</c:v>
                </c:pt>
                <c:pt idx="32">
                  <c:v>0.11470252419599571</c:v>
                </c:pt>
                <c:pt idx="33">
                  <c:v>0.11698077855965201</c:v>
                </c:pt>
                <c:pt idx="34">
                  <c:v>0.11927445225460248</c:v>
                </c:pt>
                <c:pt idx="35">
                  <c:v>0.12156860115556467</c:v>
                </c:pt>
                <c:pt idx="36">
                  <c:v>0.12383046537748051</c:v>
                </c:pt>
                <c:pt idx="37">
                  <c:v>0.12608541279303148</c:v>
                </c:pt>
                <c:pt idx="38">
                  <c:v>0.12831529886413087</c:v>
                </c:pt>
                <c:pt idx="39">
                  <c:v>0.13041881015252443</c:v>
                </c:pt>
                <c:pt idx="40">
                  <c:v>0.13228974157141987</c:v>
                </c:pt>
                <c:pt idx="41">
                  <c:v>0.13361840820361701</c:v>
                </c:pt>
                <c:pt idx="42">
                  <c:v>0.1348171014685344</c:v>
                </c:pt>
                <c:pt idx="43">
                  <c:v>0.13568662768911594</c:v>
                </c:pt>
                <c:pt idx="44">
                  <c:v>0.13647665968408346</c:v>
                </c:pt>
                <c:pt idx="45">
                  <c:v>0.13688613331588456</c:v>
                </c:pt>
                <c:pt idx="46">
                  <c:v>0.13713997022069066</c:v>
                </c:pt>
                <c:pt idx="47">
                  <c:v>0.1371772780533598</c:v>
                </c:pt>
                <c:pt idx="48">
                  <c:v>0.13688631570287985</c:v>
                </c:pt>
                <c:pt idx="49">
                  <c:v>0.13675273084748568</c:v>
                </c:pt>
                <c:pt idx="50">
                  <c:v>0.13642137973875396</c:v>
                </c:pt>
                <c:pt idx="51">
                  <c:v>0.13613226444516943</c:v>
                </c:pt>
                <c:pt idx="52">
                  <c:v>0.13592096002223014</c:v>
                </c:pt>
                <c:pt idx="53">
                  <c:v>0.13578367380869794</c:v>
                </c:pt>
                <c:pt idx="54">
                  <c:v>0.1356398896973193</c:v>
                </c:pt>
              </c:numCache>
            </c:numRef>
          </c:val>
          <c:smooth val="0"/>
          <c:extLst>
            <c:ext xmlns:c16="http://schemas.microsoft.com/office/drawing/2014/chart" uri="{C3380CC4-5D6E-409C-BE32-E72D297353CC}">
              <c16:uniqueId val="{0000000E-94F0-47D0-9DC4-8D86B04AFAA8}"/>
            </c:ext>
          </c:extLst>
        </c:ser>
        <c:ser>
          <c:idx val="2"/>
          <c:order val="4"/>
          <c:tx>
            <c:strRef>
              <c:f>'Graf XX'!$A$7</c:f>
              <c:strCache>
                <c:ptCount val="1"/>
                <c:pt idx="0">
                  <c:v>(1)+(2)+(3)+(4)</c:v>
                </c:pt>
              </c:strCache>
            </c:strRef>
          </c:tx>
          <c:spPr>
            <a:ln w="19050">
              <a:solidFill>
                <a:sysClr val="window" lastClr="FFFFFF">
                  <a:lumMod val="50000"/>
                </a:sysClr>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XX'!$B$7:$BD$7</c:f>
              <c:numCache>
                <c:formatCode>0.0%</c:formatCode>
                <c:ptCount val="55"/>
                <c:pt idx="0">
                  <c:v>8.5661178091161305E-2</c:v>
                </c:pt>
                <c:pt idx="1">
                  <c:v>8.6895768194130696E-2</c:v>
                </c:pt>
                <c:pt idx="2">
                  <c:v>8.5869719371022543E-2</c:v>
                </c:pt>
                <c:pt idx="3">
                  <c:v>8.6079303371177349E-2</c:v>
                </c:pt>
                <c:pt idx="4">
                  <c:v>8.6290943039993379E-2</c:v>
                </c:pt>
                <c:pt idx="5">
                  <c:v>8.612088882413306E-2</c:v>
                </c:pt>
                <c:pt idx="6">
                  <c:v>8.5456756298259579E-2</c:v>
                </c:pt>
                <c:pt idx="7">
                  <c:v>8.4634509521504392E-2</c:v>
                </c:pt>
                <c:pt idx="8">
                  <c:v>8.4519171064669926E-2</c:v>
                </c:pt>
                <c:pt idx="9">
                  <c:v>8.45444640904435E-2</c:v>
                </c:pt>
                <c:pt idx="10">
                  <c:v>8.4587524895146732E-2</c:v>
                </c:pt>
                <c:pt idx="11">
                  <c:v>8.4459825437564154E-2</c:v>
                </c:pt>
                <c:pt idx="12">
                  <c:v>8.4574394276437509E-2</c:v>
                </c:pt>
                <c:pt idx="13">
                  <c:v>8.4864287601189498E-2</c:v>
                </c:pt>
                <c:pt idx="14">
                  <c:v>8.4961828258627678E-2</c:v>
                </c:pt>
                <c:pt idx="15">
                  <c:v>8.5463063967824007E-2</c:v>
                </c:pt>
                <c:pt idx="16">
                  <c:v>8.6131446633112119E-2</c:v>
                </c:pt>
                <c:pt idx="17">
                  <c:v>8.7070832596380418E-2</c:v>
                </c:pt>
                <c:pt idx="18">
                  <c:v>8.8235400018287419E-2</c:v>
                </c:pt>
                <c:pt idx="19">
                  <c:v>8.9600216605603258E-2</c:v>
                </c:pt>
                <c:pt idx="20">
                  <c:v>9.1248209781332634E-2</c:v>
                </c:pt>
                <c:pt idx="21">
                  <c:v>9.3067478613093932E-2</c:v>
                </c:pt>
                <c:pt idx="22">
                  <c:v>9.4998105289006568E-2</c:v>
                </c:pt>
                <c:pt idx="23">
                  <c:v>9.7009655737963801E-2</c:v>
                </c:pt>
                <c:pt idx="24">
                  <c:v>9.9082734504452263E-2</c:v>
                </c:pt>
                <c:pt idx="25">
                  <c:v>0.10126164588676058</c:v>
                </c:pt>
                <c:pt idx="26">
                  <c:v>0.10347044310550767</c:v>
                </c:pt>
                <c:pt idx="27">
                  <c:v>0.10567213575219751</c:v>
                </c:pt>
                <c:pt idx="28">
                  <c:v>0.10782943781403832</c:v>
                </c:pt>
                <c:pt idx="29">
                  <c:v>0.1100004844324599</c:v>
                </c:pt>
                <c:pt idx="30">
                  <c:v>0.11211583313437898</c:v>
                </c:pt>
                <c:pt idx="31">
                  <c:v>0.11431509882181706</c:v>
                </c:pt>
                <c:pt idx="32">
                  <c:v>0.11658287647449829</c:v>
                </c:pt>
                <c:pt idx="33">
                  <c:v>0.11889201702098863</c:v>
                </c:pt>
                <c:pt idx="34">
                  <c:v>0.12121452551994143</c:v>
                </c:pt>
                <c:pt idx="35">
                  <c:v>0.12353813347818221</c:v>
                </c:pt>
                <c:pt idx="36">
                  <c:v>0.12582664350770864</c:v>
                </c:pt>
                <c:pt idx="37">
                  <c:v>0.12810740911500201</c:v>
                </c:pt>
                <c:pt idx="38">
                  <c:v>0.13036141639119239</c:v>
                </c:pt>
                <c:pt idx="39">
                  <c:v>0.13248698529519209</c:v>
                </c:pt>
                <c:pt idx="40">
                  <c:v>0.13437550715660918</c:v>
                </c:pt>
                <c:pt idx="41">
                  <c:v>0.13571594266145581</c:v>
                </c:pt>
                <c:pt idx="42">
                  <c:v>0.13692693765672254</c:v>
                </c:pt>
                <c:pt idx="43">
                  <c:v>0.13780346341393132</c:v>
                </c:pt>
                <c:pt idx="44">
                  <c:v>0.13859805874113484</c:v>
                </c:pt>
                <c:pt idx="45">
                  <c:v>0.13901019485146779</c:v>
                </c:pt>
                <c:pt idx="46">
                  <c:v>0.13926390288852764</c:v>
                </c:pt>
                <c:pt idx="47">
                  <c:v>0.13929847927795375</c:v>
                </c:pt>
                <c:pt idx="48">
                  <c:v>0.1390008891378674</c:v>
                </c:pt>
                <c:pt idx="49">
                  <c:v>0.13886181159532901</c:v>
                </c:pt>
                <c:pt idx="50">
                  <c:v>0.13852098118801878</c:v>
                </c:pt>
                <c:pt idx="51">
                  <c:v>0.13822564665896056</c:v>
                </c:pt>
                <c:pt idx="52">
                  <c:v>0.13800590968916818</c:v>
                </c:pt>
                <c:pt idx="53">
                  <c:v>0.13786322943207235</c:v>
                </c:pt>
                <c:pt idx="54">
                  <c:v>0.1377116280925299</c:v>
                </c:pt>
              </c:numCache>
            </c:numRef>
          </c:val>
          <c:smooth val="0"/>
          <c:extLst>
            <c:ext xmlns:c16="http://schemas.microsoft.com/office/drawing/2014/chart" uri="{C3380CC4-5D6E-409C-BE32-E72D297353CC}">
              <c16:uniqueId val="{00000010-94F0-47D0-9DC4-8D86B04AFAA8}"/>
            </c:ext>
          </c:extLst>
        </c:ser>
        <c:ser>
          <c:idx val="4"/>
          <c:order val="5"/>
          <c:tx>
            <c:strRef>
              <c:f>'Graf XX'!$A$8</c:f>
              <c:strCache>
                <c:ptCount val="1"/>
                <c:pt idx="0">
                  <c:v>Pôvodá projekcia</c:v>
                </c:pt>
              </c:strCache>
            </c:strRef>
          </c:tx>
          <c:spPr>
            <a:ln w="19050">
              <a:solidFill>
                <a:sysClr val="windowText" lastClr="000000"/>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XX'!$B$8:$BD$8</c:f>
              <c:numCache>
                <c:formatCode>0.0%</c:formatCode>
                <c:ptCount val="55"/>
                <c:pt idx="0">
                  <c:v>8.5871481888352155E-2</c:v>
                </c:pt>
                <c:pt idx="1">
                  <c:v>8.6677305100869809E-2</c:v>
                </c:pt>
                <c:pt idx="2">
                  <c:v>8.520475475949027E-2</c:v>
                </c:pt>
                <c:pt idx="3">
                  <c:v>8.3954429560400681E-2</c:v>
                </c:pt>
                <c:pt idx="4">
                  <c:v>8.2606795942409814E-2</c:v>
                </c:pt>
                <c:pt idx="5">
                  <c:v>8.1502444224115178E-2</c:v>
                </c:pt>
                <c:pt idx="6">
                  <c:v>8.0407518364979169E-2</c:v>
                </c:pt>
                <c:pt idx="7">
                  <c:v>7.8927445356057738E-2</c:v>
                </c:pt>
                <c:pt idx="8">
                  <c:v>7.8341249817429764E-2</c:v>
                </c:pt>
                <c:pt idx="9">
                  <c:v>7.7810968570015668E-2</c:v>
                </c:pt>
                <c:pt idx="10">
                  <c:v>7.7432845938762332E-2</c:v>
                </c:pt>
                <c:pt idx="11">
                  <c:v>7.7106868563674644E-2</c:v>
                </c:pt>
                <c:pt idx="12">
                  <c:v>7.7021917462112691E-2</c:v>
                </c:pt>
                <c:pt idx="13">
                  <c:v>7.6944386737856349E-2</c:v>
                </c:pt>
                <c:pt idx="14">
                  <c:v>7.6419553865300083E-2</c:v>
                </c:pt>
                <c:pt idx="15">
                  <c:v>7.5973153306615748E-2</c:v>
                </c:pt>
                <c:pt idx="16">
                  <c:v>7.5797821707383736E-2</c:v>
                </c:pt>
                <c:pt idx="17">
                  <c:v>7.56906681855853E-2</c:v>
                </c:pt>
                <c:pt idx="18">
                  <c:v>7.554121961678939E-2</c:v>
                </c:pt>
                <c:pt idx="19">
                  <c:v>7.5826307151761391E-2</c:v>
                </c:pt>
                <c:pt idx="20">
                  <c:v>7.6293726726426703E-2</c:v>
                </c:pt>
                <c:pt idx="21">
                  <c:v>7.6805361532191141E-2</c:v>
                </c:pt>
                <c:pt idx="22">
                  <c:v>7.6811800544056591E-2</c:v>
                </c:pt>
                <c:pt idx="23">
                  <c:v>7.7433057791686299E-2</c:v>
                </c:pt>
                <c:pt idx="24">
                  <c:v>7.8242739038634643E-2</c:v>
                </c:pt>
                <c:pt idx="25">
                  <c:v>7.9120460652798041E-2</c:v>
                </c:pt>
                <c:pt idx="26">
                  <c:v>7.9805356711749403E-2</c:v>
                </c:pt>
                <c:pt idx="27">
                  <c:v>8.0929679398695664E-2</c:v>
                </c:pt>
                <c:pt idx="28">
                  <c:v>8.2183581607906328E-2</c:v>
                </c:pt>
                <c:pt idx="29">
                  <c:v>8.3462907845251774E-2</c:v>
                </c:pt>
                <c:pt idx="30">
                  <c:v>8.4225390894183128E-2</c:v>
                </c:pt>
                <c:pt idx="31">
                  <c:v>8.5174112043768777E-2</c:v>
                </c:pt>
                <c:pt idx="32">
                  <c:v>8.5969665287297256E-2</c:v>
                </c:pt>
                <c:pt idx="33">
                  <c:v>8.6926106244429535E-2</c:v>
                </c:pt>
                <c:pt idx="34">
                  <c:v>8.7870405674924101E-2</c:v>
                </c:pt>
                <c:pt idx="35">
                  <c:v>8.9120382885227112E-2</c:v>
                </c:pt>
                <c:pt idx="36">
                  <c:v>9.0447875294912092E-2</c:v>
                </c:pt>
                <c:pt idx="37">
                  <c:v>9.162017140967732E-2</c:v>
                </c:pt>
                <c:pt idx="38">
                  <c:v>9.2640334383228884E-2</c:v>
                </c:pt>
                <c:pt idx="39">
                  <c:v>9.3568436496964752E-2</c:v>
                </c:pt>
                <c:pt idx="40">
                  <c:v>9.4725683461378857E-2</c:v>
                </c:pt>
                <c:pt idx="41">
                  <c:v>9.588651921399019E-2</c:v>
                </c:pt>
                <c:pt idx="42">
                  <c:v>9.6973036140939245E-2</c:v>
                </c:pt>
                <c:pt idx="43">
                  <c:v>9.7920190841806698E-2</c:v>
                </c:pt>
                <c:pt idx="44">
                  <c:v>9.8952835873394832E-2</c:v>
                </c:pt>
                <c:pt idx="45">
                  <c:v>9.9814866231810476E-2</c:v>
                </c:pt>
                <c:pt idx="46">
                  <c:v>0.10040155857262703</c:v>
                </c:pt>
                <c:pt idx="47">
                  <c:v>0.10058755507054741</c:v>
                </c:pt>
                <c:pt idx="48">
                  <c:v>0.10049206864395245</c:v>
                </c:pt>
                <c:pt idx="49">
                  <c:v>0.10032403240608083</c:v>
                </c:pt>
                <c:pt idx="50">
                  <c:v>0.10011215439414586</c:v>
                </c:pt>
                <c:pt idx="51">
                  <c:v>9.9684662843596519E-2</c:v>
                </c:pt>
                <c:pt idx="52">
                  <c:v>9.9323052268488712E-2</c:v>
                </c:pt>
                <c:pt idx="53">
                  <c:v>9.8671409743270294E-2</c:v>
                </c:pt>
                <c:pt idx="54">
                  <c:v>9.787297698837169E-2</c:v>
                </c:pt>
              </c:numCache>
            </c:numRef>
          </c:val>
          <c:smooth val="0"/>
          <c:extLst>
            <c:ext xmlns:c16="http://schemas.microsoft.com/office/drawing/2014/chart" uri="{C3380CC4-5D6E-409C-BE32-E72D297353CC}">
              <c16:uniqueId val="{00000012-94F0-47D0-9DC4-8D86B04AFAA8}"/>
            </c:ext>
          </c:extLst>
        </c:ser>
        <c:dLbls>
          <c:showLegendKey val="0"/>
          <c:showVal val="0"/>
          <c:showCatName val="0"/>
          <c:showSerName val="0"/>
          <c:showPercent val="0"/>
          <c:showBubbleSize val="0"/>
        </c:dLbls>
        <c:smooth val="0"/>
        <c:axId val="310706232"/>
        <c:axId val="310706624"/>
      </c:lineChart>
      <c:catAx>
        <c:axId val="310706232"/>
        <c:scaling>
          <c:orientation val="minMax"/>
        </c:scaling>
        <c:delete val="0"/>
        <c:axPos val="b"/>
        <c:numFmt formatCode="General" sourceLinked="0"/>
        <c:majorTickMark val="out"/>
        <c:minorTickMark val="none"/>
        <c:tickLblPos val="low"/>
        <c:txPr>
          <a:bodyPr rot="-5400000" vert="horz"/>
          <a:lstStyle/>
          <a:p>
            <a:pPr>
              <a:defRPr/>
            </a:pPr>
            <a:endParaRPr lang="en-US"/>
          </a:p>
        </c:txPr>
        <c:crossAx val="310706624"/>
        <c:crosses val="autoZero"/>
        <c:auto val="1"/>
        <c:lblAlgn val="ctr"/>
        <c:lblOffset val="100"/>
        <c:noMultiLvlLbl val="0"/>
      </c:catAx>
      <c:valAx>
        <c:axId val="310706624"/>
        <c:scaling>
          <c:orientation val="minMax"/>
          <c:max val="0.15000000000000002"/>
          <c:min val="7.0000000000000007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en-US"/>
          </a:p>
        </c:txPr>
        <c:crossAx val="310706232"/>
        <c:crosses val="autoZero"/>
        <c:crossBetween val="between"/>
      </c:valAx>
    </c:plotArea>
    <c:legend>
      <c:legendPos val="l"/>
      <c:layout>
        <c:manualLayout>
          <c:xMode val="edge"/>
          <c:yMode val="edge"/>
          <c:x val="0.10555555555555556"/>
          <c:y val="9.526173811606882E-2"/>
          <c:w val="0.42908705161854765"/>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XX'!$A$11</c:f>
              <c:strCache>
                <c:ptCount val="1"/>
                <c:pt idx="0">
                  <c:v>Methodological change</c:v>
                </c:pt>
              </c:strCache>
            </c:strRef>
          </c:tx>
          <c:spPr>
            <a:ln w="19050">
              <a:solidFill>
                <a:srgbClr val="2C9ADC"/>
              </a:solidFill>
              <a:prstDash val="solid"/>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XX'!$B$11:$BD$11</c:f>
              <c:numCache>
                <c:formatCode>0.0%</c:formatCode>
                <c:ptCount val="55"/>
                <c:pt idx="0">
                  <c:v>8.5661178091161305E-2</c:v>
                </c:pt>
                <c:pt idx="1">
                  <c:v>8.6890541246745848E-2</c:v>
                </c:pt>
                <c:pt idx="2">
                  <c:v>8.5860344001902456E-2</c:v>
                </c:pt>
                <c:pt idx="3">
                  <c:v>8.4952860073244582E-2</c:v>
                </c:pt>
                <c:pt idx="4">
                  <c:v>8.4154280346291493E-2</c:v>
                </c:pt>
                <c:pt idx="5">
                  <c:v>8.34736900412619E-2</c:v>
                </c:pt>
                <c:pt idx="6">
                  <c:v>8.2427592738855929E-2</c:v>
                </c:pt>
                <c:pt idx="7">
                  <c:v>8.1052999756632077E-2</c:v>
                </c:pt>
                <c:pt idx="8">
                  <c:v>8.0610998831382966E-2</c:v>
                </c:pt>
                <c:pt idx="9">
                  <c:v>8.0271476985257481E-2</c:v>
                </c:pt>
                <c:pt idx="10">
                  <c:v>8.0118934679381332E-2</c:v>
                </c:pt>
                <c:pt idx="11">
                  <c:v>8.0063968640810723E-2</c:v>
                </c:pt>
                <c:pt idx="12">
                  <c:v>8.0290326384493196E-2</c:v>
                </c:pt>
                <c:pt idx="13">
                  <c:v>8.0538437373467608E-2</c:v>
                </c:pt>
                <c:pt idx="14">
                  <c:v>8.0307724867782967E-2</c:v>
                </c:pt>
                <c:pt idx="15">
                  <c:v>8.019678760543543E-2</c:v>
                </c:pt>
                <c:pt idx="16">
                  <c:v>8.0349538278954732E-2</c:v>
                </c:pt>
                <c:pt idx="17">
                  <c:v>8.0560023677813883E-2</c:v>
                </c:pt>
                <c:pt idx="18">
                  <c:v>8.0709066869897275E-2</c:v>
                </c:pt>
                <c:pt idx="19">
                  <c:v>8.127476027163813E-2</c:v>
                </c:pt>
                <c:pt idx="20">
                  <c:v>8.2003563008569438E-2</c:v>
                </c:pt>
                <c:pt idx="21">
                  <c:v>8.2792518175484955E-2</c:v>
                </c:pt>
                <c:pt idx="22">
                  <c:v>8.2975472831497213E-2</c:v>
                </c:pt>
                <c:pt idx="23">
                  <c:v>8.3884808269749159E-2</c:v>
                </c:pt>
                <c:pt idx="24">
                  <c:v>8.4980482790699557E-2</c:v>
                </c:pt>
                <c:pt idx="25">
                  <c:v>8.6135489875054025E-2</c:v>
                </c:pt>
                <c:pt idx="26">
                  <c:v>8.7059630163263263E-2</c:v>
                </c:pt>
                <c:pt idx="27">
                  <c:v>8.8411817541516571E-2</c:v>
                </c:pt>
                <c:pt idx="28">
                  <c:v>8.9879998490873983E-2</c:v>
                </c:pt>
                <c:pt idx="29">
                  <c:v>9.1351678349381293E-2</c:v>
                </c:pt>
                <c:pt idx="30">
                  <c:v>9.218782557923072E-2</c:v>
                </c:pt>
                <c:pt idx="31">
                  <c:v>9.3337336760416723E-2</c:v>
                </c:pt>
                <c:pt idx="32">
                  <c:v>9.4320520525975907E-2</c:v>
                </c:pt>
                <c:pt idx="33">
                  <c:v>9.5462293625258987E-2</c:v>
                </c:pt>
                <c:pt idx="34">
                  <c:v>9.6624133000199106E-2</c:v>
                </c:pt>
                <c:pt idx="35">
                  <c:v>9.8094457616699354E-2</c:v>
                </c:pt>
                <c:pt idx="36">
                  <c:v>9.9650406278333145E-2</c:v>
                </c:pt>
                <c:pt idx="37">
                  <c:v>0.1010455701359087</c:v>
                </c:pt>
                <c:pt idx="38">
                  <c:v>0.10225647792316872</c:v>
                </c:pt>
                <c:pt idx="39">
                  <c:v>0.10323526380129902</c:v>
                </c:pt>
                <c:pt idx="40">
                  <c:v>0.10462593357493712</c:v>
                </c:pt>
                <c:pt idx="41">
                  <c:v>0.10601233331407428</c:v>
                </c:pt>
                <c:pt idx="42">
                  <c:v>0.10731079387885484</c:v>
                </c:pt>
                <c:pt idx="43">
                  <c:v>0.10844459723966922</c:v>
                </c:pt>
                <c:pt idx="44">
                  <c:v>0.10962668710709902</c:v>
                </c:pt>
                <c:pt idx="45">
                  <c:v>0.11062277905398259</c:v>
                </c:pt>
                <c:pt idx="46">
                  <c:v>0.11129681697010115</c:v>
                </c:pt>
                <c:pt idx="47">
                  <c:v>0.11152787808802447</c:v>
                </c:pt>
                <c:pt idx="48">
                  <c:v>0.11146409185531816</c:v>
                </c:pt>
                <c:pt idx="49">
                  <c:v>0.11116392900979324</c:v>
                </c:pt>
                <c:pt idx="50">
                  <c:v>0.11097040949762166</c:v>
                </c:pt>
                <c:pt idx="51">
                  <c:v>0.11053897476867817</c:v>
                </c:pt>
                <c:pt idx="52">
                  <c:v>0.11016576686579012</c:v>
                </c:pt>
                <c:pt idx="53">
                  <c:v>0.10947683035731821</c:v>
                </c:pt>
                <c:pt idx="54">
                  <c:v>0.10862007838873265</c:v>
                </c:pt>
              </c:numCache>
            </c:numRef>
          </c:val>
          <c:smooth val="0"/>
          <c:extLst>
            <c:ext xmlns:c16="http://schemas.microsoft.com/office/drawing/2014/chart" uri="{C3380CC4-5D6E-409C-BE32-E72D297353CC}">
              <c16:uniqueId val="{00000007-40E7-4695-8D34-D4BFB6A3C560}"/>
            </c:ext>
          </c:extLst>
        </c:ser>
        <c:ser>
          <c:idx val="5"/>
          <c:order val="1"/>
          <c:tx>
            <c:strRef>
              <c:f>'Graf XX'!$A$12</c:f>
              <c:strCache>
                <c:ptCount val="1"/>
                <c:pt idx="0">
                  <c:v>(1)</c:v>
                </c:pt>
              </c:strCache>
            </c:strRef>
          </c:tx>
          <c:spPr>
            <a:ln w="19050">
              <a:solidFill>
                <a:sysClr val="windowText" lastClr="000000">
                  <a:lumMod val="85000"/>
                  <a:lumOff val="15000"/>
                </a:sysClr>
              </a:solidFill>
              <a:prstDash val="dash"/>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XX'!$B$12:$BD$12</c:f>
              <c:numCache>
                <c:formatCode>0.0%</c:formatCode>
                <c:ptCount val="55"/>
                <c:pt idx="0">
                  <c:v>8.5661178091161305E-2</c:v>
                </c:pt>
                <c:pt idx="1">
                  <c:v>8.6890541246745848E-2</c:v>
                </c:pt>
                <c:pt idx="2">
                  <c:v>8.5860344001902456E-2</c:v>
                </c:pt>
                <c:pt idx="3">
                  <c:v>8.5135416982476939E-2</c:v>
                </c:pt>
                <c:pt idx="4">
                  <c:v>8.5202518211664191E-2</c:v>
                </c:pt>
                <c:pt idx="5">
                  <c:v>8.5020122526452385E-2</c:v>
                </c:pt>
                <c:pt idx="6">
                  <c:v>8.4316270914044963E-2</c:v>
                </c:pt>
                <c:pt idx="7">
                  <c:v>8.3429010630431871E-2</c:v>
                </c:pt>
                <c:pt idx="8">
                  <c:v>8.324783228110659E-2</c:v>
                </c:pt>
                <c:pt idx="9">
                  <c:v>8.3201367999688733E-2</c:v>
                </c:pt>
                <c:pt idx="10">
                  <c:v>8.31717395820461E-2</c:v>
                </c:pt>
                <c:pt idx="11">
                  <c:v>8.2964947963205263E-2</c:v>
                </c:pt>
                <c:pt idx="12">
                  <c:v>8.297677719579355E-2</c:v>
                </c:pt>
                <c:pt idx="13">
                  <c:v>8.3140888612768832E-2</c:v>
                </c:pt>
                <c:pt idx="14">
                  <c:v>8.3107642835030318E-2</c:v>
                </c:pt>
                <c:pt idx="15">
                  <c:v>8.3453637403270553E-2</c:v>
                </c:pt>
                <c:pt idx="16">
                  <c:v>8.3948444531750335E-2</c:v>
                </c:pt>
                <c:pt idx="17">
                  <c:v>8.4688354782839981E-2</c:v>
                </c:pt>
                <c:pt idx="18">
                  <c:v>8.5637524875689111E-2</c:v>
                </c:pt>
                <c:pt idx="19">
                  <c:v>8.6770337943121334E-2</c:v>
                </c:pt>
                <c:pt idx="20">
                  <c:v>8.8166693555311593E-2</c:v>
                </c:pt>
                <c:pt idx="21">
                  <c:v>8.9753155110685975E-2</c:v>
                </c:pt>
                <c:pt idx="22">
                  <c:v>9.1478089467772292E-2</c:v>
                </c:pt>
                <c:pt idx="23">
                  <c:v>9.3264628223215448E-2</c:v>
                </c:pt>
                <c:pt idx="24">
                  <c:v>9.5070417366042964E-2</c:v>
                </c:pt>
                <c:pt idx="25">
                  <c:v>9.6967727719437444E-2</c:v>
                </c:pt>
                <c:pt idx="26">
                  <c:v>9.8890811919299534E-2</c:v>
                </c:pt>
                <c:pt idx="27">
                  <c:v>0.10078202794561085</c:v>
                </c:pt>
                <c:pt idx="28">
                  <c:v>0.10262968343256459</c:v>
                </c:pt>
                <c:pt idx="29">
                  <c:v>0.10449402485002177</c:v>
                </c:pt>
                <c:pt idx="30">
                  <c:v>0.10633645797370382</c:v>
                </c:pt>
                <c:pt idx="31">
                  <c:v>0.10831286711704004</c:v>
                </c:pt>
                <c:pt idx="32">
                  <c:v>0.1103792798395434</c:v>
                </c:pt>
                <c:pt idx="33">
                  <c:v>0.11250948455988632</c:v>
                </c:pt>
                <c:pt idx="34">
                  <c:v>0.11467952030542558</c:v>
                </c:pt>
                <c:pt idx="35">
                  <c:v>0.11684157853298693</c:v>
                </c:pt>
                <c:pt idx="36">
                  <c:v>0.11898749054751696</c:v>
                </c:pt>
                <c:pt idx="37">
                  <c:v>0.12118900396246271</c:v>
                </c:pt>
                <c:pt idx="38">
                  <c:v>0.12338670199507561</c:v>
                </c:pt>
                <c:pt idx="39">
                  <c:v>0.12547008717364569</c:v>
                </c:pt>
                <c:pt idx="40">
                  <c:v>0.1273256636965826</c:v>
                </c:pt>
                <c:pt idx="41">
                  <c:v>0.12865344008386889</c:v>
                </c:pt>
                <c:pt idx="42">
                  <c:v>0.12986564481867649</c:v>
                </c:pt>
                <c:pt idx="43">
                  <c:v>0.13075808541059908</c:v>
                </c:pt>
                <c:pt idx="44">
                  <c:v>0.13156414049263362</c:v>
                </c:pt>
                <c:pt idx="45">
                  <c:v>0.13199032945840133</c:v>
                </c:pt>
                <c:pt idx="46">
                  <c:v>0.13226737634859928</c:v>
                </c:pt>
                <c:pt idx="47">
                  <c:v>0.13233380955788251</c:v>
                </c:pt>
                <c:pt idx="48">
                  <c:v>0.13208490461435579</c:v>
                </c:pt>
                <c:pt idx="49">
                  <c:v>0.13199201022581319</c:v>
                </c:pt>
                <c:pt idx="50">
                  <c:v>0.13171039079453364</c:v>
                </c:pt>
                <c:pt idx="51">
                  <c:v>0.13147077584624856</c:v>
                </c:pt>
                <c:pt idx="52">
                  <c:v>0.13130704938086224</c:v>
                </c:pt>
                <c:pt idx="53">
                  <c:v>0.13121402385154962</c:v>
                </c:pt>
                <c:pt idx="54">
                  <c:v>0.13111155317757281</c:v>
                </c:pt>
              </c:numCache>
            </c:numRef>
          </c:val>
          <c:smooth val="0"/>
          <c:extLst>
            <c:ext xmlns:c16="http://schemas.microsoft.com/office/drawing/2014/chart" uri="{C3380CC4-5D6E-409C-BE32-E72D297353CC}">
              <c16:uniqueId val="{00000009-40E7-4695-8D34-D4BFB6A3C560}"/>
            </c:ext>
          </c:extLst>
        </c:ser>
        <c:ser>
          <c:idx val="0"/>
          <c:order val="2"/>
          <c:tx>
            <c:strRef>
              <c:f>'Graf XX'!$A$13</c:f>
              <c:strCache>
                <c:ptCount val="1"/>
                <c:pt idx="0">
                  <c:v>(1)+(2)</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B-40E7-4695-8D34-D4BFB6A3C560}"/>
              </c:ext>
            </c:extLst>
          </c:dPt>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XX'!$B$13:$BD$13</c:f>
              <c:numCache>
                <c:formatCode>0.0%</c:formatCode>
                <c:ptCount val="55"/>
                <c:pt idx="0">
                  <c:v>8.5661178091161305E-2</c:v>
                </c:pt>
                <c:pt idx="1">
                  <c:v>8.6890541246745848E-2</c:v>
                </c:pt>
                <c:pt idx="2">
                  <c:v>8.5860344001902456E-2</c:v>
                </c:pt>
                <c:pt idx="3">
                  <c:v>8.5135416982476939E-2</c:v>
                </c:pt>
                <c:pt idx="4">
                  <c:v>8.5314277748593195E-2</c:v>
                </c:pt>
                <c:pt idx="5">
                  <c:v>8.5096823787667211E-2</c:v>
                </c:pt>
                <c:pt idx="6">
                  <c:v>8.4384761978291548E-2</c:v>
                </c:pt>
                <c:pt idx="7">
                  <c:v>8.3508893798396946E-2</c:v>
                </c:pt>
                <c:pt idx="8">
                  <c:v>8.3332393798842497E-2</c:v>
                </c:pt>
                <c:pt idx="9">
                  <c:v>8.3286626602203193E-2</c:v>
                </c:pt>
                <c:pt idx="10">
                  <c:v>8.3254725334359944E-2</c:v>
                </c:pt>
                <c:pt idx="11">
                  <c:v>8.3051520515347269E-2</c:v>
                </c:pt>
                <c:pt idx="12">
                  <c:v>8.3084756726456668E-2</c:v>
                </c:pt>
                <c:pt idx="13">
                  <c:v>8.3288514836070138E-2</c:v>
                </c:pt>
                <c:pt idx="14">
                  <c:v>8.3305741364471261E-2</c:v>
                </c:pt>
                <c:pt idx="15">
                  <c:v>8.37095708497885E-2</c:v>
                </c:pt>
                <c:pt idx="16">
                  <c:v>8.4273493056051876E-2</c:v>
                </c:pt>
                <c:pt idx="17">
                  <c:v>8.509453544197787E-2</c:v>
                </c:pt>
                <c:pt idx="18">
                  <c:v>8.6129978271781843E-2</c:v>
                </c:pt>
                <c:pt idx="19">
                  <c:v>8.73511730866873E-2</c:v>
                </c:pt>
                <c:pt idx="20">
                  <c:v>8.883973652877579E-2</c:v>
                </c:pt>
                <c:pt idx="21">
                  <c:v>9.0483338833215229E-2</c:v>
                </c:pt>
                <c:pt idx="22">
                  <c:v>9.2227184589278116E-2</c:v>
                </c:pt>
                <c:pt idx="23">
                  <c:v>9.4040712300765619E-2</c:v>
                </c:pt>
                <c:pt idx="24">
                  <c:v>9.5907159988431329E-2</c:v>
                </c:pt>
                <c:pt idx="25">
                  <c:v>9.7869500361068992E-2</c:v>
                </c:pt>
                <c:pt idx="26">
                  <c:v>9.9857338399057749E-2</c:v>
                </c:pt>
                <c:pt idx="27">
                  <c:v>0.10183873309922101</c:v>
                </c:pt>
                <c:pt idx="28">
                  <c:v>0.10377829332383277</c:v>
                </c:pt>
                <c:pt idx="29">
                  <c:v>0.10573556050051534</c:v>
                </c:pt>
                <c:pt idx="30">
                  <c:v>0.10764001331131311</c:v>
                </c:pt>
                <c:pt idx="31">
                  <c:v>0.10964939490824606</c:v>
                </c:pt>
                <c:pt idx="32">
                  <c:v>0.11175099618860124</c:v>
                </c:pt>
                <c:pt idx="33">
                  <c:v>0.11391667052403651</c:v>
                </c:pt>
                <c:pt idx="34">
                  <c:v>0.11612147679393658</c:v>
                </c:pt>
                <c:pt idx="35">
                  <c:v>0.11834826275873225</c:v>
                </c:pt>
                <c:pt idx="36">
                  <c:v>0.12056210681143728</c:v>
                </c:pt>
                <c:pt idx="37">
                  <c:v>0.12280344112755136</c:v>
                </c:pt>
                <c:pt idx="38">
                  <c:v>0.12504057326625931</c:v>
                </c:pt>
                <c:pt idx="39">
                  <c:v>0.12716206800529747</c:v>
                </c:pt>
                <c:pt idx="40">
                  <c:v>0.12905107747736863</c:v>
                </c:pt>
                <c:pt idx="41">
                  <c:v>0.13040791205431351</c:v>
                </c:pt>
                <c:pt idx="42">
                  <c:v>0.13164686251679883</c:v>
                </c:pt>
                <c:pt idx="43">
                  <c:v>0.13256373216271</c:v>
                </c:pt>
                <c:pt idx="44">
                  <c:v>0.13339398041955114</c:v>
                </c:pt>
                <c:pt idx="45">
                  <c:v>0.13383808680253156</c:v>
                </c:pt>
                <c:pt idx="46">
                  <c:v>0.13412924417830513</c:v>
                </c:pt>
                <c:pt idx="47">
                  <c:v>0.1342087151013337</c:v>
                </c:pt>
                <c:pt idx="48">
                  <c:v>0.13396955950069403</c:v>
                </c:pt>
                <c:pt idx="49">
                  <c:v>0.13388590175401235</c:v>
                </c:pt>
                <c:pt idx="50">
                  <c:v>0.13360875209384629</c:v>
                </c:pt>
                <c:pt idx="51">
                  <c:v>0.1333733402497079</c:v>
                </c:pt>
                <c:pt idx="52">
                  <c:v>0.13321187737833207</c:v>
                </c:pt>
                <c:pt idx="53">
                  <c:v>0.13312170989082056</c:v>
                </c:pt>
                <c:pt idx="54">
                  <c:v>0.1330221757259164</c:v>
                </c:pt>
              </c:numCache>
            </c:numRef>
          </c:val>
          <c:smooth val="0"/>
          <c:extLst>
            <c:ext xmlns:c16="http://schemas.microsoft.com/office/drawing/2014/chart" uri="{C3380CC4-5D6E-409C-BE32-E72D297353CC}">
              <c16:uniqueId val="{0000000C-40E7-4695-8D34-D4BFB6A3C560}"/>
            </c:ext>
          </c:extLst>
        </c:ser>
        <c:ser>
          <c:idx val="1"/>
          <c:order val="3"/>
          <c:tx>
            <c:strRef>
              <c:f>'Graf XX'!$A$14</c:f>
              <c:strCache>
                <c:ptCount val="1"/>
                <c:pt idx="0">
                  <c:v>(1)+(2)+(3)</c:v>
                </c:pt>
              </c:strCache>
            </c:strRef>
          </c:tx>
          <c:spPr>
            <a:ln w="19050">
              <a:solidFill>
                <a:srgbClr val="EEECE1">
                  <a:lumMod val="50000"/>
                </a:srgbClr>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XX'!$B$14:$BD$14</c:f>
              <c:numCache>
                <c:formatCode>0.0%</c:formatCode>
                <c:ptCount val="55"/>
                <c:pt idx="0">
                  <c:v>8.5661178091161305E-2</c:v>
                </c:pt>
                <c:pt idx="1">
                  <c:v>8.6895768194130696E-2</c:v>
                </c:pt>
                <c:pt idx="2">
                  <c:v>8.5869719371022543E-2</c:v>
                </c:pt>
                <c:pt idx="3">
                  <c:v>8.5149851180338382E-2</c:v>
                </c:pt>
                <c:pt idx="4">
                  <c:v>8.5336234303269337E-2</c:v>
                </c:pt>
                <c:pt idx="5">
                  <c:v>8.5128246239713448E-2</c:v>
                </c:pt>
                <c:pt idx="6">
                  <c:v>8.4430036221010446E-2</c:v>
                </c:pt>
                <c:pt idx="7">
                  <c:v>8.357097376197227E-2</c:v>
                </c:pt>
                <c:pt idx="8">
                  <c:v>8.3420805010007232E-2</c:v>
                </c:pt>
                <c:pt idx="9">
                  <c:v>8.3407150804902574E-2</c:v>
                </c:pt>
                <c:pt idx="10">
                  <c:v>8.3414095924806531E-2</c:v>
                </c:pt>
                <c:pt idx="11">
                  <c:v>8.32522433997092E-2</c:v>
                </c:pt>
                <c:pt idx="12">
                  <c:v>8.3331941471738363E-2</c:v>
                </c:pt>
                <c:pt idx="13">
                  <c:v>8.3588833009668448E-2</c:v>
                </c:pt>
                <c:pt idx="14">
                  <c:v>8.3659994072176239E-2</c:v>
                </c:pt>
                <c:pt idx="15">
                  <c:v>8.4131194901107001E-2</c:v>
                </c:pt>
                <c:pt idx="16">
                  <c:v>8.4772353789378183E-2</c:v>
                </c:pt>
                <c:pt idx="17">
                  <c:v>8.5682434288303397E-2</c:v>
                </c:pt>
                <c:pt idx="18">
                  <c:v>8.681781240692886E-2</c:v>
                </c:pt>
                <c:pt idx="19">
                  <c:v>8.8153017290461502E-2</c:v>
                </c:pt>
                <c:pt idx="20">
                  <c:v>8.9770755734477833E-2</c:v>
                </c:pt>
                <c:pt idx="21">
                  <c:v>9.1557305676102971E-2</c:v>
                </c:pt>
                <c:pt idx="22">
                  <c:v>9.345567940610322E-2</c:v>
                </c:pt>
                <c:pt idx="23">
                  <c:v>9.5431420327815208E-2</c:v>
                </c:pt>
                <c:pt idx="24">
                  <c:v>9.7469300324923222E-2</c:v>
                </c:pt>
                <c:pt idx="25">
                  <c:v>9.9612251388400921E-2</c:v>
                </c:pt>
                <c:pt idx="26">
                  <c:v>0.10178432218067866</c:v>
                </c:pt>
                <c:pt idx="27">
                  <c:v>0.10395044253753184</c:v>
                </c:pt>
                <c:pt idx="28">
                  <c:v>0.10607372965983203</c:v>
                </c:pt>
                <c:pt idx="29">
                  <c:v>0.10821321415678382</c:v>
                </c:pt>
                <c:pt idx="30">
                  <c:v>0.11029860425033747</c:v>
                </c:pt>
                <c:pt idx="31">
                  <c:v>0.11246620078323777</c:v>
                </c:pt>
                <c:pt idx="32">
                  <c:v>0.11470252419599571</c:v>
                </c:pt>
                <c:pt idx="33">
                  <c:v>0.11698077855965201</c:v>
                </c:pt>
                <c:pt idx="34">
                  <c:v>0.11927445225460248</c:v>
                </c:pt>
                <c:pt idx="35">
                  <c:v>0.12156860115556467</c:v>
                </c:pt>
                <c:pt idx="36">
                  <c:v>0.12383046537748051</c:v>
                </c:pt>
                <c:pt idx="37">
                  <c:v>0.12608541279303148</c:v>
                </c:pt>
                <c:pt idx="38">
                  <c:v>0.12831529886413087</c:v>
                </c:pt>
                <c:pt idx="39">
                  <c:v>0.13041881015252443</c:v>
                </c:pt>
                <c:pt idx="40">
                  <c:v>0.13228974157141987</c:v>
                </c:pt>
                <c:pt idx="41">
                  <c:v>0.13361840820361701</c:v>
                </c:pt>
                <c:pt idx="42">
                  <c:v>0.1348171014685344</c:v>
                </c:pt>
                <c:pt idx="43">
                  <c:v>0.13568662768911594</c:v>
                </c:pt>
                <c:pt idx="44">
                  <c:v>0.13647665968408346</c:v>
                </c:pt>
                <c:pt idx="45">
                  <c:v>0.13688613331588456</c:v>
                </c:pt>
                <c:pt idx="46">
                  <c:v>0.13713997022069066</c:v>
                </c:pt>
                <c:pt idx="47">
                  <c:v>0.1371772780533598</c:v>
                </c:pt>
                <c:pt idx="48">
                  <c:v>0.13688631570287985</c:v>
                </c:pt>
                <c:pt idx="49">
                  <c:v>0.13675273084748568</c:v>
                </c:pt>
                <c:pt idx="50">
                  <c:v>0.13642137973875396</c:v>
                </c:pt>
                <c:pt idx="51">
                  <c:v>0.13613226444516943</c:v>
                </c:pt>
                <c:pt idx="52">
                  <c:v>0.13592096002223014</c:v>
                </c:pt>
                <c:pt idx="53">
                  <c:v>0.13578367380869794</c:v>
                </c:pt>
                <c:pt idx="54">
                  <c:v>0.1356398896973193</c:v>
                </c:pt>
              </c:numCache>
            </c:numRef>
          </c:val>
          <c:smooth val="0"/>
          <c:extLst>
            <c:ext xmlns:c16="http://schemas.microsoft.com/office/drawing/2014/chart" uri="{C3380CC4-5D6E-409C-BE32-E72D297353CC}">
              <c16:uniqueId val="{0000000E-40E7-4695-8D34-D4BFB6A3C560}"/>
            </c:ext>
          </c:extLst>
        </c:ser>
        <c:ser>
          <c:idx val="2"/>
          <c:order val="4"/>
          <c:tx>
            <c:strRef>
              <c:f>'Graf XX'!$A$15</c:f>
              <c:strCache>
                <c:ptCount val="1"/>
                <c:pt idx="0">
                  <c:v>(1)+(2)+(3)+(4)</c:v>
                </c:pt>
              </c:strCache>
            </c:strRef>
          </c:tx>
          <c:spPr>
            <a:ln w="19050">
              <a:solidFill>
                <a:sysClr val="window" lastClr="FFFFFF">
                  <a:lumMod val="50000"/>
                </a:sysClr>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XX'!$B$15:$BD$15</c:f>
              <c:numCache>
                <c:formatCode>0.0%</c:formatCode>
                <c:ptCount val="55"/>
                <c:pt idx="0">
                  <c:v>8.5661178091161305E-2</c:v>
                </c:pt>
                <c:pt idx="1">
                  <c:v>8.6895768194130696E-2</c:v>
                </c:pt>
                <c:pt idx="2">
                  <c:v>8.5869719371022543E-2</c:v>
                </c:pt>
                <c:pt idx="3">
                  <c:v>8.6079303371177349E-2</c:v>
                </c:pt>
                <c:pt idx="4">
                  <c:v>8.6290943039993379E-2</c:v>
                </c:pt>
                <c:pt idx="5">
                  <c:v>8.612088882413306E-2</c:v>
                </c:pt>
                <c:pt idx="6">
                  <c:v>8.5456756298259579E-2</c:v>
                </c:pt>
                <c:pt idx="7">
                  <c:v>8.4634509521504392E-2</c:v>
                </c:pt>
                <c:pt idx="8">
                  <c:v>8.4519171064669926E-2</c:v>
                </c:pt>
                <c:pt idx="9">
                  <c:v>8.45444640904435E-2</c:v>
                </c:pt>
                <c:pt idx="10">
                  <c:v>8.4587524895146732E-2</c:v>
                </c:pt>
                <c:pt idx="11">
                  <c:v>8.4459825437564154E-2</c:v>
                </c:pt>
                <c:pt idx="12">
                  <c:v>8.4574394276437509E-2</c:v>
                </c:pt>
                <c:pt idx="13">
                  <c:v>8.4864287601189498E-2</c:v>
                </c:pt>
                <c:pt idx="14">
                  <c:v>8.4961828258627678E-2</c:v>
                </c:pt>
                <c:pt idx="15">
                  <c:v>8.5463063967824007E-2</c:v>
                </c:pt>
                <c:pt idx="16">
                  <c:v>8.6131446633112119E-2</c:v>
                </c:pt>
                <c:pt idx="17">
                  <c:v>8.7070832596380418E-2</c:v>
                </c:pt>
                <c:pt idx="18">
                  <c:v>8.8235400018287419E-2</c:v>
                </c:pt>
                <c:pt idx="19">
                  <c:v>8.9600216605603258E-2</c:v>
                </c:pt>
                <c:pt idx="20">
                  <c:v>9.1248209781332634E-2</c:v>
                </c:pt>
                <c:pt idx="21">
                  <c:v>9.3067478613093932E-2</c:v>
                </c:pt>
                <c:pt idx="22">
                  <c:v>9.4998105289006568E-2</c:v>
                </c:pt>
                <c:pt idx="23">
                  <c:v>9.7009655737963801E-2</c:v>
                </c:pt>
                <c:pt idx="24">
                  <c:v>9.9082734504452263E-2</c:v>
                </c:pt>
                <c:pt idx="25">
                  <c:v>0.10126164588676058</c:v>
                </c:pt>
                <c:pt idx="26">
                  <c:v>0.10347044310550767</c:v>
                </c:pt>
                <c:pt idx="27">
                  <c:v>0.10567213575219751</c:v>
                </c:pt>
                <c:pt idx="28">
                  <c:v>0.10782943781403832</c:v>
                </c:pt>
                <c:pt idx="29">
                  <c:v>0.1100004844324599</c:v>
                </c:pt>
                <c:pt idx="30">
                  <c:v>0.11211583313437898</c:v>
                </c:pt>
                <c:pt idx="31">
                  <c:v>0.11431509882181706</c:v>
                </c:pt>
                <c:pt idx="32">
                  <c:v>0.11658287647449829</c:v>
                </c:pt>
                <c:pt idx="33">
                  <c:v>0.11889201702098863</c:v>
                </c:pt>
                <c:pt idx="34">
                  <c:v>0.12121452551994143</c:v>
                </c:pt>
                <c:pt idx="35">
                  <c:v>0.12353813347818221</c:v>
                </c:pt>
                <c:pt idx="36">
                  <c:v>0.12582664350770864</c:v>
                </c:pt>
                <c:pt idx="37">
                  <c:v>0.12810740911500201</c:v>
                </c:pt>
                <c:pt idx="38">
                  <c:v>0.13036141639119239</c:v>
                </c:pt>
                <c:pt idx="39">
                  <c:v>0.13248698529519209</c:v>
                </c:pt>
                <c:pt idx="40">
                  <c:v>0.13437550715660918</c:v>
                </c:pt>
                <c:pt idx="41">
                  <c:v>0.13571594266145581</c:v>
                </c:pt>
                <c:pt idx="42">
                  <c:v>0.13692693765672254</c:v>
                </c:pt>
                <c:pt idx="43">
                  <c:v>0.13780346341393132</c:v>
                </c:pt>
                <c:pt idx="44">
                  <c:v>0.13859805874113484</c:v>
                </c:pt>
                <c:pt idx="45">
                  <c:v>0.13901019485146779</c:v>
                </c:pt>
                <c:pt idx="46">
                  <c:v>0.13926390288852764</c:v>
                </c:pt>
                <c:pt idx="47">
                  <c:v>0.13929847927795375</c:v>
                </c:pt>
                <c:pt idx="48">
                  <c:v>0.1390008891378674</c:v>
                </c:pt>
                <c:pt idx="49">
                  <c:v>0.13886181159532901</c:v>
                </c:pt>
                <c:pt idx="50">
                  <c:v>0.13852098118801878</c:v>
                </c:pt>
                <c:pt idx="51">
                  <c:v>0.13822564665896056</c:v>
                </c:pt>
                <c:pt idx="52">
                  <c:v>0.13800590968916818</c:v>
                </c:pt>
                <c:pt idx="53">
                  <c:v>0.13786322943207235</c:v>
                </c:pt>
                <c:pt idx="54">
                  <c:v>0.1377116280925299</c:v>
                </c:pt>
              </c:numCache>
            </c:numRef>
          </c:val>
          <c:smooth val="0"/>
          <c:extLst>
            <c:ext xmlns:c16="http://schemas.microsoft.com/office/drawing/2014/chart" uri="{C3380CC4-5D6E-409C-BE32-E72D297353CC}">
              <c16:uniqueId val="{00000010-40E7-4695-8D34-D4BFB6A3C560}"/>
            </c:ext>
          </c:extLst>
        </c:ser>
        <c:ser>
          <c:idx val="4"/>
          <c:order val="5"/>
          <c:tx>
            <c:strRef>
              <c:f>'Graf XX'!$A$16</c:f>
              <c:strCache>
                <c:ptCount val="1"/>
                <c:pt idx="0">
                  <c:v>Former projection</c:v>
                </c:pt>
              </c:strCache>
            </c:strRef>
          </c:tx>
          <c:spPr>
            <a:ln w="19050">
              <a:solidFill>
                <a:sysClr val="windowText" lastClr="000000"/>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XX'!$B$16:$BD$16</c:f>
              <c:numCache>
                <c:formatCode>0.0%</c:formatCode>
                <c:ptCount val="55"/>
                <c:pt idx="0">
                  <c:v>8.5871481888352155E-2</c:v>
                </c:pt>
                <c:pt idx="1">
                  <c:v>8.6677305100869809E-2</c:v>
                </c:pt>
                <c:pt idx="2">
                  <c:v>8.520475475949027E-2</c:v>
                </c:pt>
                <c:pt idx="3">
                  <c:v>8.3954429560400681E-2</c:v>
                </c:pt>
                <c:pt idx="4">
                  <c:v>8.2606795942409814E-2</c:v>
                </c:pt>
                <c:pt idx="5">
                  <c:v>8.1502444224115178E-2</c:v>
                </c:pt>
                <c:pt idx="6">
                  <c:v>8.0407518364979169E-2</c:v>
                </c:pt>
                <c:pt idx="7">
                  <c:v>7.8927445356057738E-2</c:v>
                </c:pt>
                <c:pt idx="8">
                  <c:v>7.8341249817429764E-2</c:v>
                </c:pt>
                <c:pt idx="9">
                  <c:v>7.7810968570015668E-2</c:v>
                </c:pt>
                <c:pt idx="10">
                  <c:v>7.7432845938762332E-2</c:v>
                </c:pt>
                <c:pt idx="11">
                  <c:v>7.7106868563674644E-2</c:v>
                </c:pt>
                <c:pt idx="12">
                  <c:v>7.7021917462112691E-2</c:v>
                </c:pt>
                <c:pt idx="13">
                  <c:v>7.6944386737856349E-2</c:v>
                </c:pt>
                <c:pt idx="14">
                  <c:v>7.6419553865300083E-2</c:v>
                </c:pt>
                <c:pt idx="15">
                  <c:v>7.5973153306615748E-2</c:v>
                </c:pt>
                <c:pt idx="16">
                  <c:v>7.5797821707383736E-2</c:v>
                </c:pt>
                <c:pt idx="17">
                  <c:v>7.56906681855853E-2</c:v>
                </c:pt>
                <c:pt idx="18">
                  <c:v>7.554121961678939E-2</c:v>
                </c:pt>
                <c:pt idx="19">
                  <c:v>7.5826307151761391E-2</c:v>
                </c:pt>
                <c:pt idx="20">
                  <c:v>7.6293726726426703E-2</c:v>
                </c:pt>
                <c:pt idx="21">
                  <c:v>7.6805361532191141E-2</c:v>
                </c:pt>
                <c:pt idx="22">
                  <c:v>7.6811800544056591E-2</c:v>
                </c:pt>
                <c:pt idx="23">
                  <c:v>7.7433057791686299E-2</c:v>
                </c:pt>
                <c:pt idx="24">
                  <c:v>7.8242739038634643E-2</c:v>
                </c:pt>
                <c:pt idx="25">
                  <c:v>7.9120460652798041E-2</c:v>
                </c:pt>
                <c:pt idx="26">
                  <c:v>7.9805356711749403E-2</c:v>
                </c:pt>
                <c:pt idx="27">
                  <c:v>8.0929679398695664E-2</c:v>
                </c:pt>
                <c:pt idx="28">
                  <c:v>8.2183581607906328E-2</c:v>
                </c:pt>
                <c:pt idx="29">
                  <c:v>8.3462907845251774E-2</c:v>
                </c:pt>
                <c:pt idx="30">
                  <c:v>8.4225390894183128E-2</c:v>
                </c:pt>
                <c:pt idx="31">
                  <c:v>8.5174112043768777E-2</c:v>
                </c:pt>
                <c:pt idx="32">
                  <c:v>8.5969665287297256E-2</c:v>
                </c:pt>
                <c:pt idx="33">
                  <c:v>8.6926106244429535E-2</c:v>
                </c:pt>
                <c:pt idx="34">
                  <c:v>8.7870405674924101E-2</c:v>
                </c:pt>
                <c:pt idx="35">
                  <c:v>8.9120382885227112E-2</c:v>
                </c:pt>
                <c:pt idx="36">
                  <c:v>9.0447875294912092E-2</c:v>
                </c:pt>
                <c:pt idx="37">
                  <c:v>9.162017140967732E-2</c:v>
                </c:pt>
                <c:pt idx="38">
                  <c:v>9.2640334383228884E-2</c:v>
                </c:pt>
                <c:pt idx="39">
                  <c:v>9.3568436496964752E-2</c:v>
                </c:pt>
                <c:pt idx="40">
                  <c:v>9.4725683461378857E-2</c:v>
                </c:pt>
                <c:pt idx="41">
                  <c:v>9.588651921399019E-2</c:v>
                </c:pt>
                <c:pt idx="42">
                  <c:v>9.6973036140939245E-2</c:v>
                </c:pt>
                <c:pt idx="43">
                  <c:v>9.7920190841806698E-2</c:v>
                </c:pt>
                <c:pt idx="44">
                  <c:v>9.8952835873394832E-2</c:v>
                </c:pt>
                <c:pt idx="45">
                  <c:v>9.9814866231810476E-2</c:v>
                </c:pt>
                <c:pt idx="46">
                  <c:v>0.10040155857262703</c:v>
                </c:pt>
                <c:pt idx="47">
                  <c:v>0.10058755507054741</c:v>
                </c:pt>
                <c:pt idx="48">
                  <c:v>0.10049206864395245</c:v>
                </c:pt>
                <c:pt idx="49">
                  <c:v>0.10032403240608083</c:v>
                </c:pt>
                <c:pt idx="50">
                  <c:v>0.10011215439414586</c:v>
                </c:pt>
                <c:pt idx="51">
                  <c:v>9.9684662843596519E-2</c:v>
                </c:pt>
                <c:pt idx="52">
                  <c:v>9.9323052268488712E-2</c:v>
                </c:pt>
                <c:pt idx="53">
                  <c:v>9.8671409743270294E-2</c:v>
                </c:pt>
                <c:pt idx="54">
                  <c:v>9.787297698837169E-2</c:v>
                </c:pt>
              </c:numCache>
            </c:numRef>
          </c:val>
          <c:smooth val="0"/>
          <c:extLst>
            <c:ext xmlns:c16="http://schemas.microsoft.com/office/drawing/2014/chart" uri="{C3380CC4-5D6E-409C-BE32-E72D297353CC}">
              <c16:uniqueId val="{00000012-40E7-4695-8D34-D4BFB6A3C560}"/>
            </c:ext>
          </c:extLst>
        </c:ser>
        <c:dLbls>
          <c:showLegendKey val="0"/>
          <c:showVal val="0"/>
          <c:showCatName val="0"/>
          <c:showSerName val="0"/>
          <c:showPercent val="0"/>
          <c:showBubbleSize val="0"/>
        </c:dLbls>
        <c:smooth val="0"/>
        <c:axId val="310707408"/>
        <c:axId val="310707800"/>
      </c:lineChart>
      <c:catAx>
        <c:axId val="310707408"/>
        <c:scaling>
          <c:orientation val="minMax"/>
        </c:scaling>
        <c:delete val="0"/>
        <c:axPos val="b"/>
        <c:numFmt formatCode="General" sourceLinked="0"/>
        <c:majorTickMark val="out"/>
        <c:minorTickMark val="none"/>
        <c:tickLblPos val="low"/>
        <c:txPr>
          <a:bodyPr rot="-5400000" vert="horz"/>
          <a:lstStyle/>
          <a:p>
            <a:pPr>
              <a:defRPr/>
            </a:pPr>
            <a:endParaRPr lang="en-US"/>
          </a:p>
        </c:txPr>
        <c:crossAx val="310707800"/>
        <c:crosses val="autoZero"/>
        <c:auto val="1"/>
        <c:lblAlgn val="ctr"/>
        <c:lblOffset val="100"/>
        <c:noMultiLvlLbl val="0"/>
      </c:catAx>
      <c:valAx>
        <c:axId val="310707800"/>
        <c:scaling>
          <c:orientation val="minMax"/>
          <c:min val="7.0000000000000007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en-US"/>
          </a:p>
        </c:txPr>
        <c:crossAx val="310707408"/>
        <c:crosses val="autoZero"/>
        <c:crossBetween val="between"/>
      </c:valAx>
    </c:plotArea>
    <c:legend>
      <c:legendPos val="l"/>
      <c:layout>
        <c:manualLayout>
          <c:xMode val="edge"/>
          <c:yMode val="edge"/>
          <c:x val="8.3333333333333329E-2"/>
          <c:y val="0.10452099737532808"/>
          <c:w val="0.4068648293963254"/>
          <c:h val="0.27496208807232431"/>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5718166808096356E-2"/>
          <c:y val="6.5827405051516255E-2"/>
          <c:w val="0.88217288628395152"/>
          <c:h val="0.76629852383955532"/>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3650-4DD5-AA6B-0F649FA3D75C}"/>
              </c:ext>
            </c:extLst>
          </c:dPt>
          <c:dPt>
            <c:idx val="7"/>
            <c:invertIfNegative val="0"/>
            <c:bubble3D val="0"/>
            <c:spPr>
              <a:solidFill>
                <a:schemeClr val="accent1"/>
              </a:solidFill>
            </c:spPr>
            <c:extLst>
              <c:ext xmlns:c16="http://schemas.microsoft.com/office/drawing/2014/chart" uri="{C3380CC4-5D6E-409C-BE32-E72D297353CC}">
                <c16:uniqueId val="{00000003-3650-4DD5-AA6B-0F649FA3D75C}"/>
              </c:ext>
            </c:extLst>
          </c:dPt>
          <c:dPt>
            <c:idx val="14"/>
            <c:invertIfNegative val="0"/>
            <c:bubble3D val="0"/>
            <c:spPr>
              <a:solidFill>
                <a:schemeClr val="accent1"/>
              </a:solidFill>
            </c:spPr>
            <c:extLst>
              <c:ext xmlns:c16="http://schemas.microsoft.com/office/drawing/2014/chart" uri="{C3380CC4-5D6E-409C-BE32-E72D297353CC}">
                <c16:uniqueId val="{00000005-3650-4DD5-AA6B-0F649FA3D75C}"/>
              </c:ext>
            </c:extLst>
          </c:dPt>
          <c:dPt>
            <c:idx val="15"/>
            <c:invertIfNegative val="0"/>
            <c:bubble3D val="0"/>
            <c:spPr>
              <a:solidFill>
                <a:schemeClr val="bg1">
                  <a:lumMod val="65000"/>
                </a:schemeClr>
              </a:solidFill>
            </c:spPr>
            <c:extLst>
              <c:ext xmlns:c16="http://schemas.microsoft.com/office/drawing/2014/chart" uri="{C3380CC4-5D6E-409C-BE32-E72D297353CC}">
                <c16:uniqueId val="{00000007-3650-4DD5-AA6B-0F649FA3D75C}"/>
              </c:ext>
            </c:extLst>
          </c:dPt>
          <c:cat>
            <c:strRef>
              <c:f>'Graf xx3'!$Q$7:$Q$34</c:f>
              <c:strCache>
                <c:ptCount val="28"/>
                <c:pt idx="0">
                  <c:v>HU</c:v>
                </c:pt>
                <c:pt idx="1">
                  <c:v>DE</c:v>
                </c:pt>
                <c:pt idx="2">
                  <c:v>CZ</c:v>
                </c:pt>
                <c:pt idx="3">
                  <c:v>SE</c:v>
                </c:pt>
                <c:pt idx="4">
                  <c:v>AT</c:v>
                </c:pt>
                <c:pt idx="5">
                  <c:v>SK</c:v>
                </c:pt>
                <c:pt idx="6">
                  <c:v>SI</c:v>
                </c:pt>
                <c:pt idx="7">
                  <c:v>LV</c:v>
                </c:pt>
                <c:pt idx="8">
                  <c:v>RO</c:v>
                </c:pt>
                <c:pt idx="9">
                  <c:v>IT</c:v>
                </c:pt>
                <c:pt idx="10">
                  <c:v>BG</c:v>
                </c:pt>
                <c:pt idx="11">
                  <c:v>PL</c:v>
                </c:pt>
                <c:pt idx="12">
                  <c:v>EL</c:v>
                </c:pt>
                <c:pt idx="13">
                  <c:v>BE</c:v>
                </c:pt>
                <c:pt idx="14">
                  <c:v>FI</c:v>
                </c:pt>
                <c:pt idx="15">
                  <c:v>EÚ</c:v>
                </c:pt>
                <c:pt idx="16">
                  <c:v>HR</c:v>
                </c:pt>
                <c:pt idx="17">
                  <c:v>LT</c:v>
                </c:pt>
                <c:pt idx="18">
                  <c:v>EE</c:v>
                </c:pt>
                <c:pt idx="19">
                  <c:v>DK</c:v>
                </c:pt>
                <c:pt idx="20">
                  <c:v>PT</c:v>
                </c:pt>
                <c:pt idx="21">
                  <c:v>ES</c:v>
                </c:pt>
                <c:pt idx="22">
                  <c:v>LU</c:v>
                </c:pt>
                <c:pt idx="23">
                  <c:v>NL</c:v>
                </c:pt>
                <c:pt idx="24">
                  <c:v>MT</c:v>
                </c:pt>
                <c:pt idx="25">
                  <c:v>IE</c:v>
                </c:pt>
                <c:pt idx="26">
                  <c:v>CY</c:v>
                </c:pt>
                <c:pt idx="27">
                  <c:v>FR</c:v>
                </c:pt>
              </c:strCache>
            </c:strRef>
          </c:cat>
          <c:val>
            <c:numRef>
              <c:f>'Graf xx3'!$P$7:$P$34</c:f>
              <c:numCache>
                <c:formatCode>General</c:formatCode>
                <c:ptCount val="28"/>
                <c:pt idx="0">
                  <c:v>43.644067659999997</c:v>
                </c:pt>
                <c:pt idx="1">
                  <c:v>41.874380000000002</c:v>
                </c:pt>
                <c:pt idx="2">
                  <c:v>39.252478349999997</c:v>
                </c:pt>
                <c:pt idx="3">
                  <c:v>38.891778719999998</c:v>
                </c:pt>
                <c:pt idx="4">
                  <c:v>37.325546760000002</c:v>
                </c:pt>
                <c:pt idx="5">
                  <c:v>37.075376599999998</c:v>
                </c:pt>
                <c:pt idx="6">
                  <c:v>36.697455310000002</c:v>
                </c:pt>
                <c:pt idx="7">
                  <c:v>36.183815490000001</c:v>
                </c:pt>
                <c:pt idx="8">
                  <c:v>35.249732909999999</c:v>
                </c:pt>
                <c:pt idx="9">
                  <c:v>34.91193766</c:v>
                </c:pt>
                <c:pt idx="10">
                  <c:v>34.159142109999998</c:v>
                </c:pt>
                <c:pt idx="11">
                  <c:v>33.358186629999999</c:v>
                </c:pt>
                <c:pt idx="12">
                  <c:v>32.352250699999999</c:v>
                </c:pt>
                <c:pt idx="13">
                  <c:v>31.33046719</c:v>
                </c:pt>
                <c:pt idx="14">
                  <c:v>31.276903294814801</c:v>
                </c:pt>
                <c:pt idx="15">
                  <c:v>30.384151630000002</c:v>
                </c:pt>
                <c:pt idx="16">
                  <c:v>30.18866336</c:v>
                </c:pt>
                <c:pt idx="17">
                  <c:v>30.15913793</c:v>
                </c:pt>
                <c:pt idx="18">
                  <c:v>29.869390159999998</c:v>
                </c:pt>
                <c:pt idx="19">
                  <c:v>29.502486309999998</c:v>
                </c:pt>
                <c:pt idx="20">
                  <c:v>28.080810759999999</c:v>
                </c:pt>
                <c:pt idx="21">
                  <c:v>27.906074100000001</c:v>
                </c:pt>
                <c:pt idx="22">
                  <c:v>24.301126849999999</c:v>
                </c:pt>
                <c:pt idx="23">
                  <c:v>23.467525479999999</c:v>
                </c:pt>
                <c:pt idx="24">
                  <c:v>23.45022999</c:v>
                </c:pt>
                <c:pt idx="25">
                  <c:v>20.213387300000001</c:v>
                </c:pt>
                <c:pt idx="26">
                  <c:v>18.125013970000001</c:v>
                </c:pt>
                <c:pt idx="27">
                  <c:v>16.521775030000001</c:v>
                </c:pt>
              </c:numCache>
            </c:numRef>
          </c:val>
          <c:extLst>
            <c:ext xmlns:c16="http://schemas.microsoft.com/office/drawing/2014/chart" uri="{C3380CC4-5D6E-409C-BE32-E72D297353CC}">
              <c16:uniqueId val="{00000004-A04A-4917-B4F4-8B47930D159E}"/>
            </c:ext>
          </c:extLst>
        </c:ser>
        <c:dLbls>
          <c:showLegendKey val="0"/>
          <c:showVal val="0"/>
          <c:showCatName val="0"/>
          <c:showSerName val="0"/>
          <c:showPercent val="0"/>
          <c:showBubbleSize val="0"/>
        </c:dLbls>
        <c:gapWidth val="75"/>
        <c:axId val="163384824"/>
        <c:axId val="163385216"/>
      </c:barChart>
      <c:catAx>
        <c:axId val="163384824"/>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5400000" vert="horz"/>
          <a:lstStyle/>
          <a:p>
            <a:pPr>
              <a:defRPr/>
            </a:pPr>
            <a:endParaRPr lang="en-US"/>
          </a:p>
        </c:txPr>
        <c:crossAx val="163385216"/>
        <c:crossesAt val="0"/>
        <c:auto val="0"/>
        <c:lblAlgn val="ctr"/>
        <c:lblOffset val="0"/>
        <c:tickLblSkip val="1"/>
        <c:noMultiLvlLbl val="0"/>
      </c:catAx>
      <c:valAx>
        <c:axId val="163385216"/>
        <c:scaling>
          <c:orientation val="minMax"/>
          <c:max val="6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pPr>
            <a:endParaRPr lang="en-US"/>
          </a:p>
        </c:txPr>
        <c:crossAx val="163384824"/>
        <c:crossesAt val="1"/>
        <c:crossBetween val="between"/>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Narrow" panose="020B0606020202030204" pitchFamily="34" charset="0"/>
          <a:ea typeface="Calibri"/>
          <a:cs typeface="Arial" panose="020B0604020202020204" pitchFamily="34" charset="0"/>
        </a:defRPr>
      </a:pPr>
      <a:endParaRPr lang="en-US"/>
    </a:p>
  </c:tx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NeueHaasGroteskDisp W02 Bd" panose="020B0804020202020204" pitchFamily="34" charset="-18"/>
              </a:defRPr>
            </a:pPr>
            <a:r>
              <a:rPr lang="en-US" sz="900" b="0">
                <a:latin typeface="Arial Narrow" panose="020B0606020202030204" pitchFamily="34" charset="0"/>
              </a:rPr>
              <a:t>Zmena 20</a:t>
            </a:r>
            <a:r>
              <a:rPr lang="sk-SK" sz="900" b="0">
                <a:latin typeface="Arial Narrow" panose="020B0606020202030204" pitchFamily="34" charset="0"/>
              </a:rPr>
              <a:t>20</a:t>
            </a:r>
            <a:r>
              <a:rPr lang="en-US" sz="900" b="0">
                <a:latin typeface="Arial Narrow" panose="020B0606020202030204" pitchFamily="34" charset="0"/>
              </a:rPr>
              <a:t> vs. 2009</a:t>
            </a:r>
          </a:p>
        </c:rich>
      </c:tx>
      <c:layout>
        <c:manualLayout>
          <c:xMode val="edge"/>
          <c:yMode val="edge"/>
          <c:x val="0.34421990354653942"/>
          <c:y val="8.7784209009174566E-2"/>
        </c:manualLayout>
      </c:layout>
      <c:overlay val="0"/>
    </c:title>
    <c:autoTitleDeleted val="0"/>
    <c:plotArea>
      <c:layout>
        <c:manualLayout>
          <c:layoutTarget val="inner"/>
          <c:xMode val="edge"/>
          <c:yMode val="edge"/>
          <c:x val="3.3311197014371054E-2"/>
          <c:y val="0.12396628159643941"/>
          <c:w val="0.87111453818316875"/>
          <c:h val="0.82048564977461869"/>
        </c:manualLayout>
      </c:layout>
      <c:barChart>
        <c:barDir val="col"/>
        <c:grouping val="clustered"/>
        <c:varyColors val="0"/>
        <c:ser>
          <c:idx val="1"/>
          <c:order val="0"/>
          <c:tx>
            <c:v>Zmena 2018 vs. 2009</c:v>
          </c:tx>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D37B-4189-A24F-52B73E5E07E4}"/>
              </c:ext>
            </c:extLst>
          </c:dPt>
          <c:dPt>
            <c:idx val="7"/>
            <c:invertIfNegative val="0"/>
            <c:bubble3D val="0"/>
            <c:spPr>
              <a:solidFill>
                <a:sysClr val="window" lastClr="FFFFFF"/>
              </a:solidFill>
            </c:spPr>
            <c:extLst>
              <c:ext xmlns:c16="http://schemas.microsoft.com/office/drawing/2014/chart" uri="{C3380CC4-5D6E-409C-BE32-E72D297353CC}">
                <c16:uniqueId val="{00000003-42E6-4B4A-AA0C-9A029B3A96D1}"/>
              </c:ext>
            </c:extLst>
          </c:dPt>
          <c:dPt>
            <c:idx val="14"/>
            <c:invertIfNegative val="0"/>
            <c:bubble3D val="0"/>
            <c:spPr>
              <a:solidFill>
                <a:schemeClr val="accent1"/>
              </a:solidFill>
            </c:spPr>
            <c:extLst>
              <c:ext xmlns:c16="http://schemas.microsoft.com/office/drawing/2014/chart" uri="{C3380CC4-5D6E-409C-BE32-E72D297353CC}">
                <c16:uniqueId val="{00000005-42E6-4B4A-AA0C-9A029B3A96D1}"/>
              </c:ext>
            </c:extLst>
          </c:dPt>
          <c:dPt>
            <c:idx val="15"/>
            <c:invertIfNegative val="0"/>
            <c:bubble3D val="0"/>
            <c:spPr>
              <a:solidFill>
                <a:schemeClr val="bg1">
                  <a:lumMod val="65000"/>
                </a:schemeClr>
              </a:solidFill>
            </c:spPr>
            <c:extLst>
              <c:ext xmlns:c16="http://schemas.microsoft.com/office/drawing/2014/chart" uri="{C3380CC4-5D6E-409C-BE32-E72D297353CC}">
                <c16:uniqueId val="{00000007-42E6-4B4A-AA0C-9A029B3A96D1}"/>
              </c:ext>
            </c:extLst>
          </c:dPt>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7B-4189-A24F-52B73E5E07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E6-4B4A-AA0C-9A029B3A96D1}"/>
                </c:ext>
              </c:extLst>
            </c:dLbl>
            <c:dLbl>
              <c:idx val="27"/>
              <c:layout>
                <c:manualLayout>
                  <c:x val="-3.4920518665296503E-2"/>
                  <c:y val="0.11319952062736566"/>
                </c:manualLayout>
              </c:layout>
              <c:spPr>
                <a:noFill/>
                <a:ln>
                  <a:noFill/>
                </a:ln>
                <a:effectLst/>
              </c:spPr>
              <c:txPr>
                <a:bodyPr rot="0" vert="horz" wrap="square" lIns="38100" tIns="19050" rIns="38100" bIns="19050" anchor="ctr">
                  <a:noAutofit/>
                </a:bodyPr>
                <a:lstStyle/>
                <a:p>
                  <a:pPr>
                    <a:defRPr sz="900" b="0">
                      <a:solidFill>
                        <a:schemeClr val="tx1"/>
                      </a:solidFill>
                      <a:latin typeface="Arial Narrow" panose="020B0606020202030204" pitchFamily="34" charset="0"/>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545155993431855E-2"/>
                      <c:h val="0.23489745392892575"/>
                    </c:manualLayout>
                  </c15:layout>
                </c:ext>
                <c:ext xmlns:c16="http://schemas.microsoft.com/office/drawing/2014/chart" uri="{C3380CC4-5D6E-409C-BE32-E72D297353CC}">
                  <c16:uniqueId val="{00000008-42E6-4B4A-AA0C-9A029B3A96D1}"/>
                </c:ext>
              </c:extLst>
            </c:dLbl>
            <c:spPr>
              <a:noFill/>
              <a:ln>
                <a:noFill/>
              </a:ln>
              <a:effectLst/>
            </c:spPr>
            <c:txPr>
              <a:bodyPr rot="0" vert="horz" wrap="square" lIns="38100" tIns="19050" rIns="38100" bIns="19050" anchor="ctr">
                <a:spAutoFit/>
              </a:bodyPr>
              <a:lstStyle/>
              <a:p>
                <a:pPr>
                  <a:defRPr sz="900" b="0">
                    <a:solidFill>
                      <a:schemeClr val="tx1"/>
                    </a:solidFill>
                    <a:latin typeface="Arial Narrow" panose="020B060602020203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xx3'!$R$7:$R$34</c:f>
              <c:numCache>
                <c:formatCode>0.0</c:formatCode>
                <c:ptCount val="28"/>
                <c:pt idx="0">
                  <c:v>0.94925101999999839</c:v>
                </c:pt>
                <c:pt idx="1">
                  <c:v>-0.37156212000000011</c:v>
                </c:pt>
                <c:pt idx="2">
                  <c:v>3.8226890599999948</c:v>
                </c:pt>
                <c:pt idx="3">
                  <c:v>-0.71411978000000431</c:v>
                </c:pt>
                <c:pt idx="4">
                  <c:v>-4.6783601899999994</c:v>
                </c:pt>
                <c:pt idx="5">
                  <c:v>2.202419159999998</c:v>
                </c:pt>
                <c:pt idx="6">
                  <c:v>-1.3188479399999977</c:v>
                </c:pt>
                <c:pt idx="7">
                  <c:v>4.8492495700000013</c:v>
                </c:pt>
                <c:pt idx="8">
                  <c:v>-4.8711892900000038</c:v>
                </c:pt>
                <c:pt idx="9">
                  <c:v>1.0996116600000008</c:v>
                </c:pt>
                <c:pt idx="10">
                  <c:v>-4.080406190000005</c:v>
                </c:pt>
                <c:pt idx="11">
                  <c:v>1.2236012599999952</c:v>
                </c:pt>
                <c:pt idx="12">
                  <c:v>-2.0534936900000034</c:v>
                </c:pt>
                <c:pt idx="13">
                  <c:v>-1.4270680200000001</c:v>
                </c:pt>
                <c:pt idx="14">
                  <c:v>-2.4862208299851005</c:v>
                </c:pt>
                <c:pt idx="15">
                  <c:v>-5.9345695599999964</c:v>
                </c:pt>
                <c:pt idx="16">
                  <c:v>-2.3964378900000014</c:v>
                </c:pt>
                <c:pt idx="17">
                  <c:v>-3.5639926599999967</c:v>
                </c:pt>
                <c:pt idx="18">
                  <c:v>-11.245619110000003</c:v>
                </c:pt>
                <c:pt idx="19">
                  <c:v>-7.5477858500000004</c:v>
                </c:pt>
                <c:pt idx="20">
                  <c:v>-6.6540000002390798E-5</c:v>
                </c:pt>
                <c:pt idx="21">
                  <c:v>-1.7805955999999981</c:v>
                </c:pt>
                <c:pt idx="22">
                  <c:v>6.0237266799999993</c:v>
                </c:pt>
                <c:pt idx="23">
                  <c:v>-1.6297876300000027</c:v>
                </c:pt>
                <c:pt idx="24">
                  <c:v>-4.3663351099999979</c:v>
                </c:pt>
                <c:pt idx="25">
                  <c:v>4.3163099700000007</c:v>
                </c:pt>
                <c:pt idx="26">
                  <c:v>0.81556533000000186</c:v>
                </c:pt>
                <c:pt idx="27">
                  <c:v>-16.990884549999997</c:v>
                </c:pt>
              </c:numCache>
            </c:numRef>
          </c:val>
          <c:extLst>
            <c:ext xmlns:c16="http://schemas.microsoft.com/office/drawing/2014/chart" uri="{C3380CC4-5D6E-409C-BE32-E72D297353CC}">
              <c16:uniqueId val="{00000004-D37B-4189-A24F-52B73E5E07E4}"/>
            </c:ext>
          </c:extLst>
        </c:ser>
        <c:dLbls>
          <c:showLegendKey val="0"/>
          <c:showVal val="0"/>
          <c:showCatName val="0"/>
          <c:showSerName val="0"/>
          <c:showPercent val="0"/>
          <c:showBubbleSize val="0"/>
        </c:dLbls>
        <c:gapWidth val="75"/>
        <c:axId val="163386000"/>
        <c:axId val="163386392"/>
      </c:barChart>
      <c:catAx>
        <c:axId val="163386000"/>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0" vert="horz"/>
          <a:lstStyle/>
          <a:p>
            <a:pPr>
              <a:defRPr>
                <a:solidFill>
                  <a:schemeClr val="bg1"/>
                </a:solidFill>
              </a:defRPr>
            </a:pPr>
            <a:endParaRPr lang="en-US"/>
          </a:p>
        </c:txPr>
        <c:crossAx val="163386392"/>
        <c:crossesAt val="0"/>
        <c:auto val="0"/>
        <c:lblAlgn val="ctr"/>
        <c:lblOffset val="0"/>
        <c:noMultiLvlLbl val="0"/>
      </c:catAx>
      <c:valAx>
        <c:axId val="163386392"/>
        <c:scaling>
          <c:orientation val="minMax"/>
          <c:max val="10"/>
          <c:min val="-1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latin typeface="Arial Narrow" panose="020B0606020202030204" pitchFamily="34" charset="0"/>
              </a:defRPr>
            </a:pPr>
            <a:endParaRPr lang="en-US"/>
          </a:p>
        </c:txPr>
        <c:crossAx val="163386000"/>
        <c:crosses val="autoZero"/>
        <c:crossBetween val="between"/>
        <c:majorUnit val="5"/>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5718166808096356E-2"/>
          <c:y val="6.5827405051516255E-2"/>
          <c:w val="0.88217288628395152"/>
          <c:h val="0.76629852383955532"/>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5D28-4A02-9F82-012C5A497339}"/>
              </c:ext>
            </c:extLst>
          </c:dPt>
          <c:dPt>
            <c:idx val="7"/>
            <c:invertIfNegative val="0"/>
            <c:bubble3D val="0"/>
            <c:spPr>
              <a:solidFill>
                <a:schemeClr val="accent1"/>
              </a:solidFill>
            </c:spPr>
            <c:extLst>
              <c:ext xmlns:c16="http://schemas.microsoft.com/office/drawing/2014/chart" uri="{C3380CC4-5D6E-409C-BE32-E72D297353CC}">
                <c16:uniqueId val="{00000003-5D28-4A02-9F82-012C5A497339}"/>
              </c:ext>
            </c:extLst>
          </c:dPt>
          <c:dPt>
            <c:idx val="14"/>
            <c:invertIfNegative val="0"/>
            <c:bubble3D val="0"/>
            <c:spPr>
              <a:solidFill>
                <a:schemeClr val="accent1"/>
              </a:solidFill>
            </c:spPr>
            <c:extLst>
              <c:ext xmlns:c16="http://schemas.microsoft.com/office/drawing/2014/chart" uri="{C3380CC4-5D6E-409C-BE32-E72D297353CC}">
                <c16:uniqueId val="{00000005-5D28-4A02-9F82-012C5A497339}"/>
              </c:ext>
            </c:extLst>
          </c:dPt>
          <c:dPt>
            <c:idx val="15"/>
            <c:invertIfNegative val="0"/>
            <c:bubble3D val="0"/>
            <c:spPr>
              <a:solidFill>
                <a:schemeClr val="bg1">
                  <a:lumMod val="65000"/>
                </a:schemeClr>
              </a:solidFill>
            </c:spPr>
            <c:extLst>
              <c:ext xmlns:c16="http://schemas.microsoft.com/office/drawing/2014/chart" uri="{C3380CC4-5D6E-409C-BE32-E72D297353CC}">
                <c16:uniqueId val="{00000007-5D28-4A02-9F82-012C5A497339}"/>
              </c:ext>
            </c:extLst>
          </c:dPt>
          <c:cat>
            <c:strRef>
              <c:f>'Graf xx3'!$Q$7:$Q$34</c:f>
              <c:strCache>
                <c:ptCount val="28"/>
                <c:pt idx="0">
                  <c:v>HU</c:v>
                </c:pt>
                <c:pt idx="1">
                  <c:v>DE</c:v>
                </c:pt>
                <c:pt idx="2">
                  <c:v>CZ</c:v>
                </c:pt>
                <c:pt idx="3">
                  <c:v>SE</c:v>
                </c:pt>
                <c:pt idx="4">
                  <c:v>AT</c:v>
                </c:pt>
                <c:pt idx="5">
                  <c:v>SK</c:v>
                </c:pt>
                <c:pt idx="6">
                  <c:v>SI</c:v>
                </c:pt>
                <c:pt idx="7">
                  <c:v>LV</c:v>
                </c:pt>
                <c:pt idx="8">
                  <c:v>RO</c:v>
                </c:pt>
                <c:pt idx="9">
                  <c:v>IT</c:v>
                </c:pt>
                <c:pt idx="10">
                  <c:v>BG</c:v>
                </c:pt>
                <c:pt idx="11">
                  <c:v>PL</c:v>
                </c:pt>
                <c:pt idx="12">
                  <c:v>EL</c:v>
                </c:pt>
                <c:pt idx="13">
                  <c:v>BE</c:v>
                </c:pt>
                <c:pt idx="14">
                  <c:v>FI</c:v>
                </c:pt>
                <c:pt idx="15">
                  <c:v>EÚ</c:v>
                </c:pt>
                <c:pt idx="16">
                  <c:v>HR</c:v>
                </c:pt>
                <c:pt idx="17">
                  <c:v>LT</c:v>
                </c:pt>
                <c:pt idx="18">
                  <c:v>EE</c:v>
                </c:pt>
                <c:pt idx="19">
                  <c:v>DK</c:v>
                </c:pt>
                <c:pt idx="20">
                  <c:v>PT</c:v>
                </c:pt>
                <c:pt idx="21">
                  <c:v>ES</c:v>
                </c:pt>
                <c:pt idx="22">
                  <c:v>LU</c:v>
                </c:pt>
                <c:pt idx="23">
                  <c:v>NL</c:v>
                </c:pt>
                <c:pt idx="24">
                  <c:v>MT</c:v>
                </c:pt>
                <c:pt idx="25">
                  <c:v>IE</c:v>
                </c:pt>
                <c:pt idx="26">
                  <c:v>CY</c:v>
                </c:pt>
                <c:pt idx="27">
                  <c:v>FR</c:v>
                </c:pt>
              </c:strCache>
            </c:strRef>
          </c:cat>
          <c:val>
            <c:numRef>
              <c:f>'Graf xx3'!$P$7:$P$34</c:f>
              <c:numCache>
                <c:formatCode>General</c:formatCode>
                <c:ptCount val="28"/>
                <c:pt idx="0">
                  <c:v>43.644067659999997</c:v>
                </c:pt>
                <c:pt idx="1">
                  <c:v>41.874380000000002</c:v>
                </c:pt>
                <c:pt idx="2">
                  <c:v>39.252478349999997</c:v>
                </c:pt>
                <c:pt idx="3">
                  <c:v>38.891778719999998</c:v>
                </c:pt>
                <c:pt idx="4">
                  <c:v>37.325546760000002</c:v>
                </c:pt>
                <c:pt idx="5">
                  <c:v>37.075376599999998</c:v>
                </c:pt>
                <c:pt idx="6">
                  <c:v>36.697455310000002</c:v>
                </c:pt>
                <c:pt idx="7">
                  <c:v>36.183815490000001</c:v>
                </c:pt>
                <c:pt idx="8">
                  <c:v>35.249732909999999</c:v>
                </c:pt>
                <c:pt idx="9">
                  <c:v>34.91193766</c:v>
                </c:pt>
                <c:pt idx="10">
                  <c:v>34.159142109999998</c:v>
                </c:pt>
                <c:pt idx="11">
                  <c:v>33.358186629999999</c:v>
                </c:pt>
                <c:pt idx="12">
                  <c:v>32.352250699999999</c:v>
                </c:pt>
                <c:pt idx="13">
                  <c:v>31.33046719</c:v>
                </c:pt>
                <c:pt idx="14">
                  <c:v>31.276903294814801</c:v>
                </c:pt>
                <c:pt idx="15">
                  <c:v>30.384151630000002</c:v>
                </c:pt>
                <c:pt idx="16">
                  <c:v>30.18866336</c:v>
                </c:pt>
                <c:pt idx="17">
                  <c:v>30.15913793</c:v>
                </c:pt>
                <c:pt idx="18">
                  <c:v>29.869390159999998</c:v>
                </c:pt>
                <c:pt idx="19">
                  <c:v>29.502486309999998</c:v>
                </c:pt>
                <c:pt idx="20">
                  <c:v>28.080810759999999</c:v>
                </c:pt>
                <c:pt idx="21">
                  <c:v>27.906074100000001</c:v>
                </c:pt>
                <c:pt idx="22">
                  <c:v>24.301126849999999</c:v>
                </c:pt>
                <c:pt idx="23">
                  <c:v>23.467525479999999</c:v>
                </c:pt>
                <c:pt idx="24">
                  <c:v>23.45022999</c:v>
                </c:pt>
                <c:pt idx="25">
                  <c:v>20.213387300000001</c:v>
                </c:pt>
                <c:pt idx="26">
                  <c:v>18.125013970000001</c:v>
                </c:pt>
                <c:pt idx="27">
                  <c:v>16.521775030000001</c:v>
                </c:pt>
              </c:numCache>
            </c:numRef>
          </c:val>
          <c:extLst>
            <c:ext xmlns:c16="http://schemas.microsoft.com/office/drawing/2014/chart" uri="{C3380CC4-5D6E-409C-BE32-E72D297353CC}">
              <c16:uniqueId val="{00000004-A04A-4917-B4F4-8B47930D159E}"/>
            </c:ext>
          </c:extLst>
        </c:ser>
        <c:dLbls>
          <c:showLegendKey val="0"/>
          <c:showVal val="0"/>
          <c:showCatName val="0"/>
          <c:showSerName val="0"/>
          <c:showPercent val="0"/>
          <c:showBubbleSize val="0"/>
        </c:dLbls>
        <c:gapWidth val="75"/>
        <c:axId val="163387176"/>
        <c:axId val="163387568"/>
      </c:barChart>
      <c:catAx>
        <c:axId val="163387176"/>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5400000" vert="horz"/>
          <a:lstStyle/>
          <a:p>
            <a:pPr>
              <a:defRPr/>
            </a:pPr>
            <a:endParaRPr lang="en-US"/>
          </a:p>
        </c:txPr>
        <c:crossAx val="163387568"/>
        <c:crossesAt val="0"/>
        <c:auto val="0"/>
        <c:lblAlgn val="ctr"/>
        <c:lblOffset val="0"/>
        <c:tickLblSkip val="1"/>
        <c:noMultiLvlLbl val="0"/>
      </c:catAx>
      <c:valAx>
        <c:axId val="163387568"/>
        <c:scaling>
          <c:orientation val="minMax"/>
          <c:max val="6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pPr>
            <a:endParaRPr lang="en-US"/>
          </a:p>
        </c:txPr>
        <c:crossAx val="163387176"/>
        <c:crossesAt val="1"/>
        <c:crossBetween val="between"/>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Narrow" panose="020B0606020202030204" pitchFamily="34" charset="0"/>
          <a:ea typeface="Calibri"/>
          <a:cs typeface="Arial" panose="020B0604020202020204" pitchFamily="34" charset="0"/>
        </a:defRPr>
      </a:pPr>
      <a:endParaRPr lang="en-US"/>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NeueHaasGroteskDisp W02 Bd" panose="020B0804020202020204" pitchFamily="34" charset="-18"/>
              </a:defRPr>
            </a:pPr>
            <a:r>
              <a:rPr lang="en-US" sz="900" b="0">
                <a:latin typeface="Arial Narrow" panose="020B0606020202030204" pitchFamily="34" charset="0"/>
              </a:rPr>
              <a:t>Zmena 20</a:t>
            </a:r>
            <a:r>
              <a:rPr lang="sk-SK" sz="900" b="0">
                <a:latin typeface="Arial Narrow" panose="020B0606020202030204" pitchFamily="34" charset="0"/>
              </a:rPr>
              <a:t>20</a:t>
            </a:r>
            <a:r>
              <a:rPr lang="en-US" sz="900" b="0">
                <a:latin typeface="Arial Narrow" panose="020B0606020202030204" pitchFamily="34" charset="0"/>
              </a:rPr>
              <a:t> vs. 20</a:t>
            </a:r>
            <a:r>
              <a:rPr lang="sk-SK" sz="900" b="0">
                <a:latin typeface="Arial Narrow" panose="020B0606020202030204" pitchFamily="34" charset="0"/>
              </a:rPr>
              <a:t>10</a:t>
            </a:r>
            <a:endParaRPr lang="en-US" sz="900" b="0">
              <a:latin typeface="Arial Narrow" panose="020B0606020202030204" pitchFamily="34" charset="0"/>
            </a:endParaRPr>
          </a:p>
        </c:rich>
      </c:tx>
      <c:layout>
        <c:manualLayout>
          <c:xMode val="edge"/>
          <c:yMode val="edge"/>
          <c:x val="0.34421990354653942"/>
          <c:y val="8.7784209009174566E-2"/>
        </c:manualLayout>
      </c:layout>
      <c:overlay val="0"/>
    </c:title>
    <c:autoTitleDeleted val="0"/>
    <c:plotArea>
      <c:layout>
        <c:manualLayout>
          <c:layoutTarget val="inner"/>
          <c:xMode val="edge"/>
          <c:yMode val="edge"/>
          <c:x val="3.3311197014371054E-2"/>
          <c:y val="0.12396628159643941"/>
          <c:w val="0.87111453818316875"/>
          <c:h val="0.82048564977461869"/>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D37B-4189-A24F-52B73E5E07E4}"/>
              </c:ext>
            </c:extLst>
          </c:dPt>
          <c:dPt>
            <c:idx val="7"/>
            <c:invertIfNegative val="0"/>
            <c:bubble3D val="0"/>
            <c:spPr>
              <a:solidFill>
                <a:sysClr val="window" lastClr="FFFFFF"/>
              </a:solidFill>
            </c:spPr>
            <c:extLst>
              <c:ext xmlns:c16="http://schemas.microsoft.com/office/drawing/2014/chart" uri="{C3380CC4-5D6E-409C-BE32-E72D297353CC}">
                <c16:uniqueId val="{00000003-106E-4E73-85B7-69B619BE7417}"/>
              </c:ext>
            </c:extLst>
          </c:dPt>
          <c:dPt>
            <c:idx val="14"/>
            <c:invertIfNegative val="0"/>
            <c:bubble3D val="0"/>
            <c:spPr>
              <a:solidFill>
                <a:schemeClr val="accent1"/>
              </a:solidFill>
            </c:spPr>
            <c:extLst>
              <c:ext xmlns:c16="http://schemas.microsoft.com/office/drawing/2014/chart" uri="{C3380CC4-5D6E-409C-BE32-E72D297353CC}">
                <c16:uniqueId val="{00000005-106E-4E73-85B7-69B619BE7417}"/>
              </c:ext>
            </c:extLst>
          </c:dPt>
          <c:dPt>
            <c:idx val="15"/>
            <c:invertIfNegative val="0"/>
            <c:bubble3D val="0"/>
            <c:spPr>
              <a:solidFill>
                <a:schemeClr val="bg1">
                  <a:lumMod val="65000"/>
                </a:schemeClr>
              </a:solidFill>
            </c:spPr>
            <c:extLst>
              <c:ext xmlns:c16="http://schemas.microsoft.com/office/drawing/2014/chart" uri="{C3380CC4-5D6E-409C-BE32-E72D297353CC}">
                <c16:uniqueId val="{00000007-106E-4E73-85B7-69B619BE7417}"/>
              </c:ext>
            </c:extLst>
          </c:dPt>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7B-4189-A24F-52B73E5E07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6E-4E73-85B7-69B619BE7417}"/>
                </c:ext>
              </c:extLst>
            </c:dLbl>
            <c:dLbl>
              <c:idx val="27"/>
              <c:layout>
                <c:manualLayout>
                  <c:x val="-3.4920518665296503E-2"/>
                  <c:y val="0.11319952062736566"/>
                </c:manualLayout>
              </c:layout>
              <c:spPr>
                <a:noFill/>
                <a:ln>
                  <a:noFill/>
                </a:ln>
                <a:effectLst/>
              </c:spPr>
              <c:txPr>
                <a:bodyPr rot="0" vert="horz" wrap="square" lIns="38100" tIns="19050" rIns="38100" bIns="19050" anchor="ctr">
                  <a:noAutofit/>
                </a:bodyPr>
                <a:lstStyle/>
                <a:p>
                  <a:pPr>
                    <a:defRPr sz="900" b="0">
                      <a:solidFill>
                        <a:schemeClr val="tx1"/>
                      </a:solidFill>
                      <a:latin typeface="Arial Narrow" panose="020B0606020202030204" pitchFamily="34" charset="0"/>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545155993431855E-2"/>
                      <c:h val="0.23489745392892575"/>
                    </c:manualLayout>
                  </c15:layout>
                </c:ext>
                <c:ext xmlns:c16="http://schemas.microsoft.com/office/drawing/2014/chart" uri="{C3380CC4-5D6E-409C-BE32-E72D297353CC}">
                  <c16:uniqueId val="{00000008-106E-4E73-85B7-69B619BE7417}"/>
                </c:ext>
              </c:extLst>
            </c:dLbl>
            <c:spPr>
              <a:noFill/>
              <a:ln>
                <a:noFill/>
              </a:ln>
              <a:effectLst/>
            </c:spPr>
            <c:txPr>
              <a:bodyPr rot="0" vert="horz" wrap="square" lIns="38100" tIns="19050" rIns="38100" bIns="19050" anchor="ctr">
                <a:spAutoFit/>
              </a:bodyPr>
              <a:lstStyle/>
              <a:p>
                <a:pPr>
                  <a:defRPr sz="900" b="0">
                    <a:solidFill>
                      <a:schemeClr val="tx1"/>
                    </a:solidFill>
                    <a:latin typeface="Arial Narrow" panose="020B060602020203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xx3'!$S$7:$S$34</c:f>
              <c:numCache>
                <c:formatCode>0.0</c:formatCode>
                <c:ptCount val="28"/>
                <c:pt idx="0">
                  <c:v>2.66090552</c:v>
                </c:pt>
                <c:pt idx="1">
                  <c:v>0.2201962299999991</c:v>
                </c:pt>
                <c:pt idx="2">
                  <c:v>3.5739899599999987</c:v>
                </c:pt>
                <c:pt idx="3">
                  <c:v>-9.7843060000002424E-2</c:v>
                </c:pt>
                <c:pt idx="4">
                  <c:v>-4.938487379999998</c:v>
                </c:pt>
                <c:pt idx="5">
                  <c:v>3.4095922399999949</c:v>
                </c:pt>
                <c:pt idx="6">
                  <c:v>-1.6782599000000005</c:v>
                </c:pt>
                <c:pt idx="7">
                  <c:v>4.4036168400000015</c:v>
                </c:pt>
                <c:pt idx="8">
                  <c:v>-5.4656878999999989</c:v>
                </c:pt>
                <c:pt idx="9">
                  <c:v>2.4119807699999996</c:v>
                </c:pt>
                <c:pt idx="10">
                  <c:v>-8.1935472100000055</c:v>
                </c:pt>
                <c:pt idx="11">
                  <c:v>1.0486080800000011</c:v>
                </c:pt>
                <c:pt idx="12">
                  <c:v>-2.0534941700000005</c:v>
                </c:pt>
                <c:pt idx="13">
                  <c:v>-1.4270680200000001</c:v>
                </c:pt>
                <c:pt idx="14">
                  <c:v>-2.6343255547851001</c:v>
                </c:pt>
                <c:pt idx="15">
                  <c:v>-6.9295533400000018</c:v>
                </c:pt>
                <c:pt idx="16">
                  <c:v>-1.024734040000002</c:v>
                </c:pt>
                <c:pt idx="17">
                  <c:v>-3.2964727700000012</c:v>
                </c:pt>
                <c:pt idx="18">
                  <c:v>-11.974060410000003</c:v>
                </c:pt>
                <c:pt idx="19">
                  <c:v>-7.3757173800000011</c:v>
                </c:pt>
                <c:pt idx="20">
                  <c:v>2.0249999998611656E-5</c:v>
                </c:pt>
                <c:pt idx="21">
                  <c:v>-2.5548466199999993</c:v>
                </c:pt>
                <c:pt idx="22">
                  <c:v>5.3998164299999978</c:v>
                </c:pt>
                <c:pt idx="23">
                  <c:v>-1.7825282100000024</c:v>
                </c:pt>
                <c:pt idx="24">
                  <c:v>-4.8316176899999981</c:v>
                </c:pt>
                <c:pt idx="25">
                  <c:v>3.9110074899999994</c:v>
                </c:pt>
                <c:pt idx="26">
                  <c:v>0.81556533000000186</c:v>
                </c:pt>
                <c:pt idx="27">
                  <c:v>-17.602697169999999</c:v>
                </c:pt>
              </c:numCache>
            </c:numRef>
          </c:val>
          <c:extLst>
            <c:ext xmlns:c16="http://schemas.microsoft.com/office/drawing/2014/chart" uri="{C3380CC4-5D6E-409C-BE32-E72D297353CC}">
              <c16:uniqueId val="{00000004-D37B-4189-A24F-52B73E5E07E4}"/>
            </c:ext>
          </c:extLst>
        </c:ser>
        <c:dLbls>
          <c:showLegendKey val="0"/>
          <c:showVal val="0"/>
          <c:showCatName val="0"/>
          <c:showSerName val="0"/>
          <c:showPercent val="0"/>
          <c:showBubbleSize val="0"/>
        </c:dLbls>
        <c:gapWidth val="75"/>
        <c:axId val="163388352"/>
        <c:axId val="163388744"/>
      </c:barChart>
      <c:catAx>
        <c:axId val="163388352"/>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0" vert="horz"/>
          <a:lstStyle/>
          <a:p>
            <a:pPr>
              <a:defRPr>
                <a:solidFill>
                  <a:schemeClr val="bg1"/>
                </a:solidFill>
              </a:defRPr>
            </a:pPr>
            <a:endParaRPr lang="en-US"/>
          </a:p>
        </c:txPr>
        <c:crossAx val="163388744"/>
        <c:crossesAt val="0"/>
        <c:auto val="0"/>
        <c:lblAlgn val="ctr"/>
        <c:lblOffset val="0"/>
        <c:noMultiLvlLbl val="0"/>
      </c:catAx>
      <c:valAx>
        <c:axId val="163388744"/>
        <c:scaling>
          <c:orientation val="minMax"/>
          <c:max val="10"/>
          <c:min val="-1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latin typeface="Arial Narrow" panose="020B0606020202030204" pitchFamily="34" charset="0"/>
              </a:defRPr>
            </a:pPr>
            <a:endParaRPr lang="en-US"/>
          </a:p>
        </c:txPr>
        <c:crossAx val="163388352"/>
        <c:crosses val="autoZero"/>
        <c:crossBetween val="between"/>
        <c:majorUnit val="5"/>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'Tab 2 + Graf 1'!$AB$15</c:f>
              <c:strCache>
                <c:ptCount val="1"/>
                <c:pt idx="0">
                  <c:v>EU funds</c:v>
                </c:pt>
              </c:strCache>
            </c:strRef>
          </c:tx>
          <c:spPr>
            <a:solidFill>
              <a:schemeClr val="bg1">
                <a:lumMod val="65000"/>
              </a:schemeClr>
            </a:solidFill>
            <a:ln>
              <a:noFill/>
            </a:ln>
            <a:effectLst/>
          </c:spPr>
          <c:invertIfNegative val="0"/>
          <c:cat>
            <c:numRef>
              <c:f>'Tab 2 + Graf 1'!$K$13:$AA$13</c:f>
              <c:numCache>
                <c:formatCode>General</c:formatCod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numCache>
            </c:numRef>
          </c:cat>
          <c:val>
            <c:numRef>
              <c:f>'Tab 2 + Graf 1'!$K$15:$AA$15</c:f>
              <c:numCache>
                <c:formatCode>0.0</c:formatCode>
                <c:ptCount val="17"/>
                <c:pt idx="0">
                  <c:v>1.3858000392400001</c:v>
                </c:pt>
                <c:pt idx="1">
                  <c:v>1.28336992922</c:v>
                </c:pt>
                <c:pt idx="2">
                  <c:v>1.16508914671</c:v>
                </c:pt>
                <c:pt idx="3">
                  <c:v>1.1040810760199999</c:v>
                </c:pt>
                <c:pt idx="4">
                  <c:v>1.0751658763</c:v>
                </c:pt>
                <c:pt idx="5">
                  <c:v>2.81654151096</c:v>
                </c:pt>
                <c:pt idx="6">
                  <c:v>0.36088635676000003</c:v>
                </c:pt>
                <c:pt idx="7">
                  <c:v>0.5448147242000001</c:v>
                </c:pt>
                <c:pt idx="8">
                  <c:v>1.00806776471</c:v>
                </c:pt>
                <c:pt idx="9">
                  <c:v>0.94604048492000004</c:v>
                </c:pt>
                <c:pt idx="10">
                  <c:v>0.90013201984999991</c:v>
                </c:pt>
                <c:pt idx="11">
                  <c:v>0.80502676714999977</c:v>
                </c:pt>
                <c:pt idx="12">
                  <c:v>0.9747788770100001</c:v>
                </c:pt>
                <c:pt idx="13">
                  <c:v>1.9792253460446654</c:v>
                </c:pt>
                <c:pt idx="14">
                  <c:v>0.70538557250509881</c:v>
                </c:pt>
                <c:pt idx="15">
                  <c:v>0.75919148759910415</c:v>
                </c:pt>
                <c:pt idx="16">
                  <c:v>0.69154827612783909</c:v>
                </c:pt>
              </c:numCache>
            </c:numRef>
          </c:val>
          <c:extLst>
            <c:ext xmlns:c16="http://schemas.microsoft.com/office/drawing/2014/chart" uri="{C3380CC4-5D6E-409C-BE32-E72D297353CC}">
              <c16:uniqueId val="{00000000-C7D4-4805-8C9B-D87595C13383}"/>
            </c:ext>
          </c:extLst>
        </c:ser>
        <c:ser>
          <c:idx val="0"/>
          <c:order val="1"/>
          <c:tx>
            <c:strRef>
              <c:f>'Tab 2 + Graf 1'!$AB$14</c:f>
              <c:strCache>
                <c:ptCount val="1"/>
                <c:pt idx="0">
                  <c:v>RRP</c:v>
                </c:pt>
              </c:strCache>
            </c:strRef>
          </c:tx>
          <c:spPr>
            <a:solidFill>
              <a:srgbClr val="369ADC"/>
            </a:solidFill>
            <a:ln>
              <a:noFill/>
            </a:ln>
            <a:effectLst/>
          </c:spPr>
          <c:invertIfNegative val="0"/>
          <c:cat>
            <c:numRef>
              <c:f>'Tab 2 + Graf 1'!$K$13:$AA$13</c:f>
              <c:numCache>
                <c:formatCode>General</c:formatCod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numCache>
            </c:numRef>
          </c:cat>
          <c:val>
            <c:numRef>
              <c:f>'Tab 2 + Graf 1'!$K$14:$AA$14</c:f>
              <c:numCache>
                <c:formatCode>0.0</c:formatCode>
                <c:ptCount val="17"/>
                <c:pt idx="0">
                  <c:v>0</c:v>
                </c:pt>
                <c:pt idx="1">
                  <c:v>0</c:v>
                </c:pt>
                <c:pt idx="2">
                  <c:v>0</c:v>
                </c:pt>
                <c:pt idx="3">
                  <c:v>0</c:v>
                </c:pt>
                <c:pt idx="4">
                  <c:v>0</c:v>
                </c:pt>
                <c:pt idx="5">
                  <c:v>0</c:v>
                </c:pt>
                <c:pt idx="6">
                  <c:v>0</c:v>
                </c:pt>
                <c:pt idx="7">
                  <c:v>0</c:v>
                </c:pt>
                <c:pt idx="8">
                  <c:v>0</c:v>
                </c:pt>
                <c:pt idx="9">
                  <c:v>0</c:v>
                </c:pt>
                <c:pt idx="10">
                  <c:v>0</c:v>
                </c:pt>
                <c:pt idx="11">
                  <c:v>6.4887020999999999E-4</c:v>
                </c:pt>
                <c:pt idx="12">
                  <c:v>5.3071708600000008E-3</c:v>
                </c:pt>
                <c:pt idx="13">
                  <c:v>1.4260355070810702</c:v>
                </c:pt>
                <c:pt idx="14">
                  <c:v>2.233416394549276</c:v>
                </c:pt>
                <c:pt idx="15">
                  <c:v>1.6819924515103695</c:v>
                </c:pt>
                <c:pt idx="16">
                  <c:v>0.28864087591245402</c:v>
                </c:pt>
              </c:numCache>
            </c:numRef>
          </c:val>
          <c:extLst>
            <c:ext xmlns:c16="http://schemas.microsoft.com/office/drawing/2014/chart" uri="{C3380CC4-5D6E-409C-BE32-E72D297353CC}">
              <c16:uniqueId val="{00000001-C7D4-4805-8C9B-D87595C13383}"/>
            </c:ext>
          </c:extLst>
        </c:ser>
        <c:dLbls>
          <c:showLegendKey val="0"/>
          <c:showVal val="0"/>
          <c:showCatName val="0"/>
          <c:showSerName val="0"/>
          <c:showPercent val="0"/>
          <c:showBubbleSize val="0"/>
        </c:dLbls>
        <c:gapWidth val="40"/>
        <c:overlap val="100"/>
        <c:axId val="304193944"/>
        <c:axId val="303905840"/>
      </c:barChart>
      <c:catAx>
        <c:axId val="304193944"/>
        <c:scaling>
          <c:orientation val="minMax"/>
        </c:scaling>
        <c:delete val="0"/>
        <c:axPos val="b"/>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crossAx val="303905840"/>
        <c:crosses val="autoZero"/>
        <c:auto val="1"/>
        <c:lblAlgn val="ctr"/>
        <c:lblOffset val="100"/>
        <c:noMultiLvlLbl val="0"/>
      </c:catAx>
      <c:valAx>
        <c:axId val="303905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crossAx val="304193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82106259115597957"/>
        </c:manualLayout>
      </c:layout>
      <c:barChart>
        <c:barDir val="col"/>
        <c:grouping val="stacked"/>
        <c:varyColors val="0"/>
        <c:ser>
          <c:idx val="5"/>
          <c:order val="0"/>
          <c:tx>
            <c:strRef>
              <c:f>'Graf 2+3'!$I$4</c:f>
              <c:strCache>
                <c:ptCount val="1"/>
                <c:pt idx="0">
                  <c:v>Spotreba</c:v>
                </c:pt>
              </c:strCache>
            </c:strRef>
          </c:tx>
          <c:spPr>
            <a:solidFill>
              <a:srgbClr val="2C9ADC"/>
            </a:solidFill>
          </c:spPr>
          <c:invertIfNegative val="0"/>
          <c:cat>
            <c:strRef>
              <c:f>'Graf 2+3'!$J$3:$P$3</c:f>
              <c:strCache>
                <c:ptCount val="7"/>
                <c:pt idx="0">
                  <c:v>2020</c:v>
                </c:pt>
                <c:pt idx="1">
                  <c:v>2021</c:v>
                </c:pt>
                <c:pt idx="2">
                  <c:v>2022F</c:v>
                </c:pt>
                <c:pt idx="3">
                  <c:v>2023F</c:v>
                </c:pt>
                <c:pt idx="4">
                  <c:v>2024F</c:v>
                </c:pt>
                <c:pt idx="5">
                  <c:v>2025F</c:v>
                </c:pt>
                <c:pt idx="6">
                  <c:v>2026F</c:v>
                </c:pt>
              </c:strCache>
            </c:strRef>
          </c:cat>
          <c:val>
            <c:numRef>
              <c:f>'Graf 2+3'!$J$4:$P$4</c:f>
              <c:numCache>
                <c:formatCode>0.0</c:formatCode>
                <c:ptCount val="7"/>
                <c:pt idx="0">
                  <c:v>-0.79932856445190559</c:v>
                </c:pt>
                <c:pt idx="1">
                  <c:v>1.7127919978227855</c:v>
                </c:pt>
                <c:pt idx="2">
                  <c:v>2.2730919290980713</c:v>
                </c:pt>
                <c:pt idx="3">
                  <c:v>0.80557267561194645</c:v>
                </c:pt>
                <c:pt idx="4">
                  <c:v>0.85835338186772137</c:v>
                </c:pt>
                <c:pt idx="5">
                  <c:v>0.95061852955684267</c:v>
                </c:pt>
                <c:pt idx="6">
                  <c:v>0.91055825520654365</c:v>
                </c:pt>
              </c:numCache>
            </c:numRef>
          </c:val>
          <c:extLst>
            <c:ext xmlns:c16="http://schemas.microsoft.com/office/drawing/2014/chart" uri="{C3380CC4-5D6E-409C-BE32-E72D297353CC}">
              <c16:uniqueId val="{00000000-14E7-4408-9F07-E957EA5AF99D}"/>
            </c:ext>
          </c:extLst>
        </c:ser>
        <c:ser>
          <c:idx val="8"/>
          <c:order val="1"/>
          <c:tx>
            <c:strRef>
              <c:f>'Graf 2+3'!$I$5</c:f>
              <c:strCache>
                <c:ptCount val="1"/>
                <c:pt idx="0">
                  <c:v>Investície</c:v>
                </c:pt>
              </c:strCache>
            </c:strRef>
          </c:tx>
          <c:spPr>
            <a:solidFill>
              <a:schemeClr val="tx2">
                <a:lumMod val="20000"/>
                <a:lumOff val="80000"/>
              </a:schemeClr>
            </a:solidFill>
            <a:ln>
              <a:noFill/>
            </a:ln>
          </c:spPr>
          <c:invertIfNegative val="0"/>
          <c:cat>
            <c:strRef>
              <c:f>'Graf 2+3'!$J$3:$P$3</c:f>
              <c:strCache>
                <c:ptCount val="7"/>
                <c:pt idx="0">
                  <c:v>2020</c:v>
                </c:pt>
                <c:pt idx="1">
                  <c:v>2021</c:v>
                </c:pt>
                <c:pt idx="2">
                  <c:v>2022F</c:v>
                </c:pt>
                <c:pt idx="3">
                  <c:v>2023F</c:v>
                </c:pt>
                <c:pt idx="4">
                  <c:v>2024F</c:v>
                </c:pt>
                <c:pt idx="5">
                  <c:v>2025F</c:v>
                </c:pt>
                <c:pt idx="6">
                  <c:v>2026F</c:v>
                </c:pt>
              </c:strCache>
            </c:strRef>
          </c:cat>
          <c:val>
            <c:numRef>
              <c:f>'Graf 2+3'!$J$5:$P$5</c:f>
              <c:numCache>
                <c:formatCode>0.0</c:formatCode>
                <c:ptCount val="7"/>
                <c:pt idx="0">
                  <c:v>-2.347503133903007</c:v>
                </c:pt>
                <c:pt idx="1">
                  <c:v>4.3130878216601359E-2</c:v>
                </c:pt>
                <c:pt idx="2">
                  <c:v>1.2635931403733929</c:v>
                </c:pt>
                <c:pt idx="3">
                  <c:v>2.9782941065912159</c:v>
                </c:pt>
                <c:pt idx="4">
                  <c:v>0.27451982901745542</c:v>
                </c:pt>
                <c:pt idx="5">
                  <c:v>0.30220266821498354</c:v>
                </c:pt>
                <c:pt idx="6">
                  <c:v>-0.73973731120728781</c:v>
                </c:pt>
              </c:numCache>
            </c:numRef>
          </c:val>
          <c:extLst>
            <c:ext xmlns:c16="http://schemas.microsoft.com/office/drawing/2014/chart" uri="{C3380CC4-5D6E-409C-BE32-E72D297353CC}">
              <c16:uniqueId val="{00000001-14E7-4408-9F07-E957EA5AF99D}"/>
            </c:ext>
          </c:extLst>
        </c:ser>
        <c:ser>
          <c:idx val="0"/>
          <c:order val="2"/>
          <c:tx>
            <c:strRef>
              <c:f>'Graf 2+3'!$I$6</c:f>
              <c:strCache>
                <c:ptCount val="1"/>
                <c:pt idx="0">
                  <c:v>Zásoby a diskrepancia</c:v>
                </c:pt>
              </c:strCache>
            </c:strRef>
          </c:tx>
          <c:invertIfNegative val="0"/>
          <c:cat>
            <c:strRef>
              <c:f>'Graf 2+3'!$J$3:$P$3</c:f>
              <c:strCache>
                <c:ptCount val="7"/>
                <c:pt idx="0">
                  <c:v>2020</c:v>
                </c:pt>
                <c:pt idx="1">
                  <c:v>2021</c:v>
                </c:pt>
                <c:pt idx="2">
                  <c:v>2022F</c:v>
                </c:pt>
                <c:pt idx="3">
                  <c:v>2023F</c:v>
                </c:pt>
                <c:pt idx="4">
                  <c:v>2024F</c:v>
                </c:pt>
                <c:pt idx="5">
                  <c:v>2025F</c:v>
                </c:pt>
                <c:pt idx="6">
                  <c:v>2026F</c:v>
                </c:pt>
              </c:strCache>
            </c:strRef>
          </c:cat>
          <c:val>
            <c:numRef>
              <c:f>'Graf 2+3'!$J$6:$P$6</c:f>
              <c:numCache>
                <c:formatCode>0.0</c:formatCode>
                <c:ptCount val="7"/>
                <c:pt idx="0">
                  <c:v>-1.7720079777854603</c:v>
                </c:pt>
                <c:pt idx="1">
                  <c:v>2.1569916881224525</c:v>
                </c:pt>
                <c:pt idx="2">
                  <c:v>5.4845214405540021E-2</c:v>
                </c:pt>
                <c:pt idx="3">
                  <c:v>0.14836699409205156</c:v>
                </c:pt>
                <c:pt idx="4">
                  <c:v>-5.2890473201011257E-2</c:v>
                </c:pt>
                <c:pt idx="5">
                  <c:v>-1.1804733324183303E-7</c:v>
                </c:pt>
                <c:pt idx="6">
                  <c:v>-2.0690900104369803E-9</c:v>
                </c:pt>
              </c:numCache>
            </c:numRef>
          </c:val>
          <c:extLst>
            <c:ext xmlns:c16="http://schemas.microsoft.com/office/drawing/2014/chart" uri="{C3380CC4-5D6E-409C-BE32-E72D297353CC}">
              <c16:uniqueId val="{00000002-14E7-4408-9F07-E957EA5AF99D}"/>
            </c:ext>
          </c:extLst>
        </c:ser>
        <c:ser>
          <c:idx val="1"/>
          <c:order val="3"/>
          <c:tx>
            <c:strRef>
              <c:f>'Graf 2+3'!$I$7</c:f>
              <c:strCache>
                <c:ptCount val="1"/>
                <c:pt idx="0">
                  <c:v>Čistý export</c:v>
                </c:pt>
              </c:strCache>
            </c:strRef>
          </c:tx>
          <c:invertIfNegative val="0"/>
          <c:cat>
            <c:strRef>
              <c:f>'Graf 2+3'!$J$3:$P$3</c:f>
              <c:strCache>
                <c:ptCount val="7"/>
                <c:pt idx="0">
                  <c:v>2020</c:v>
                </c:pt>
                <c:pt idx="1">
                  <c:v>2021</c:v>
                </c:pt>
                <c:pt idx="2">
                  <c:v>2022F</c:v>
                </c:pt>
                <c:pt idx="3">
                  <c:v>2023F</c:v>
                </c:pt>
                <c:pt idx="4">
                  <c:v>2024F</c:v>
                </c:pt>
                <c:pt idx="5">
                  <c:v>2025F</c:v>
                </c:pt>
                <c:pt idx="6">
                  <c:v>2026F</c:v>
                </c:pt>
              </c:strCache>
            </c:strRef>
          </c:cat>
          <c:val>
            <c:numRef>
              <c:f>'Graf 2+3'!$J$7:$P$7</c:f>
              <c:numCache>
                <c:formatCode>0.0</c:formatCode>
                <c:ptCount val="7"/>
                <c:pt idx="0">
                  <c:v>1.5441579102399283</c:v>
                </c:pt>
                <c:pt idx="1">
                  <c:v>-0.89861170343506946</c:v>
                </c:pt>
                <c:pt idx="2">
                  <c:v>-1.9228268816117451</c:v>
                </c:pt>
                <c:pt idx="3">
                  <c:v>-2.6670174701460612</c:v>
                </c:pt>
                <c:pt idx="4">
                  <c:v>0.67669801825501175</c:v>
                </c:pt>
                <c:pt idx="5">
                  <c:v>1.4013260223051094</c:v>
                </c:pt>
                <c:pt idx="6">
                  <c:v>1.7371754121406298</c:v>
                </c:pt>
              </c:numCache>
            </c:numRef>
          </c:val>
          <c:extLst>
            <c:ext xmlns:c16="http://schemas.microsoft.com/office/drawing/2014/chart" uri="{C3380CC4-5D6E-409C-BE32-E72D297353CC}">
              <c16:uniqueId val="{00000003-14E7-4408-9F07-E957EA5AF99D}"/>
            </c:ext>
          </c:extLst>
        </c:ser>
        <c:dLbls>
          <c:showLegendKey val="0"/>
          <c:showVal val="0"/>
          <c:showCatName val="0"/>
          <c:showSerName val="0"/>
          <c:showPercent val="0"/>
          <c:showBubbleSize val="0"/>
        </c:dLbls>
        <c:gapWidth val="150"/>
        <c:overlap val="100"/>
        <c:axId val="303906624"/>
        <c:axId val="303907016"/>
      </c:barChart>
      <c:lineChart>
        <c:grouping val="standard"/>
        <c:varyColors val="0"/>
        <c:ser>
          <c:idx val="2"/>
          <c:order val="4"/>
          <c:tx>
            <c:strRef>
              <c:f>'Graf 2+3'!$I$8</c:f>
              <c:strCache>
                <c:ptCount val="1"/>
                <c:pt idx="0">
                  <c:v>HDP</c:v>
                </c:pt>
              </c:strCache>
            </c:strRef>
          </c:tx>
          <c:spPr>
            <a:ln w="19050">
              <a:solidFill>
                <a:sysClr val="windowText" lastClr="000000"/>
              </a:solidFill>
            </a:ln>
          </c:spPr>
          <c:marker>
            <c:symbol val="none"/>
          </c:marker>
          <c:cat>
            <c:strRef>
              <c:f>'Graf 2+3'!$J$3:$P$3</c:f>
              <c:strCache>
                <c:ptCount val="7"/>
                <c:pt idx="0">
                  <c:v>2020</c:v>
                </c:pt>
                <c:pt idx="1">
                  <c:v>2021</c:v>
                </c:pt>
                <c:pt idx="2">
                  <c:v>2022F</c:v>
                </c:pt>
                <c:pt idx="3">
                  <c:v>2023F</c:v>
                </c:pt>
                <c:pt idx="4">
                  <c:v>2024F</c:v>
                </c:pt>
                <c:pt idx="5">
                  <c:v>2025F</c:v>
                </c:pt>
                <c:pt idx="6">
                  <c:v>2026F</c:v>
                </c:pt>
              </c:strCache>
            </c:strRef>
          </c:cat>
          <c:val>
            <c:numRef>
              <c:f>'Graf 2+3'!$J$8:$P$8</c:f>
              <c:numCache>
                <c:formatCode>0.0</c:formatCode>
                <c:ptCount val="7"/>
                <c:pt idx="0">
                  <c:v>-3.3746817659004447</c:v>
                </c:pt>
                <c:pt idx="1">
                  <c:v>3.0143028607267697</c:v>
                </c:pt>
                <c:pt idx="2">
                  <c:v>1.6687034022652592</c:v>
                </c:pt>
                <c:pt idx="3">
                  <c:v>1.2652163061491528</c:v>
                </c:pt>
                <c:pt idx="4">
                  <c:v>1.7566807559391773</c:v>
                </c:pt>
                <c:pt idx="5">
                  <c:v>2.6541471020296026</c:v>
                </c:pt>
                <c:pt idx="6">
                  <c:v>1.9079963540707956</c:v>
                </c:pt>
              </c:numCache>
            </c:numRef>
          </c:val>
          <c:smooth val="0"/>
          <c:extLst>
            <c:ext xmlns:c16="http://schemas.microsoft.com/office/drawing/2014/chart" uri="{C3380CC4-5D6E-409C-BE32-E72D297353CC}">
              <c16:uniqueId val="{00000004-14E7-4408-9F07-E957EA5AF99D}"/>
            </c:ext>
          </c:extLst>
        </c:ser>
        <c:dLbls>
          <c:showLegendKey val="0"/>
          <c:showVal val="0"/>
          <c:showCatName val="0"/>
          <c:showSerName val="0"/>
          <c:showPercent val="0"/>
          <c:showBubbleSize val="0"/>
        </c:dLbls>
        <c:marker val="1"/>
        <c:smooth val="0"/>
        <c:axId val="303906624"/>
        <c:axId val="303907016"/>
      </c:lineChart>
      <c:catAx>
        <c:axId val="303906624"/>
        <c:scaling>
          <c:orientation val="minMax"/>
        </c:scaling>
        <c:delete val="0"/>
        <c:axPos val="b"/>
        <c:numFmt formatCode="General" sourceLinked="1"/>
        <c:majorTickMark val="out"/>
        <c:minorTickMark val="none"/>
        <c:tickLblPos val="low"/>
        <c:crossAx val="303907016"/>
        <c:crosses val="autoZero"/>
        <c:auto val="1"/>
        <c:lblAlgn val="ctr"/>
        <c:lblOffset val="100"/>
        <c:noMultiLvlLbl val="0"/>
      </c:catAx>
      <c:valAx>
        <c:axId val="303907016"/>
        <c:scaling>
          <c:orientation val="minMax"/>
          <c:max val="8"/>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303906624"/>
        <c:crosses val="autoZero"/>
        <c:crossBetween val="between"/>
      </c:valAx>
    </c:plotArea>
    <c:legend>
      <c:legendPos val="r"/>
      <c:layout>
        <c:manualLayout>
          <c:xMode val="edge"/>
          <c:yMode val="edge"/>
          <c:x val="0.53147765918841272"/>
          <c:y val="0.58390050658646064"/>
          <c:w val="0.45338199625059344"/>
          <c:h val="0.3057177129566494"/>
        </c:manualLayout>
      </c:layout>
      <c:overlay val="0"/>
    </c:legend>
    <c:plotVisOnly val="1"/>
    <c:dispBlanksAs val="gap"/>
    <c:showDLblsOverMax val="0"/>
  </c:chart>
  <c:spPr>
    <a:ln>
      <a:noFill/>
    </a:ln>
  </c:spPr>
  <c:txPr>
    <a:bodyPr/>
    <a:lstStyle/>
    <a:p>
      <a:pPr>
        <a:defRPr sz="800">
          <a:latin typeface="Arial Narrow"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89093095636884034"/>
          <c:h val="0.85748137319626516"/>
        </c:manualLayout>
      </c:layout>
      <c:barChart>
        <c:barDir val="col"/>
        <c:grouping val="stacked"/>
        <c:varyColors val="0"/>
        <c:ser>
          <c:idx val="5"/>
          <c:order val="0"/>
          <c:tx>
            <c:strRef>
              <c:f>'Graf 2+3'!$I$12</c:f>
              <c:strCache>
                <c:ptCount val="1"/>
                <c:pt idx="0">
                  <c:v>Poľnohospodárstvo</c:v>
                </c:pt>
              </c:strCache>
            </c:strRef>
          </c:tx>
          <c:spPr>
            <a:solidFill>
              <a:srgbClr val="2C9ADC"/>
            </a:solidFill>
          </c:spPr>
          <c:invertIfNegative val="0"/>
          <c:cat>
            <c:strRef>
              <c:f>'Graf 2+3'!$K$11:$P$11</c:f>
              <c:strCache>
                <c:ptCount val="6"/>
                <c:pt idx="0">
                  <c:v>2021</c:v>
                </c:pt>
                <c:pt idx="1">
                  <c:v>2022F</c:v>
                </c:pt>
                <c:pt idx="2">
                  <c:v>2023F</c:v>
                </c:pt>
                <c:pt idx="3">
                  <c:v>2024F</c:v>
                </c:pt>
                <c:pt idx="4">
                  <c:v>2025F</c:v>
                </c:pt>
                <c:pt idx="5">
                  <c:v>2026F</c:v>
                </c:pt>
              </c:strCache>
            </c:strRef>
          </c:cat>
          <c:val>
            <c:numRef>
              <c:f>'Graf 2+3'!$K$12:$P$12</c:f>
              <c:numCache>
                <c:formatCode>0.0</c:formatCode>
                <c:ptCount val="6"/>
                <c:pt idx="0">
                  <c:v>-0.13526074687274614</c:v>
                </c:pt>
                <c:pt idx="1">
                  <c:v>0.15510762989504026</c:v>
                </c:pt>
                <c:pt idx="2">
                  <c:v>-3.4017205566980208E-2</c:v>
                </c:pt>
                <c:pt idx="3">
                  <c:v>0</c:v>
                </c:pt>
                <c:pt idx="4">
                  <c:v>0</c:v>
                </c:pt>
                <c:pt idx="5" formatCode="General">
                  <c:v>0</c:v>
                </c:pt>
              </c:numCache>
            </c:numRef>
          </c:val>
          <c:extLst>
            <c:ext xmlns:c16="http://schemas.microsoft.com/office/drawing/2014/chart" uri="{C3380CC4-5D6E-409C-BE32-E72D297353CC}">
              <c16:uniqueId val="{00000000-CDDC-4243-8096-7290CA3A74AC}"/>
            </c:ext>
          </c:extLst>
        </c:ser>
        <c:ser>
          <c:idx val="8"/>
          <c:order val="1"/>
          <c:tx>
            <c:strRef>
              <c:f>'Graf 2+3'!$I$13</c:f>
              <c:strCache>
                <c:ptCount val="1"/>
                <c:pt idx="0">
                  <c:v>Priemysel</c:v>
                </c:pt>
              </c:strCache>
            </c:strRef>
          </c:tx>
          <c:spPr>
            <a:solidFill>
              <a:srgbClr val="C6D9F1"/>
            </a:solidFill>
            <a:ln>
              <a:noFill/>
            </a:ln>
          </c:spPr>
          <c:invertIfNegative val="0"/>
          <c:cat>
            <c:strRef>
              <c:f>'Graf 2+3'!$K$11:$P$11</c:f>
              <c:strCache>
                <c:ptCount val="6"/>
                <c:pt idx="0">
                  <c:v>2021</c:v>
                </c:pt>
                <c:pt idx="1">
                  <c:v>2022F</c:v>
                </c:pt>
                <c:pt idx="2">
                  <c:v>2023F</c:v>
                </c:pt>
                <c:pt idx="3">
                  <c:v>2024F</c:v>
                </c:pt>
                <c:pt idx="4">
                  <c:v>2025F</c:v>
                </c:pt>
                <c:pt idx="5">
                  <c:v>2026F</c:v>
                </c:pt>
              </c:strCache>
            </c:strRef>
          </c:cat>
          <c:val>
            <c:numRef>
              <c:f>'Graf 2+3'!$K$13:$P$13</c:f>
              <c:numCache>
                <c:formatCode>0.0</c:formatCode>
                <c:ptCount val="6"/>
                <c:pt idx="0">
                  <c:v>-0.37051857594817561</c:v>
                </c:pt>
                <c:pt idx="1">
                  <c:v>0.30175408512283147</c:v>
                </c:pt>
                <c:pt idx="2">
                  <c:v>-0.17539602842557919</c:v>
                </c:pt>
                <c:pt idx="3">
                  <c:v>0.40869899211659388</c:v>
                </c:pt>
                <c:pt idx="4">
                  <c:v>0.23837946459687231</c:v>
                </c:pt>
                <c:pt idx="5">
                  <c:v>9.3217685109784065E-2</c:v>
                </c:pt>
              </c:numCache>
            </c:numRef>
          </c:val>
          <c:extLst>
            <c:ext xmlns:c16="http://schemas.microsoft.com/office/drawing/2014/chart" uri="{C3380CC4-5D6E-409C-BE32-E72D297353CC}">
              <c16:uniqueId val="{00000001-CDDC-4243-8096-7290CA3A74AC}"/>
            </c:ext>
          </c:extLst>
        </c:ser>
        <c:ser>
          <c:idx val="0"/>
          <c:order val="2"/>
          <c:tx>
            <c:strRef>
              <c:f>'Graf 2+3'!$I$16</c:f>
              <c:strCache>
                <c:ptCount val="1"/>
                <c:pt idx="0">
                  <c:v>Stavebníctvo</c:v>
                </c:pt>
              </c:strCache>
            </c:strRef>
          </c:tx>
          <c:spPr>
            <a:solidFill>
              <a:srgbClr val="1F497D"/>
            </a:solidFill>
          </c:spPr>
          <c:invertIfNegative val="0"/>
          <c:cat>
            <c:strRef>
              <c:f>'Graf 2+3'!$K$11:$P$11</c:f>
              <c:strCache>
                <c:ptCount val="6"/>
                <c:pt idx="0">
                  <c:v>2021</c:v>
                </c:pt>
                <c:pt idx="1">
                  <c:v>2022F</c:v>
                </c:pt>
                <c:pt idx="2">
                  <c:v>2023F</c:v>
                </c:pt>
                <c:pt idx="3">
                  <c:v>2024F</c:v>
                </c:pt>
                <c:pt idx="4">
                  <c:v>2025F</c:v>
                </c:pt>
                <c:pt idx="5">
                  <c:v>2026F</c:v>
                </c:pt>
              </c:strCache>
            </c:strRef>
          </c:cat>
          <c:val>
            <c:numRef>
              <c:f>'Graf 2+3'!$K$16:$P$16</c:f>
              <c:numCache>
                <c:formatCode>0.0</c:formatCode>
                <c:ptCount val="6"/>
                <c:pt idx="0">
                  <c:v>2.934470440629228E-2</c:v>
                </c:pt>
                <c:pt idx="1">
                  <c:v>0.20495841295902076</c:v>
                </c:pt>
                <c:pt idx="2">
                  <c:v>0.14733244108646398</c:v>
                </c:pt>
                <c:pt idx="3">
                  <c:v>3.8372110117341908E-2</c:v>
                </c:pt>
                <c:pt idx="4">
                  <c:v>2.1459707793271807E-2</c:v>
                </c:pt>
                <c:pt idx="5">
                  <c:v>-4.2760178651984823E-2</c:v>
                </c:pt>
              </c:numCache>
            </c:numRef>
          </c:val>
          <c:extLst>
            <c:ext xmlns:c16="http://schemas.microsoft.com/office/drawing/2014/chart" uri="{C3380CC4-5D6E-409C-BE32-E72D297353CC}">
              <c16:uniqueId val="{00000002-CDDC-4243-8096-7290CA3A74AC}"/>
            </c:ext>
          </c:extLst>
        </c:ser>
        <c:ser>
          <c:idx val="1"/>
          <c:order val="3"/>
          <c:tx>
            <c:strRef>
              <c:f>'Graf 2+3'!$I$15</c:f>
              <c:strCache>
                <c:ptCount val="1"/>
                <c:pt idx="0">
                  <c:v>Verejný sektor</c:v>
                </c:pt>
              </c:strCache>
            </c:strRef>
          </c:tx>
          <c:spPr>
            <a:solidFill>
              <a:srgbClr val="9E9E9E"/>
            </a:solidFill>
          </c:spPr>
          <c:invertIfNegative val="0"/>
          <c:cat>
            <c:strRef>
              <c:f>'Graf 2+3'!$K$11:$P$11</c:f>
              <c:strCache>
                <c:ptCount val="6"/>
                <c:pt idx="0">
                  <c:v>2021</c:v>
                </c:pt>
                <c:pt idx="1">
                  <c:v>2022F</c:v>
                </c:pt>
                <c:pt idx="2">
                  <c:v>2023F</c:v>
                </c:pt>
                <c:pt idx="3">
                  <c:v>2024F</c:v>
                </c:pt>
                <c:pt idx="4">
                  <c:v>2025F</c:v>
                </c:pt>
                <c:pt idx="5">
                  <c:v>2026F</c:v>
                </c:pt>
              </c:strCache>
            </c:strRef>
          </c:cat>
          <c:val>
            <c:numRef>
              <c:f>'Graf 2+3'!$K$15:$P$15</c:f>
              <c:numCache>
                <c:formatCode>0.0</c:formatCode>
                <c:ptCount val="6"/>
                <c:pt idx="0">
                  <c:v>-2.5343153805435479E-2</c:v>
                </c:pt>
                <c:pt idx="1">
                  <c:v>0.34203758472327461</c:v>
                </c:pt>
                <c:pt idx="2">
                  <c:v>0.19830053206640647</c:v>
                </c:pt>
                <c:pt idx="3">
                  <c:v>-8.1307831963062308E-2</c:v>
                </c:pt>
                <c:pt idx="4">
                  <c:v>-5.0344129827845682E-2</c:v>
                </c:pt>
                <c:pt idx="5">
                  <c:v>-2.4599243791736187E-2</c:v>
                </c:pt>
              </c:numCache>
            </c:numRef>
          </c:val>
          <c:extLst>
            <c:ext xmlns:c16="http://schemas.microsoft.com/office/drawing/2014/chart" uri="{C3380CC4-5D6E-409C-BE32-E72D297353CC}">
              <c16:uniqueId val="{00000003-CDDC-4243-8096-7290CA3A74AC}"/>
            </c:ext>
          </c:extLst>
        </c:ser>
        <c:ser>
          <c:idx val="2"/>
          <c:order val="4"/>
          <c:tx>
            <c:strRef>
              <c:f>'Graf 2+3'!$I$14</c:f>
              <c:strCache>
                <c:ptCount val="1"/>
                <c:pt idx="0">
                  <c:v>Trhové služby</c:v>
                </c:pt>
              </c:strCache>
            </c:strRef>
          </c:tx>
          <c:spPr>
            <a:solidFill>
              <a:srgbClr val="555555"/>
            </a:solidFill>
          </c:spPr>
          <c:invertIfNegative val="0"/>
          <c:cat>
            <c:strRef>
              <c:f>'Graf 2+3'!$K$11:$P$11</c:f>
              <c:strCache>
                <c:ptCount val="6"/>
                <c:pt idx="0">
                  <c:v>2021</c:v>
                </c:pt>
                <c:pt idx="1">
                  <c:v>2022F</c:v>
                </c:pt>
                <c:pt idx="2">
                  <c:v>2023F</c:v>
                </c:pt>
                <c:pt idx="3">
                  <c:v>2024F</c:v>
                </c:pt>
                <c:pt idx="4">
                  <c:v>2025F</c:v>
                </c:pt>
                <c:pt idx="5">
                  <c:v>2026F</c:v>
                </c:pt>
              </c:strCache>
            </c:strRef>
          </c:cat>
          <c:val>
            <c:numRef>
              <c:f>'Graf 2+3'!$K$14:$P$14</c:f>
              <c:numCache>
                <c:formatCode>0.0</c:formatCode>
                <c:ptCount val="6"/>
                <c:pt idx="0">
                  <c:v>-7.9780915104602515E-2</c:v>
                </c:pt>
                <c:pt idx="1">
                  <c:v>0.76456632334332264</c:v>
                </c:pt>
                <c:pt idx="2">
                  <c:v>0.36798524386232667</c:v>
                </c:pt>
                <c:pt idx="3">
                  <c:v>0.13003806068757923</c:v>
                </c:pt>
                <c:pt idx="4">
                  <c:v>0.34534220632968399</c:v>
                </c:pt>
                <c:pt idx="5">
                  <c:v>0.33229166850186648</c:v>
                </c:pt>
              </c:numCache>
            </c:numRef>
          </c:val>
          <c:extLst>
            <c:ext xmlns:c16="http://schemas.microsoft.com/office/drawing/2014/chart" uri="{C3380CC4-5D6E-409C-BE32-E72D297353CC}">
              <c16:uniqueId val="{00000004-CDDC-4243-8096-7290CA3A74AC}"/>
            </c:ext>
          </c:extLst>
        </c:ser>
        <c:dLbls>
          <c:showLegendKey val="0"/>
          <c:showVal val="0"/>
          <c:showCatName val="0"/>
          <c:showSerName val="0"/>
          <c:showPercent val="0"/>
          <c:showBubbleSize val="0"/>
        </c:dLbls>
        <c:gapWidth val="150"/>
        <c:overlap val="100"/>
        <c:axId val="304081656"/>
        <c:axId val="304082048"/>
      </c:barChart>
      <c:lineChart>
        <c:grouping val="standard"/>
        <c:varyColors val="0"/>
        <c:ser>
          <c:idx val="3"/>
          <c:order val="5"/>
          <c:tx>
            <c:strRef>
              <c:f>'Graf 2+3'!$I$17</c:f>
              <c:strCache>
                <c:ptCount val="1"/>
                <c:pt idx="0">
                  <c:v>Hospodárstvo spolu</c:v>
                </c:pt>
              </c:strCache>
            </c:strRef>
          </c:tx>
          <c:spPr>
            <a:ln w="19050">
              <a:solidFill>
                <a:sysClr val="windowText" lastClr="000000"/>
              </a:solidFill>
            </a:ln>
          </c:spPr>
          <c:marker>
            <c:symbol val="none"/>
          </c:marker>
          <c:cat>
            <c:strRef>
              <c:f>'Graf 2+3'!$K$11:$P$11</c:f>
              <c:strCache>
                <c:ptCount val="6"/>
                <c:pt idx="0">
                  <c:v>2021</c:v>
                </c:pt>
                <c:pt idx="1">
                  <c:v>2022F</c:v>
                </c:pt>
                <c:pt idx="2">
                  <c:v>2023F</c:v>
                </c:pt>
                <c:pt idx="3">
                  <c:v>2024F</c:v>
                </c:pt>
                <c:pt idx="4">
                  <c:v>2025F</c:v>
                </c:pt>
                <c:pt idx="5">
                  <c:v>2026F</c:v>
                </c:pt>
              </c:strCache>
            </c:strRef>
          </c:cat>
          <c:val>
            <c:numRef>
              <c:f>'Graf 2+3'!$K$17:$P$17</c:f>
              <c:numCache>
                <c:formatCode>0.0</c:formatCode>
                <c:ptCount val="6"/>
                <c:pt idx="0">
                  <c:v>-0.58155868732465699</c:v>
                </c:pt>
                <c:pt idx="1">
                  <c:v>1.7684240360434922</c:v>
                </c:pt>
                <c:pt idx="2">
                  <c:v>0.50420498302263805</c:v>
                </c:pt>
                <c:pt idx="3">
                  <c:v>0.49580133095845635</c:v>
                </c:pt>
                <c:pt idx="4">
                  <c:v>0.55483724889198172</c:v>
                </c:pt>
                <c:pt idx="5">
                  <c:v>0.35814993116793925</c:v>
                </c:pt>
              </c:numCache>
            </c:numRef>
          </c:val>
          <c:smooth val="0"/>
          <c:extLst>
            <c:ext xmlns:c16="http://schemas.microsoft.com/office/drawing/2014/chart" uri="{C3380CC4-5D6E-409C-BE32-E72D297353CC}">
              <c16:uniqueId val="{00000005-CDDC-4243-8096-7290CA3A74AC}"/>
            </c:ext>
          </c:extLst>
        </c:ser>
        <c:dLbls>
          <c:showLegendKey val="0"/>
          <c:showVal val="0"/>
          <c:showCatName val="0"/>
          <c:showSerName val="0"/>
          <c:showPercent val="0"/>
          <c:showBubbleSize val="0"/>
        </c:dLbls>
        <c:marker val="1"/>
        <c:smooth val="0"/>
        <c:axId val="304081656"/>
        <c:axId val="304082048"/>
      </c:lineChart>
      <c:catAx>
        <c:axId val="304081656"/>
        <c:scaling>
          <c:orientation val="minMax"/>
        </c:scaling>
        <c:delete val="0"/>
        <c:axPos val="b"/>
        <c:numFmt formatCode="General" sourceLinked="1"/>
        <c:majorTickMark val="out"/>
        <c:minorTickMark val="none"/>
        <c:tickLblPos val="low"/>
        <c:crossAx val="304082048"/>
        <c:crosses val="autoZero"/>
        <c:auto val="1"/>
        <c:lblAlgn val="ctr"/>
        <c:lblOffset val="100"/>
        <c:noMultiLvlLbl val="0"/>
      </c:catAx>
      <c:valAx>
        <c:axId val="304082048"/>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304081656"/>
        <c:crosses val="autoZero"/>
        <c:crossBetween val="between"/>
      </c:valAx>
    </c:plotArea>
    <c:legend>
      <c:legendPos val="r"/>
      <c:layout>
        <c:manualLayout>
          <c:xMode val="edge"/>
          <c:yMode val="edge"/>
          <c:x val="0.58163217516396626"/>
          <c:y val="5.9113861186523814E-2"/>
          <c:w val="0.3819764192288328"/>
          <c:h val="0.37637376513558701"/>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82106259115597957"/>
        </c:manualLayout>
      </c:layout>
      <c:barChart>
        <c:barDir val="col"/>
        <c:grouping val="stacked"/>
        <c:varyColors val="0"/>
        <c:ser>
          <c:idx val="5"/>
          <c:order val="0"/>
          <c:tx>
            <c:strRef>
              <c:f>'Graf 2+3'!$I$21</c:f>
              <c:strCache>
                <c:ptCount val="1"/>
                <c:pt idx="0">
                  <c:v>Consumption</c:v>
                </c:pt>
              </c:strCache>
            </c:strRef>
          </c:tx>
          <c:spPr>
            <a:solidFill>
              <a:srgbClr val="2C9ADC"/>
            </a:solidFill>
          </c:spPr>
          <c:invertIfNegative val="0"/>
          <c:cat>
            <c:strRef>
              <c:f>'Graf 2+3'!$J$3:$P$3</c:f>
              <c:strCache>
                <c:ptCount val="7"/>
                <c:pt idx="0">
                  <c:v>2020</c:v>
                </c:pt>
                <c:pt idx="1">
                  <c:v>2021</c:v>
                </c:pt>
                <c:pt idx="2">
                  <c:v>2022F</c:v>
                </c:pt>
                <c:pt idx="3">
                  <c:v>2023F</c:v>
                </c:pt>
                <c:pt idx="4">
                  <c:v>2024F</c:v>
                </c:pt>
                <c:pt idx="5">
                  <c:v>2025F</c:v>
                </c:pt>
                <c:pt idx="6">
                  <c:v>2026F</c:v>
                </c:pt>
              </c:strCache>
            </c:strRef>
          </c:cat>
          <c:val>
            <c:numRef>
              <c:f>'Graf 2+3'!$J$4:$P$4</c:f>
              <c:numCache>
                <c:formatCode>0.0</c:formatCode>
                <c:ptCount val="7"/>
                <c:pt idx="0">
                  <c:v>-0.79932856445190559</c:v>
                </c:pt>
                <c:pt idx="1">
                  <c:v>1.7127919978227855</c:v>
                </c:pt>
                <c:pt idx="2">
                  <c:v>2.2730919290980713</c:v>
                </c:pt>
                <c:pt idx="3">
                  <c:v>0.80557267561194645</c:v>
                </c:pt>
                <c:pt idx="4">
                  <c:v>0.85835338186772137</c:v>
                </c:pt>
                <c:pt idx="5">
                  <c:v>0.95061852955684267</c:v>
                </c:pt>
                <c:pt idx="6">
                  <c:v>0.91055825520654365</c:v>
                </c:pt>
              </c:numCache>
            </c:numRef>
          </c:val>
          <c:extLst>
            <c:ext xmlns:c16="http://schemas.microsoft.com/office/drawing/2014/chart" uri="{C3380CC4-5D6E-409C-BE32-E72D297353CC}">
              <c16:uniqueId val="{00000000-BB18-41C8-BB54-2617797A2304}"/>
            </c:ext>
          </c:extLst>
        </c:ser>
        <c:ser>
          <c:idx val="8"/>
          <c:order val="1"/>
          <c:tx>
            <c:strRef>
              <c:f>'Graf 2+3'!$I$22</c:f>
              <c:strCache>
                <c:ptCount val="1"/>
                <c:pt idx="0">
                  <c:v>Investment</c:v>
                </c:pt>
              </c:strCache>
            </c:strRef>
          </c:tx>
          <c:spPr>
            <a:solidFill>
              <a:schemeClr val="tx2">
                <a:lumMod val="20000"/>
                <a:lumOff val="80000"/>
              </a:schemeClr>
            </a:solidFill>
            <a:ln>
              <a:noFill/>
            </a:ln>
          </c:spPr>
          <c:invertIfNegative val="0"/>
          <c:cat>
            <c:strRef>
              <c:f>'Graf 2+3'!$J$3:$P$3</c:f>
              <c:strCache>
                <c:ptCount val="7"/>
                <c:pt idx="0">
                  <c:v>2020</c:v>
                </c:pt>
                <c:pt idx="1">
                  <c:v>2021</c:v>
                </c:pt>
                <c:pt idx="2">
                  <c:v>2022F</c:v>
                </c:pt>
                <c:pt idx="3">
                  <c:v>2023F</c:v>
                </c:pt>
                <c:pt idx="4">
                  <c:v>2024F</c:v>
                </c:pt>
                <c:pt idx="5">
                  <c:v>2025F</c:v>
                </c:pt>
                <c:pt idx="6">
                  <c:v>2026F</c:v>
                </c:pt>
              </c:strCache>
            </c:strRef>
          </c:cat>
          <c:val>
            <c:numRef>
              <c:f>'Graf 2+3'!$J$5:$P$5</c:f>
              <c:numCache>
                <c:formatCode>0.0</c:formatCode>
                <c:ptCount val="7"/>
                <c:pt idx="0">
                  <c:v>-2.347503133903007</c:v>
                </c:pt>
                <c:pt idx="1">
                  <c:v>4.3130878216601359E-2</c:v>
                </c:pt>
                <c:pt idx="2">
                  <c:v>1.2635931403733929</c:v>
                </c:pt>
                <c:pt idx="3">
                  <c:v>2.9782941065912159</c:v>
                </c:pt>
                <c:pt idx="4">
                  <c:v>0.27451982901745542</c:v>
                </c:pt>
                <c:pt idx="5">
                  <c:v>0.30220266821498354</c:v>
                </c:pt>
                <c:pt idx="6">
                  <c:v>-0.73973731120728781</c:v>
                </c:pt>
              </c:numCache>
            </c:numRef>
          </c:val>
          <c:extLst>
            <c:ext xmlns:c16="http://schemas.microsoft.com/office/drawing/2014/chart" uri="{C3380CC4-5D6E-409C-BE32-E72D297353CC}">
              <c16:uniqueId val="{00000001-BB18-41C8-BB54-2617797A2304}"/>
            </c:ext>
          </c:extLst>
        </c:ser>
        <c:ser>
          <c:idx val="0"/>
          <c:order val="2"/>
          <c:tx>
            <c:strRef>
              <c:f>'Graf 2+3'!$I$23</c:f>
              <c:strCache>
                <c:ptCount val="1"/>
                <c:pt idx="0">
                  <c:v>Inventories and disc.</c:v>
                </c:pt>
              </c:strCache>
            </c:strRef>
          </c:tx>
          <c:invertIfNegative val="0"/>
          <c:cat>
            <c:strRef>
              <c:f>'Graf 2+3'!$J$3:$P$3</c:f>
              <c:strCache>
                <c:ptCount val="7"/>
                <c:pt idx="0">
                  <c:v>2020</c:v>
                </c:pt>
                <c:pt idx="1">
                  <c:v>2021</c:v>
                </c:pt>
                <c:pt idx="2">
                  <c:v>2022F</c:v>
                </c:pt>
                <c:pt idx="3">
                  <c:v>2023F</c:v>
                </c:pt>
                <c:pt idx="4">
                  <c:v>2024F</c:v>
                </c:pt>
                <c:pt idx="5">
                  <c:v>2025F</c:v>
                </c:pt>
                <c:pt idx="6">
                  <c:v>2026F</c:v>
                </c:pt>
              </c:strCache>
            </c:strRef>
          </c:cat>
          <c:val>
            <c:numRef>
              <c:f>'Graf 2+3'!$J$6:$P$6</c:f>
              <c:numCache>
                <c:formatCode>0.0</c:formatCode>
                <c:ptCount val="7"/>
                <c:pt idx="0">
                  <c:v>-1.7720079777854603</c:v>
                </c:pt>
                <c:pt idx="1">
                  <c:v>2.1569916881224525</c:v>
                </c:pt>
                <c:pt idx="2">
                  <c:v>5.4845214405540021E-2</c:v>
                </c:pt>
                <c:pt idx="3">
                  <c:v>0.14836699409205156</c:v>
                </c:pt>
                <c:pt idx="4">
                  <c:v>-5.2890473201011257E-2</c:v>
                </c:pt>
                <c:pt idx="5">
                  <c:v>-1.1804733324183303E-7</c:v>
                </c:pt>
                <c:pt idx="6">
                  <c:v>-2.0690900104369803E-9</c:v>
                </c:pt>
              </c:numCache>
            </c:numRef>
          </c:val>
          <c:extLst>
            <c:ext xmlns:c16="http://schemas.microsoft.com/office/drawing/2014/chart" uri="{C3380CC4-5D6E-409C-BE32-E72D297353CC}">
              <c16:uniqueId val="{00000002-BB18-41C8-BB54-2617797A2304}"/>
            </c:ext>
          </c:extLst>
        </c:ser>
        <c:ser>
          <c:idx val="1"/>
          <c:order val="3"/>
          <c:tx>
            <c:strRef>
              <c:f>'Graf 2+3'!$I$24</c:f>
              <c:strCache>
                <c:ptCount val="1"/>
                <c:pt idx="0">
                  <c:v>Net export</c:v>
                </c:pt>
              </c:strCache>
            </c:strRef>
          </c:tx>
          <c:invertIfNegative val="0"/>
          <c:cat>
            <c:strRef>
              <c:f>'Graf 2+3'!$J$3:$P$3</c:f>
              <c:strCache>
                <c:ptCount val="7"/>
                <c:pt idx="0">
                  <c:v>2020</c:v>
                </c:pt>
                <c:pt idx="1">
                  <c:v>2021</c:v>
                </c:pt>
                <c:pt idx="2">
                  <c:v>2022F</c:v>
                </c:pt>
                <c:pt idx="3">
                  <c:v>2023F</c:v>
                </c:pt>
                <c:pt idx="4">
                  <c:v>2024F</c:v>
                </c:pt>
                <c:pt idx="5">
                  <c:v>2025F</c:v>
                </c:pt>
                <c:pt idx="6">
                  <c:v>2026F</c:v>
                </c:pt>
              </c:strCache>
            </c:strRef>
          </c:cat>
          <c:val>
            <c:numRef>
              <c:f>'Graf 2+3'!$J$7:$P$7</c:f>
              <c:numCache>
                <c:formatCode>0.0</c:formatCode>
                <c:ptCount val="7"/>
                <c:pt idx="0">
                  <c:v>1.5441579102399283</c:v>
                </c:pt>
                <c:pt idx="1">
                  <c:v>-0.89861170343506946</c:v>
                </c:pt>
                <c:pt idx="2">
                  <c:v>-1.9228268816117451</c:v>
                </c:pt>
                <c:pt idx="3">
                  <c:v>-2.6670174701460612</c:v>
                </c:pt>
                <c:pt idx="4">
                  <c:v>0.67669801825501175</c:v>
                </c:pt>
                <c:pt idx="5">
                  <c:v>1.4013260223051094</c:v>
                </c:pt>
                <c:pt idx="6">
                  <c:v>1.7371754121406298</c:v>
                </c:pt>
              </c:numCache>
            </c:numRef>
          </c:val>
          <c:extLst>
            <c:ext xmlns:c16="http://schemas.microsoft.com/office/drawing/2014/chart" uri="{C3380CC4-5D6E-409C-BE32-E72D297353CC}">
              <c16:uniqueId val="{00000003-BB18-41C8-BB54-2617797A2304}"/>
            </c:ext>
          </c:extLst>
        </c:ser>
        <c:dLbls>
          <c:showLegendKey val="0"/>
          <c:showVal val="0"/>
          <c:showCatName val="0"/>
          <c:showSerName val="0"/>
          <c:showPercent val="0"/>
          <c:showBubbleSize val="0"/>
        </c:dLbls>
        <c:gapWidth val="150"/>
        <c:overlap val="100"/>
        <c:axId val="304082832"/>
        <c:axId val="304083224"/>
      </c:barChart>
      <c:lineChart>
        <c:grouping val="standard"/>
        <c:varyColors val="0"/>
        <c:ser>
          <c:idx val="2"/>
          <c:order val="4"/>
          <c:tx>
            <c:strRef>
              <c:f>'Graf 2+3'!$I$25</c:f>
              <c:strCache>
                <c:ptCount val="1"/>
                <c:pt idx="0">
                  <c:v>GDP</c:v>
                </c:pt>
              </c:strCache>
            </c:strRef>
          </c:tx>
          <c:spPr>
            <a:ln w="19050">
              <a:solidFill>
                <a:sysClr val="windowText" lastClr="000000"/>
              </a:solidFill>
            </a:ln>
          </c:spPr>
          <c:marker>
            <c:symbol val="none"/>
          </c:marker>
          <c:cat>
            <c:strRef>
              <c:f>'Graf 2+3'!$J$3:$P$3</c:f>
              <c:strCache>
                <c:ptCount val="7"/>
                <c:pt idx="0">
                  <c:v>2020</c:v>
                </c:pt>
                <c:pt idx="1">
                  <c:v>2021</c:v>
                </c:pt>
                <c:pt idx="2">
                  <c:v>2022F</c:v>
                </c:pt>
                <c:pt idx="3">
                  <c:v>2023F</c:v>
                </c:pt>
                <c:pt idx="4">
                  <c:v>2024F</c:v>
                </c:pt>
                <c:pt idx="5">
                  <c:v>2025F</c:v>
                </c:pt>
                <c:pt idx="6">
                  <c:v>2026F</c:v>
                </c:pt>
              </c:strCache>
            </c:strRef>
          </c:cat>
          <c:val>
            <c:numRef>
              <c:f>'Graf 2+3'!$J$8:$P$8</c:f>
              <c:numCache>
                <c:formatCode>0.0</c:formatCode>
                <c:ptCount val="7"/>
                <c:pt idx="0">
                  <c:v>-3.3746817659004447</c:v>
                </c:pt>
                <c:pt idx="1">
                  <c:v>3.0143028607267697</c:v>
                </c:pt>
                <c:pt idx="2">
                  <c:v>1.6687034022652592</c:v>
                </c:pt>
                <c:pt idx="3">
                  <c:v>1.2652163061491528</c:v>
                </c:pt>
                <c:pt idx="4">
                  <c:v>1.7566807559391773</c:v>
                </c:pt>
                <c:pt idx="5">
                  <c:v>2.6541471020296026</c:v>
                </c:pt>
                <c:pt idx="6">
                  <c:v>1.9079963540707956</c:v>
                </c:pt>
              </c:numCache>
            </c:numRef>
          </c:val>
          <c:smooth val="0"/>
          <c:extLst>
            <c:ext xmlns:c16="http://schemas.microsoft.com/office/drawing/2014/chart" uri="{C3380CC4-5D6E-409C-BE32-E72D297353CC}">
              <c16:uniqueId val="{00000004-BB18-41C8-BB54-2617797A2304}"/>
            </c:ext>
          </c:extLst>
        </c:ser>
        <c:dLbls>
          <c:showLegendKey val="0"/>
          <c:showVal val="0"/>
          <c:showCatName val="0"/>
          <c:showSerName val="0"/>
          <c:showPercent val="0"/>
          <c:showBubbleSize val="0"/>
        </c:dLbls>
        <c:marker val="1"/>
        <c:smooth val="0"/>
        <c:axId val="304082832"/>
        <c:axId val="304083224"/>
      </c:lineChart>
      <c:catAx>
        <c:axId val="304082832"/>
        <c:scaling>
          <c:orientation val="minMax"/>
        </c:scaling>
        <c:delete val="0"/>
        <c:axPos val="b"/>
        <c:numFmt formatCode="General" sourceLinked="1"/>
        <c:majorTickMark val="out"/>
        <c:minorTickMark val="none"/>
        <c:tickLblPos val="low"/>
        <c:crossAx val="304083224"/>
        <c:crosses val="autoZero"/>
        <c:auto val="1"/>
        <c:lblAlgn val="ctr"/>
        <c:lblOffset val="100"/>
        <c:noMultiLvlLbl val="0"/>
      </c:catAx>
      <c:valAx>
        <c:axId val="304083224"/>
        <c:scaling>
          <c:orientation val="minMax"/>
          <c:max val="8"/>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304082832"/>
        <c:crosses val="autoZero"/>
        <c:crossBetween val="between"/>
      </c:valAx>
    </c:plotArea>
    <c:legend>
      <c:legendPos val="r"/>
      <c:layout>
        <c:manualLayout>
          <c:xMode val="edge"/>
          <c:yMode val="edge"/>
          <c:x val="0.5588021406328666"/>
          <c:y val="0.57061882192502855"/>
          <c:w val="0.43516567528762423"/>
          <c:h val="0.29907687062593347"/>
        </c:manualLayout>
      </c:layout>
      <c:overlay val="0"/>
    </c:legend>
    <c:plotVisOnly val="1"/>
    <c:dispBlanksAs val="gap"/>
    <c:showDLblsOverMax val="0"/>
  </c:chart>
  <c:spPr>
    <a:ln>
      <a:noFill/>
    </a:ln>
  </c:spPr>
  <c:txPr>
    <a:bodyPr/>
    <a:lstStyle/>
    <a:p>
      <a:pPr>
        <a:defRPr sz="800">
          <a:latin typeface="Arial Narrow" pitchFamily="34" charset="0"/>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_xlchart.v1.1</cx:f>
      </cx:strDim>
      <cx:numDim type="val">
        <cx:f>_xlchart.v1.2</cx:f>
      </cx:numDim>
    </cx:data>
  </cx:chartData>
  <cx:chart>
    <cx:plotArea>
      <cx:plotAreaRegion>
        <cx:series layoutId="waterfall" uniqueId="{642EF1EA-9B00-4121-8618-EC9A9590C4C4}">
          <cx:tx>
            <cx:txData>
              <cx:f>_xlchart.v1.0</cx:f>
              <cx:v>Investment costs</cx:v>
            </cx:txData>
          </cx:tx>
          <cx:dataLabels>
            <cx:txPr>
              <a:bodyPr spcFirstLastPara="1" vertOverflow="ellipsis" wrap="square" lIns="0" tIns="0" rIns="0" bIns="0" anchor="ctr" anchorCtr="1">
                <a:spAutoFit/>
              </a:bodyPr>
              <a:lstStyle/>
              <a:p>
                <a:pPr>
                  <a:defRPr lang="sk-SK" sz="900" b="0" i="0" u="none" strike="noStrike" kern="1200" baseline="0">
                    <a:solidFill>
                      <a:sysClr val="windowText" lastClr="000000">
                        <a:lumMod val="75000"/>
                        <a:lumOff val="2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visibility seriesName="0" categoryName="0" value="1"/>
          </cx:dataLabels>
          <cx:dataId val="0"/>
          <cx:layoutPr>
            <cx:subtotals/>
          </cx:layoutPr>
        </cx:series>
      </cx:plotAreaRegion>
      <cx:axis id="0">
        <cx:catScaling gapWidth="0.5"/>
        <cx:tickLabels/>
        <cx:txPr>
          <a:bodyPr spcFirstLastPara="1" vertOverflow="ellipsis" wrap="square" lIns="0" tIns="0" rIns="0" bIns="0" anchor="ctr" anchorCtr="1"/>
          <a:lstStyle/>
          <a:p>
            <a:pPr>
              <a:defRPr lang="sk-SK" sz="900" b="0" i="0" u="none" strike="noStrike" kern="1200" baseline="0">
                <a:solidFill>
                  <a:sysClr val="windowText" lastClr="000000">
                    <a:lumMod val="65000"/>
                    <a:lumOff val="3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axis>
      <cx:axis id="1">
        <cx:valScaling/>
        <cx:majorGridlines/>
        <cx:tickLabels/>
        <cx:txPr>
          <a:bodyPr spcFirstLastPara="1" vertOverflow="ellipsis" wrap="square" lIns="0" tIns="0" rIns="0" bIns="0" anchor="ctr" anchorCtr="1"/>
          <a:lstStyle/>
          <a:p>
            <a:pPr>
              <a:defRPr lang="sk-SK" sz="900" b="0" i="0" u="none" strike="noStrike" kern="1200" baseline="0">
                <a:solidFill>
                  <a:sysClr val="windowText" lastClr="000000">
                    <a:lumMod val="65000"/>
                    <a:lumOff val="3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axis>
    </cx:plotArea>
  </cx:chart>
  <cx:spPr>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_xlchart.v1.9</cx:f>
      </cx:strDim>
      <cx:numDim type="val">
        <cx:f>_xlchart.v1.11</cx:f>
      </cx:numDim>
    </cx:data>
  </cx:chartData>
  <cx:chart>
    <cx:plotArea>
      <cx:plotAreaRegion>
        <cx:series layoutId="waterfall" uniqueId="{9A869269-393B-4B35-AA3D-9836C9EFD853}">
          <cx:tx>
            <cx:txData>
              <cx:f>_xlchart.v1.10</cx:f>
              <cx:v>Potential savings</cx:v>
            </cx:txData>
          </cx:tx>
          <cx:dataLabels>
            <cx:txPr>
              <a:bodyPr spcFirstLastPara="1" vertOverflow="ellipsis" wrap="square" lIns="0" tIns="0" rIns="0" bIns="0" anchor="ctr" anchorCtr="1">
                <a:spAutoFit/>
              </a:bodyPr>
              <a:lstStyle/>
              <a:p>
                <a:pPr>
                  <a:defRPr lang="sk-SK" sz="900" b="0" i="0" u="none" strike="noStrike" kern="1200" baseline="0">
                    <a:solidFill>
                      <a:sysClr val="windowText" lastClr="000000">
                        <a:lumMod val="75000"/>
                        <a:lumOff val="2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visibility seriesName="0" categoryName="0" value="1"/>
          </cx:dataLabels>
          <cx:dataId val="0"/>
          <cx:layoutPr>
            <cx:subtotals/>
          </cx:layoutPr>
        </cx:series>
      </cx:plotAreaRegion>
      <cx:axis id="0">
        <cx:catScaling gapWidth="0.5"/>
        <cx:tickLabels/>
        <cx:txPr>
          <a:bodyPr spcFirstLastPara="1" vertOverflow="ellipsis" wrap="square" lIns="0" tIns="0" rIns="0" bIns="0" anchor="ctr" anchorCtr="1"/>
          <a:lstStyle/>
          <a:p>
            <a:pPr>
              <a:defRPr lang="sk-SK" sz="900" b="0" i="0" u="none" strike="noStrike" kern="1200" baseline="0">
                <a:solidFill>
                  <a:sysClr val="windowText" lastClr="000000">
                    <a:lumMod val="65000"/>
                    <a:lumOff val="3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axis>
      <cx:axis id="1">
        <cx:valScaling/>
        <cx:majorGridlines/>
        <cx:tickLabels/>
        <cx:txPr>
          <a:bodyPr spcFirstLastPara="1" vertOverflow="ellipsis" wrap="square" lIns="0" tIns="0" rIns="0" bIns="0" anchor="ctr" anchorCtr="1"/>
          <a:lstStyle/>
          <a:p>
            <a:pPr>
              <a:defRPr lang="sk-SK" sz="900" b="0" i="0" u="none" strike="noStrike" kern="1200" baseline="0">
                <a:solidFill>
                  <a:sysClr val="windowText" lastClr="000000">
                    <a:lumMod val="65000"/>
                    <a:lumOff val="3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axis>
    </cx:plotArea>
  </cx:chart>
  <cx:spPr>
    <a:ln>
      <a:noFill/>
    </a:ln>
  </cx:spPr>
  <cx:clrMapOvr bg1="lt1" tx1="dk1" bg2="lt2" tx2="dk2" accent1="accent1" accent2="accent2" accent3="accent3" accent4="accent4" accent5="accent5" accent6="accent6" hlink="hlink" folHlink="folHlink"/>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_xlchart.v1.5</cx:f>
      </cx:numDim>
    </cx:data>
  </cx:chartData>
  <cx:chart>
    <cx:plotArea>
      <cx:plotAreaRegion>
        <cx:series layoutId="waterfall" uniqueId="{642EF1EA-9B00-4121-8618-EC9A9590C4C4}">
          <cx:tx>
            <cx:txData>
              <cx:f>_xlchart.v1.4</cx:f>
              <cx:v>Počet projektov</cx:v>
            </cx:txData>
          </cx:tx>
          <cx:dataLabels>
            <cx:txPr>
              <a:bodyPr spcFirstLastPara="1" vertOverflow="ellipsis" wrap="square" lIns="0" tIns="0" rIns="0" bIns="0" anchor="ctr" anchorCtr="1">
                <a:spAutoFit/>
              </a:bodyPr>
              <a:lstStyle/>
              <a:p>
                <a:pPr>
                  <a:defRPr lang="sk-SK" sz="900" b="0" i="0" u="none" strike="noStrike" kern="1200" baseline="0">
                    <a:solidFill>
                      <a:sysClr val="windowText" lastClr="000000">
                        <a:lumMod val="75000"/>
                        <a:lumOff val="2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visibility seriesName="0" categoryName="0" value="1"/>
          </cx:dataLabels>
          <cx:dataId val="0"/>
          <cx:layoutPr>
            <cx:subtotals/>
          </cx:layoutPr>
        </cx:series>
      </cx:plotAreaRegion>
      <cx:axis id="0">
        <cx:catScaling gapWidth="0.5"/>
        <cx:tickLabels/>
        <cx:txPr>
          <a:bodyPr spcFirstLastPara="1" vertOverflow="ellipsis" wrap="square" lIns="0" tIns="0" rIns="0" bIns="0" anchor="ctr" anchorCtr="1"/>
          <a:lstStyle/>
          <a:p>
            <a:pPr>
              <a:defRPr lang="sk-SK" sz="900" b="0" i="0" u="none" strike="noStrike" kern="1200" baseline="0">
                <a:solidFill>
                  <a:sysClr val="windowText" lastClr="000000">
                    <a:lumMod val="65000"/>
                    <a:lumOff val="3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axis>
      <cx:axis id="1">
        <cx:valScaling/>
        <cx:majorGridlines/>
        <cx:tickLabels/>
        <cx:txPr>
          <a:bodyPr spcFirstLastPara="1" vertOverflow="ellipsis" wrap="square" lIns="0" tIns="0" rIns="0" bIns="0" anchor="ctr" anchorCtr="1"/>
          <a:lstStyle/>
          <a:p>
            <a:pPr>
              <a:defRPr lang="sk-SK" sz="900" b="0" i="0" u="none" strike="noStrike" kern="1200" baseline="0">
                <a:solidFill>
                  <a:sysClr val="windowText" lastClr="000000">
                    <a:lumMod val="65000"/>
                    <a:lumOff val="3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axis>
    </cx:plotArea>
  </cx:chart>
  <cx:spPr>
    <a:ln>
      <a:noFill/>
    </a:ln>
  </cx:spPr>
  <cx:clrMapOvr bg1="lt1" tx1="dk1" bg2="lt2" tx2="dk2" accent1="accent1" accent2="accent2" accent3="accent3" accent4="accent4" accent5="accent5" accent6="accent6" hlink="hlink" folHlink="folHlink"/>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_xlchart.v1.8</cx:f>
      </cx:numDim>
    </cx:data>
  </cx:chartData>
  <cx:chart>
    <cx:plotArea>
      <cx:plotAreaRegion>
        <cx:series layoutId="waterfall" uniqueId="{9A869269-393B-4B35-AA3D-9836C9EFD853}">
          <cx:tx>
            <cx:txData>
              <cx:f>_xlchart.v1.7</cx:f>
              <cx:v>Úspora</cx:v>
            </cx:txData>
          </cx:tx>
          <cx:dataLabels>
            <cx:txPr>
              <a:bodyPr spcFirstLastPara="1" vertOverflow="ellipsis" wrap="square" lIns="0" tIns="0" rIns="0" bIns="0" anchor="ctr" anchorCtr="1">
                <a:spAutoFit/>
              </a:bodyPr>
              <a:lstStyle/>
              <a:p>
                <a:pPr>
                  <a:defRPr lang="sk-SK" sz="900" b="0" i="0" u="none" strike="noStrike" kern="1200" baseline="0">
                    <a:solidFill>
                      <a:sysClr val="windowText" lastClr="000000">
                        <a:lumMod val="75000"/>
                        <a:lumOff val="2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visibility seriesName="0" categoryName="0" value="1"/>
          </cx:dataLabels>
          <cx:dataId val="0"/>
          <cx:layoutPr>
            <cx:subtotals/>
          </cx:layoutPr>
        </cx:series>
      </cx:plotAreaRegion>
      <cx:axis id="0">
        <cx:catScaling gapWidth="0.5"/>
        <cx:tickLabels/>
        <cx:txPr>
          <a:bodyPr spcFirstLastPara="1" vertOverflow="ellipsis" wrap="square" lIns="0" tIns="0" rIns="0" bIns="0" anchor="ctr" anchorCtr="1"/>
          <a:lstStyle/>
          <a:p>
            <a:pPr>
              <a:defRPr lang="sk-SK" sz="900" b="0" i="0" u="none" strike="noStrike" kern="1200" baseline="0">
                <a:solidFill>
                  <a:sysClr val="windowText" lastClr="000000">
                    <a:lumMod val="65000"/>
                    <a:lumOff val="3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axis>
      <cx:axis id="1">
        <cx:valScaling/>
        <cx:majorGridlines/>
        <cx:tickLabels/>
        <cx:txPr>
          <a:bodyPr spcFirstLastPara="1" vertOverflow="ellipsis" wrap="square" lIns="0" tIns="0" rIns="0" bIns="0" anchor="ctr" anchorCtr="1"/>
          <a:lstStyle/>
          <a:p>
            <a:pPr>
              <a:defRPr lang="sk-SK" sz="900" b="0" i="0" u="none" strike="noStrike" kern="1200" baseline="0">
                <a:solidFill>
                  <a:sysClr val="windowText" lastClr="000000">
                    <a:lumMod val="65000"/>
                    <a:lumOff val="35000"/>
                  </a:sysClr>
                </a:solidFill>
                <a:latin typeface="Arial Narrow" panose="020B0606020202030204" pitchFamily="34" charset="0"/>
                <a:ea typeface="Arial Narrow" panose="020B0606020202030204" pitchFamily="34" charset="0"/>
                <a:cs typeface="Arial Narrow" panose="020B0606020202030204" pitchFamily="34" charset="0"/>
              </a:defRPr>
            </a:pPr>
            <a:endParaRPr lang="sk-SK">
              <a:latin typeface="Arial Narrow" panose="020B0606020202030204" pitchFamily="34" charset="0"/>
            </a:endParaRPr>
          </a:p>
        </cx:txPr>
      </cx:axis>
    </cx:plotArea>
  </cx:chart>
  <cx:spPr>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bodyP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bodyPr wrap="square" lIns="38100" tIns="19050" rIns="38100" bIns="19050" anchor="ctr">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bodyPr/>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bodyPr/>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bodyP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bodyPr wrap="square" lIns="38100" tIns="19050" rIns="38100" bIns="19050" anchor="ctr">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bodyPr/>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bodyPr/>
  </cs:valueAxis>
  <cs:wall>
    <cs:lnRef idx="0"/>
    <cs:fillRef idx="0"/>
    <cs:effectRef idx="0"/>
    <cs:fontRef idx="minor">
      <a:schemeClr val="tx1"/>
    </cs:fontRef>
  </cs:wall>
</cs:chartStyle>
</file>

<file path=xl/charts/style37.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bodyP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bodyPr wrap="square" lIns="38100" tIns="19050" rIns="38100" bIns="19050" anchor="ctr">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bodyPr/>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bodyPr/>
  </cs:valueAxis>
  <cs:wall>
    <cs:lnRef idx="0"/>
    <cs:fillRef idx="0"/>
    <cs:effectRef idx="0"/>
    <cs:fontRef idx="minor">
      <a:schemeClr val="tx1"/>
    </cs:fontRef>
  </cs:wall>
</cs:chartStyle>
</file>

<file path=xl/charts/style38.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bodyP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bodyPr wrap="square" lIns="38100" tIns="19050" rIns="38100" bIns="19050" anchor="ctr">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bodyPr/>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bodyPr/>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Obsah_Content!A1"/><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Obsah_Content!A1"/><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20.xml"/><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Obsah_Content!A1"/><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7.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Contents!A1"/><Relationship Id="rId5" Type="http://schemas.openxmlformats.org/officeDocument/2006/relationships/chart" Target="../charts/chart30.xml"/><Relationship Id="rId4"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hyperlink" Target="#Obsah_Content!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Obsah_Content!A1"/><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hyperlink" Target="#Obsah_Content!A1"/></Relationships>
</file>

<file path=xl/drawings/_rels/drawing2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hyperlink" Target="#Obsah_Content!A1"/></Relationships>
</file>

<file path=xl/drawings/_rels/drawing2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hyperlink" Target="#Obsah_Content!A1"/></Relationships>
</file>

<file path=xl/drawings/_rels/drawing2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6.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7.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Obsah_Content!A1"/></Relationships>
</file>

<file path=xl/drawings/_rels/drawing28.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9.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0.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2.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hyperlink" Target="#Obsah_Content!A1"/></Relationships>
</file>

<file path=xl/drawings/_rels/drawing3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Obsah_Content!A1"/><Relationship Id="rId1" Type="http://schemas.openxmlformats.org/officeDocument/2006/relationships/chart" Target="../charts/chart43.xml"/><Relationship Id="rId5" Type="http://schemas.openxmlformats.org/officeDocument/2006/relationships/chart" Target="../charts/chart46.xml"/><Relationship Id="rId4" Type="http://schemas.openxmlformats.org/officeDocument/2006/relationships/chart" Target="../charts/chart45.xml"/></Relationships>
</file>

<file path=xl/drawings/_rels/drawing36.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Obsah_Content!A1"/></Relationships>
</file>

<file path=xl/drawings/_rels/drawing40.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49.xml"/></Relationships>
</file>

<file path=xl/drawings/_rels/drawing41.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1.xml"/><Relationship Id="rId1" Type="http://schemas.openxmlformats.org/officeDocument/2006/relationships/chart" Target="../charts/chart50.xml"/></Relationships>
</file>

<file path=xl/drawings/_rels/drawing44.xml.rels><?xml version="1.0" encoding="UTF-8" standalone="yes"?>
<Relationships xmlns="http://schemas.openxmlformats.org/package/2006/relationships"><Relationship Id="rId3" Type="http://schemas.microsoft.com/office/2014/relationships/chartEx" Target="../charts/chartEx2.xml"/><Relationship Id="rId2" Type="http://schemas.microsoft.com/office/2014/relationships/chartEx" Target="../charts/chartEx1.xml"/><Relationship Id="rId1" Type="http://schemas.openxmlformats.org/officeDocument/2006/relationships/hyperlink" Target="#Obsah_Content!A1"/><Relationship Id="rId5" Type="http://schemas.microsoft.com/office/2014/relationships/chartEx" Target="../charts/chartEx4.xml"/><Relationship Id="rId4" Type="http://schemas.microsoft.com/office/2014/relationships/chartEx" Target="../charts/chartEx3.xml"/></Relationships>
</file>

<file path=xl/drawings/_rels/drawing4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6.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7.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8.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9.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50.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5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52.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53.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3.xml"/><Relationship Id="rId1" Type="http://schemas.openxmlformats.org/officeDocument/2006/relationships/chart" Target="../charts/chart52.xml"/></Relationships>
</file>

<file path=xl/drawings/_rels/drawing54.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 Id="rId4" Type="http://schemas.openxmlformats.org/officeDocument/2006/relationships/chart" Target="../charts/chart57.xml"/></Relationships>
</file>

<file path=xl/drawings/_rels/drawing6.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Obsah_Content!A1"/><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Obsah_Content!A1"/><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725223</xdr:colOff>
      <xdr:row>1</xdr:row>
      <xdr:rowOff>5094</xdr:rowOff>
    </xdr:to>
    <xdr:sp macro="" textlink="">
      <xdr:nvSpPr>
        <xdr:cNvPr id="3" name="Obdĺžnik 2">
          <a:hlinkClick xmlns:r="http://schemas.openxmlformats.org/officeDocument/2006/relationships" r:id="rId1"/>
        </xdr:cNvPr>
        <xdr:cNvSpPr/>
      </xdr:nvSpPr>
      <xdr:spPr>
        <a:xfrm>
          <a:off x="0" y="0"/>
          <a:ext cx="725223" cy="17318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444498</xdr:colOff>
      <xdr:row>8</xdr:row>
      <xdr:rowOff>11205</xdr:rowOff>
    </xdr:from>
    <xdr:to>
      <xdr:col>19</xdr:col>
      <xdr:colOff>90657</xdr:colOff>
      <xdr:row>19</xdr:row>
      <xdr:rowOff>160235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141435</xdr:colOff>
      <xdr:row>1</xdr:row>
      <xdr:rowOff>51131</xdr:rowOff>
    </xdr:to>
    <xdr:sp macro="" textlink="">
      <xdr:nvSpPr>
        <xdr:cNvPr id="5" name="Obdĺžnik 4">
          <a:hlinkClick xmlns:r="http://schemas.openxmlformats.org/officeDocument/2006/relationships" r:id="rId2"/>
        </xdr:cNvPr>
        <xdr:cNvSpPr/>
      </xdr:nvSpPr>
      <xdr:spPr>
        <a:xfrm>
          <a:off x="0" y="0"/>
          <a:ext cx="724141" cy="2416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13</xdr:col>
      <xdr:colOff>515472</xdr:colOff>
      <xdr:row>21</xdr:row>
      <xdr:rowOff>33617</xdr:rowOff>
    </xdr:from>
    <xdr:to>
      <xdr:col>19</xdr:col>
      <xdr:colOff>161631</xdr:colOff>
      <xdr:row>33</xdr:row>
      <xdr:rowOff>14558</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100180</xdr:colOff>
      <xdr:row>5</xdr:row>
      <xdr:rowOff>132454</xdr:rowOff>
    </xdr:from>
    <xdr:to>
      <xdr:col>14</xdr:col>
      <xdr:colOff>268250</xdr:colOff>
      <xdr:row>16</xdr:row>
      <xdr:rowOff>34954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141435</xdr:colOff>
      <xdr:row>1</xdr:row>
      <xdr:rowOff>51131</xdr:rowOff>
    </xdr:to>
    <xdr:sp macro="" textlink="">
      <xdr:nvSpPr>
        <xdr:cNvPr id="4" name="Obdĺžnik 3">
          <a:hlinkClick xmlns:r="http://schemas.openxmlformats.org/officeDocument/2006/relationships" r:id="rId2"/>
        </xdr:cNvPr>
        <xdr:cNvSpPr/>
      </xdr:nvSpPr>
      <xdr:spPr>
        <a:xfrm>
          <a:off x="0" y="0"/>
          <a:ext cx="722460" cy="22258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9</xdr:col>
      <xdr:colOff>89647</xdr:colOff>
      <xdr:row>18</xdr:row>
      <xdr:rowOff>22412</xdr:rowOff>
    </xdr:from>
    <xdr:to>
      <xdr:col>14</xdr:col>
      <xdr:colOff>257717</xdr:colOff>
      <xdr:row>28</xdr:row>
      <xdr:rowOff>115412</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xdr:colOff>
      <xdr:row>3</xdr:row>
      <xdr:rowOff>66675</xdr:rowOff>
    </xdr:from>
    <xdr:to>
      <xdr:col>1</xdr:col>
      <xdr:colOff>3067049</xdr:colOff>
      <xdr:row>12</xdr:row>
      <xdr:rowOff>142875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47624</xdr:colOff>
      <xdr:row>17</xdr:row>
      <xdr:rowOff>66675</xdr:rowOff>
    </xdr:from>
    <xdr:to>
      <xdr:col>1</xdr:col>
      <xdr:colOff>3067049</xdr:colOff>
      <xdr:row>26</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118005</xdr:colOff>
      <xdr:row>1</xdr:row>
      <xdr:rowOff>61912</xdr:rowOff>
    </xdr:to>
    <xdr:sp macro="" textlink="">
      <xdr:nvSpPr>
        <xdr:cNvPr id="6" name="Obdĺžnik 5">
          <a:hlinkClick xmlns:r="http://schemas.openxmlformats.org/officeDocument/2006/relationships" r:id="rId3"/>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3314700</xdr:colOff>
      <xdr:row>14</xdr:row>
      <xdr:rowOff>123825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1</xdr:col>
      <xdr:colOff>3314700</xdr:colOff>
      <xdr:row>29</xdr:row>
      <xdr:rowOff>123825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118005</xdr:colOff>
      <xdr:row>1</xdr:row>
      <xdr:rowOff>61912</xdr:rowOff>
    </xdr:to>
    <xdr:sp macro="" textlink="">
      <xdr:nvSpPr>
        <xdr:cNvPr id="6" name="Obdĺžnik 5">
          <a:hlinkClick xmlns:r="http://schemas.openxmlformats.org/officeDocument/2006/relationships" r:id="rId3"/>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753005</xdr:colOff>
      <xdr:row>1</xdr:row>
      <xdr:rowOff>61912</xdr:rowOff>
    </xdr:to>
    <xdr:sp macro="" textlink="">
      <xdr:nvSpPr>
        <xdr:cNvPr id="4" name="Obdĺžnik 3">
          <a:hlinkClick xmlns:r="http://schemas.openxmlformats.org/officeDocument/2006/relationships" r:id="rId1"/>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xdr:row>
      <xdr:rowOff>15875</xdr:rowOff>
    </xdr:from>
    <xdr:to>
      <xdr:col>6</xdr:col>
      <xdr:colOff>10582</xdr:colOff>
      <xdr:row>17</xdr:row>
      <xdr:rowOff>87840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79374</xdr:rowOff>
    </xdr:from>
    <xdr:to>
      <xdr:col>6</xdr:col>
      <xdr:colOff>42332</xdr:colOff>
      <xdr:row>36</xdr:row>
      <xdr:rowOff>31747</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555625</xdr:colOff>
      <xdr:row>4</xdr:row>
      <xdr:rowOff>31751</xdr:rowOff>
    </xdr:from>
    <xdr:to>
      <xdr:col>13</xdr:col>
      <xdr:colOff>621769</xdr:colOff>
      <xdr:row>17</xdr:row>
      <xdr:rowOff>103716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603250</xdr:colOff>
      <xdr:row>22</xdr:row>
      <xdr:rowOff>71437</xdr:rowOff>
    </xdr:from>
    <xdr:to>
      <xdr:col>13</xdr:col>
      <xdr:colOff>701144</xdr:colOff>
      <xdr:row>36</xdr:row>
      <xdr:rowOff>23810</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118005</xdr:colOff>
      <xdr:row>1</xdr:row>
      <xdr:rowOff>61912</xdr:rowOff>
    </xdr:to>
    <xdr:sp macro="" textlink="">
      <xdr:nvSpPr>
        <xdr:cNvPr id="11" name="Obdĺžnik 10">
          <a:hlinkClick xmlns:r="http://schemas.openxmlformats.org/officeDocument/2006/relationships" r:id="rId5"/>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118005</xdr:colOff>
      <xdr:row>1</xdr:row>
      <xdr:rowOff>55375</xdr:rowOff>
    </xdr:to>
    <xdr:sp macro="" textlink="">
      <xdr:nvSpPr>
        <xdr:cNvPr id="5" name="Obdĺžnik 4">
          <a:hlinkClick xmlns:r="http://schemas.openxmlformats.org/officeDocument/2006/relationships" r:id="rId1"/>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339725</xdr:colOff>
      <xdr:row>3</xdr:row>
      <xdr:rowOff>0</xdr:rowOff>
    </xdr:to>
    <xdr:sp macro="" textlink="">
      <xdr:nvSpPr>
        <xdr:cNvPr id="2" name="Rounded Rectangle 5_ContentButton">
          <a:hlinkClick xmlns:r="http://schemas.openxmlformats.org/officeDocument/2006/relationships" r:id="rId1"/>
        </xdr:cNvPr>
        <xdr:cNvSpPr/>
      </xdr:nvSpPr>
      <xdr:spPr>
        <a:xfrm>
          <a:off x="0" y="0"/>
          <a:ext cx="1307465" cy="502920"/>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1</xdr:col>
      <xdr:colOff>450273</xdr:colOff>
      <xdr:row>11</xdr:row>
      <xdr:rowOff>96982</xdr:rowOff>
    </xdr:from>
    <xdr:to>
      <xdr:col>7</xdr:col>
      <xdr:colOff>277092</xdr:colOff>
      <xdr:row>23</xdr:row>
      <xdr:rowOff>13855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131618</xdr:colOff>
      <xdr:row>11</xdr:row>
      <xdr:rowOff>90055</xdr:rowOff>
    </xdr:from>
    <xdr:to>
      <xdr:col>20</xdr:col>
      <xdr:colOff>325583</xdr:colOff>
      <xdr:row>23</xdr:row>
      <xdr:rowOff>6928</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699654</xdr:colOff>
      <xdr:row>28</xdr:row>
      <xdr:rowOff>176645</xdr:rowOff>
    </xdr:from>
    <xdr:to>
      <xdr:col>5</xdr:col>
      <xdr:colOff>387928</xdr:colOff>
      <xdr:row>42</xdr:row>
      <xdr:rowOff>131620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297873</xdr:colOff>
      <xdr:row>28</xdr:row>
      <xdr:rowOff>13854</xdr:rowOff>
    </xdr:from>
    <xdr:to>
      <xdr:col>17</xdr:col>
      <xdr:colOff>6929</xdr:colOff>
      <xdr:row>41</xdr:row>
      <xdr:rowOff>142011</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260880</xdr:colOff>
      <xdr:row>1</xdr:row>
      <xdr:rowOff>61912</xdr:rowOff>
    </xdr:to>
    <xdr:sp macro="" textlink="">
      <xdr:nvSpPr>
        <xdr:cNvPr id="2" name="Obdĺžnik 1">
          <a:hlinkClick xmlns:r="http://schemas.openxmlformats.org/officeDocument/2006/relationships" r:id="rId1"/>
        </xdr:cNvPr>
        <xdr:cNvSpPr/>
      </xdr:nvSpPr>
      <xdr:spPr>
        <a:xfrm>
          <a:off x="0" y="0"/>
          <a:ext cx="727605" cy="2333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0</xdr:colOff>
      <xdr:row>1</xdr:row>
      <xdr:rowOff>61383</xdr:rowOff>
    </xdr:to>
    <xdr:sp macro="" textlink="">
      <xdr:nvSpPr>
        <xdr:cNvPr id="2" name="Zaoblený obdĺžnik 1">
          <a:hlinkClick xmlns:r="http://schemas.openxmlformats.org/officeDocument/2006/relationships" r:id="rId1"/>
        </xdr:cNvPr>
        <xdr:cNvSpPr/>
      </xdr:nvSpPr>
      <xdr:spPr>
        <a:xfrm>
          <a:off x="12192000"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11</xdr:col>
      <xdr:colOff>0</xdr:colOff>
      <xdr:row>1</xdr:row>
      <xdr:rowOff>0</xdr:rowOff>
    </xdr:from>
    <xdr:to>
      <xdr:col>11</xdr:col>
      <xdr:colOff>0</xdr:colOff>
      <xdr:row>2</xdr:row>
      <xdr:rowOff>0</xdr:rowOff>
    </xdr:to>
    <xdr:sp macro="" textlink="">
      <xdr:nvSpPr>
        <xdr:cNvPr id="3" name="Zaoblený obdĺžnik 2">
          <a:hlinkClick xmlns:r="http://schemas.openxmlformats.org/officeDocument/2006/relationships" r:id="rId1"/>
        </xdr:cNvPr>
        <xdr:cNvSpPr/>
      </xdr:nvSpPr>
      <xdr:spPr>
        <a:xfrm>
          <a:off x="12192000" y="146050"/>
          <a:ext cx="0" cy="21378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0</xdr:rowOff>
    </xdr:from>
    <xdr:to>
      <xdr:col>1</xdr:col>
      <xdr:colOff>260880</xdr:colOff>
      <xdr:row>1</xdr:row>
      <xdr:rowOff>61912</xdr:rowOff>
    </xdr:to>
    <xdr:sp macro="" textlink="">
      <xdr:nvSpPr>
        <xdr:cNvPr id="11" name="Obdĺžnik 10">
          <a:hlinkClick xmlns:r="http://schemas.openxmlformats.org/officeDocument/2006/relationships" r:id="rId1"/>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74294</xdr:colOff>
      <xdr:row>18</xdr:row>
      <xdr:rowOff>134620</xdr:rowOff>
    </xdr:from>
    <xdr:to>
      <xdr:col>6</xdr:col>
      <xdr:colOff>236219</xdr:colOff>
      <xdr:row>31</xdr:row>
      <xdr:rowOff>91440</xdr:rowOff>
    </xdr:to>
    <xdr:graphicFrame macro="">
      <xdr:nvGraphicFramePr>
        <xdr:cNvPr id="12" name="Graf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373380</xdr:colOff>
      <xdr:row>20</xdr:row>
      <xdr:rowOff>15240</xdr:rowOff>
    </xdr:from>
    <xdr:to>
      <xdr:col>14</xdr:col>
      <xdr:colOff>245745</xdr:colOff>
      <xdr:row>32</xdr:row>
      <xdr:rowOff>139700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226825</xdr:colOff>
      <xdr:row>3</xdr:row>
      <xdr:rowOff>15875</xdr:rowOff>
    </xdr:from>
    <xdr:to>
      <xdr:col>6</xdr:col>
      <xdr:colOff>510117</xdr:colOff>
      <xdr:row>17</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725223</xdr:colOff>
      <xdr:row>1</xdr:row>
      <xdr:rowOff>0</xdr:rowOff>
    </xdr:to>
    <xdr:sp macro="" textlink="">
      <xdr:nvSpPr>
        <xdr:cNvPr id="8" name="Obdĺžnik 7">
          <a:hlinkClick xmlns:r="http://schemas.openxmlformats.org/officeDocument/2006/relationships" r:id="rId2"/>
        </xdr:cNvPr>
        <xdr:cNvSpPr/>
      </xdr:nvSpPr>
      <xdr:spPr>
        <a:xfrm>
          <a:off x="0" y="0"/>
          <a:ext cx="725223" cy="21926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69273</xdr:colOff>
      <xdr:row>35</xdr:row>
      <xdr:rowOff>164522</xdr:rowOff>
    </xdr:from>
    <xdr:to>
      <xdr:col>6</xdr:col>
      <xdr:colOff>352565</xdr:colOff>
      <xdr:row>48</xdr:row>
      <xdr:rowOff>105352</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190500</xdr:colOff>
      <xdr:row>3</xdr:row>
      <xdr:rowOff>119063</xdr:rowOff>
    </xdr:from>
    <xdr:to>
      <xdr:col>14</xdr:col>
      <xdr:colOff>402195</xdr:colOff>
      <xdr:row>19</xdr:row>
      <xdr:rowOff>121796</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248478</xdr:colOff>
      <xdr:row>34</xdr:row>
      <xdr:rowOff>41413</xdr:rowOff>
    </xdr:from>
    <xdr:to>
      <xdr:col>14</xdr:col>
      <xdr:colOff>460173</xdr:colOff>
      <xdr:row>50</xdr:row>
      <xdr:rowOff>27581</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1</xdr:row>
      <xdr:rowOff>61383</xdr:rowOff>
    </xdr:to>
    <xdr:sp macro="" textlink="">
      <xdr:nvSpPr>
        <xdr:cNvPr id="2" name="Zaoblený obdĺžnik 1">
          <a:hlinkClick xmlns:r="http://schemas.openxmlformats.org/officeDocument/2006/relationships" r:id="rId1"/>
        </xdr:cNvPr>
        <xdr:cNvSpPr/>
      </xdr:nvSpPr>
      <xdr:spPr>
        <a:xfrm>
          <a:off x="12198350"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12</xdr:col>
      <xdr:colOff>0</xdr:colOff>
      <xdr:row>1</xdr:row>
      <xdr:rowOff>0</xdr:rowOff>
    </xdr:from>
    <xdr:to>
      <xdr:col>12</xdr:col>
      <xdr:colOff>0</xdr:colOff>
      <xdr:row>2</xdr:row>
      <xdr:rowOff>61383</xdr:rowOff>
    </xdr:to>
    <xdr:sp macro="" textlink="">
      <xdr:nvSpPr>
        <xdr:cNvPr id="3" name="Zaoblený obdĺžnik 2">
          <a:hlinkClick xmlns:r="http://schemas.openxmlformats.org/officeDocument/2006/relationships" r:id="rId1"/>
        </xdr:cNvPr>
        <xdr:cNvSpPr/>
      </xdr:nvSpPr>
      <xdr:spPr>
        <a:xfrm>
          <a:off x="12198350" y="146050"/>
          <a:ext cx="0" cy="21378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0</xdr:rowOff>
    </xdr:from>
    <xdr:to>
      <xdr:col>1</xdr:col>
      <xdr:colOff>262323</xdr:colOff>
      <xdr:row>1</xdr:row>
      <xdr:rowOff>60469</xdr:rowOff>
    </xdr:to>
    <xdr:sp macro="" textlink="">
      <xdr:nvSpPr>
        <xdr:cNvPr id="4" name="Obdĺžnik 3">
          <a:hlinkClick xmlns:r="http://schemas.openxmlformats.org/officeDocument/2006/relationships" r:id="rId1"/>
        </xdr:cNvPr>
        <xdr:cNvSpPr/>
      </xdr:nvSpPr>
      <xdr:spPr>
        <a:xfrm>
          <a:off x="0" y="0"/>
          <a:ext cx="751273" cy="206519"/>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2</xdr:col>
      <xdr:colOff>346075</xdr:colOff>
      <xdr:row>15</xdr:row>
      <xdr:rowOff>63500</xdr:rowOff>
    </xdr:from>
    <xdr:to>
      <xdr:col>4</xdr:col>
      <xdr:colOff>339725</xdr:colOff>
      <xdr:row>32</xdr:row>
      <xdr:rowOff>133350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15</xdr:row>
      <xdr:rowOff>0</xdr:rowOff>
    </xdr:from>
    <xdr:to>
      <xdr:col>16</xdr:col>
      <xdr:colOff>76200</xdr:colOff>
      <xdr:row>32</xdr:row>
      <xdr:rowOff>69850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260880</xdr:colOff>
      <xdr:row>1</xdr:row>
      <xdr:rowOff>80962</xdr:rowOff>
    </xdr:to>
    <xdr:sp macro="" textlink="">
      <xdr:nvSpPr>
        <xdr:cNvPr id="2" name="Obdĺžnik 1">
          <a:hlinkClick xmlns:r="http://schemas.openxmlformats.org/officeDocument/2006/relationships" r:id="rId1"/>
        </xdr:cNvPr>
        <xdr:cNvSpPr/>
      </xdr:nvSpPr>
      <xdr:spPr>
        <a:xfrm>
          <a:off x="0" y="0"/>
          <a:ext cx="870480" cy="2714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1</xdr:row>
      <xdr:rowOff>61383</xdr:rowOff>
    </xdr:to>
    <xdr:sp macro="" textlink="">
      <xdr:nvSpPr>
        <xdr:cNvPr id="3" name="Zaoblený obdĺžnik 2">
          <a:hlinkClick xmlns:r="http://schemas.openxmlformats.org/officeDocument/2006/relationships" r:id="rId1"/>
        </xdr:cNvPr>
        <xdr:cNvSpPr/>
      </xdr:nvSpPr>
      <xdr:spPr>
        <a:xfrm>
          <a:off x="12192000"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12</xdr:col>
      <xdr:colOff>0</xdr:colOff>
      <xdr:row>1</xdr:row>
      <xdr:rowOff>0</xdr:rowOff>
    </xdr:from>
    <xdr:to>
      <xdr:col>12</xdr:col>
      <xdr:colOff>0</xdr:colOff>
      <xdr:row>2</xdr:row>
      <xdr:rowOff>61383</xdr:rowOff>
    </xdr:to>
    <xdr:sp macro="" textlink="">
      <xdr:nvSpPr>
        <xdr:cNvPr id="5" name="Zaoblený obdĺžnik 4">
          <a:hlinkClick xmlns:r="http://schemas.openxmlformats.org/officeDocument/2006/relationships" r:id="rId1"/>
        </xdr:cNvPr>
        <xdr:cNvSpPr/>
      </xdr:nvSpPr>
      <xdr:spPr>
        <a:xfrm>
          <a:off x="12192000" y="146050"/>
          <a:ext cx="0" cy="21378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413904</xdr:colOff>
      <xdr:row>14</xdr:row>
      <xdr:rowOff>61768</xdr:rowOff>
    </xdr:from>
    <xdr:to>
      <xdr:col>4</xdr:col>
      <xdr:colOff>771814</xdr:colOff>
      <xdr:row>30</xdr:row>
      <xdr:rowOff>131040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262323</xdr:colOff>
      <xdr:row>1</xdr:row>
      <xdr:rowOff>60469</xdr:rowOff>
    </xdr:to>
    <xdr:sp macro="" textlink="">
      <xdr:nvSpPr>
        <xdr:cNvPr id="13" name="Obdĺžnik 12">
          <a:hlinkClick xmlns:r="http://schemas.openxmlformats.org/officeDocument/2006/relationships" r:id="rId1"/>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9</xdr:col>
      <xdr:colOff>488950</xdr:colOff>
      <xdr:row>12</xdr:row>
      <xdr:rowOff>146050</xdr:rowOff>
    </xdr:from>
    <xdr:to>
      <xdr:col>16</xdr:col>
      <xdr:colOff>249960</xdr:colOff>
      <xdr:row>29</xdr:row>
      <xdr:rowOff>31172</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1</xdr:row>
      <xdr:rowOff>61383</xdr:rowOff>
    </xdr:to>
    <xdr:sp macro="" textlink="">
      <xdr:nvSpPr>
        <xdr:cNvPr id="2" name="Zaoblený obdĺžnik 1">
          <a:hlinkClick xmlns:r="http://schemas.openxmlformats.org/officeDocument/2006/relationships" r:id="rId1"/>
        </xdr:cNvPr>
        <xdr:cNvSpPr/>
      </xdr:nvSpPr>
      <xdr:spPr>
        <a:xfrm>
          <a:off x="12198350"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12</xdr:col>
      <xdr:colOff>0</xdr:colOff>
      <xdr:row>1</xdr:row>
      <xdr:rowOff>0</xdr:rowOff>
    </xdr:from>
    <xdr:to>
      <xdr:col>12</xdr:col>
      <xdr:colOff>0</xdr:colOff>
      <xdr:row>2</xdr:row>
      <xdr:rowOff>61383</xdr:rowOff>
    </xdr:to>
    <xdr:sp macro="" textlink="">
      <xdr:nvSpPr>
        <xdr:cNvPr id="3" name="Zaoblený obdĺžnik 2">
          <a:hlinkClick xmlns:r="http://schemas.openxmlformats.org/officeDocument/2006/relationships" r:id="rId1"/>
        </xdr:cNvPr>
        <xdr:cNvSpPr/>
      </xdr:nvSpPr>
      <xdr:spPr>
        <a:xfrm>
          <a:off x="12198350" y="146050"/>
          <a:ext cx="0" cy="21378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0</xdr:rowOff>
    </xdr:from>
    <xdr:to>
      <xdr:col>1</xdr:col>
      <xdr:colOff>262323</xdr:colOff>
      <xdr:row>1</xdr:row>
      <xdr:rowOff>60469</xdr:rowOff>
    </xdr:to>
    <xdr:sp macro="" textlink="">
      <xdr:nvSpPr>
        <xdr:cNvPr id="5" name="Obdĺžnik 4">
          <a:hlinkClick xmlns:r="http://schemas.openxmlformats.org/officeDocument/2006/relationships" r:id="rId1"/>
        </xdr:cNvPr>
        <xdr:cNvSpPr/>
      </xdr:nvSpPr>
      <xdr:spPr>
        <a:xfrm>
          <a:off x="0" y="0"/>
          <a:ext cx="751273" cy="206519"/>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2</xdr:col>
      <xdr:colOff>346075</xdr:colOff>
      <xdr:row>15</xdr:row>
      <xdr:rowOff>63500</xdr:rowOff>
    </xdr:from>
    <xdr:to>
      <xdr:col>4</xdr:col>
      <xdr:colOff>339725</xdr:colOff>
      <xdr:row>32</xdr:row>
      <xdr:rowOff>133350</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15</xdr:row>
      <xdr:rowOff>0</xdr:rowOff>
    </xdr:from>
    <xdr:to>
      <xdr:col>16</xdr:col>
      <xdr:colOff>76200</xdr:colOff>
      <xdr:row>32</xdr:row>
      <xdr:rowOff>69850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262323</xdr:colOff>
      <xdr:row>1</xdr:row>
      <xdr:rowOff>60469</xdr:rowOff>
    </xdr:to>
    <xdr:sp macro="" textlink="">
      <xdr:nvSpPr>
        <xdr:cNvPr id="2" name="Obdĺžnik 1">
          <a:hlinkClick xmlns:r="http://schemas.openxmlformats.org/officeDocument/2006/relationships" r:id="rId1"/>
        </xdr:cNvPr>
        <xdr:cNvSpPr/>
      </xdr:nvSpPr>
      <xdr:spPr>
        <a:xfrm>
          <a:off x="0" y="0"/>
          <a:ext cx="729048" cy="231919"/>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2</xdr:row>
      <xdr:rowOff>59026</xdr:rowOff>
    </xdr:to>
    <xdr:sp macro="" textlink="">
      <xdr:nvSpPr>
        <xdr:cNvPr id="3" name="Obdĺžnik 2">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0</xdr:colOff>
      <xdr:row>0</xdr:row>
      <xdr:rowOff>0</xdr:rowOff>
    </xdr:from>
    <xdr:to>
      <xdr:col>1</xdr:col>
      <xdr:colOff>262323</xdr:colOff>
      <xdr:row>1</xdr:row>
      <xdr:rowOff>60469</xdr:rowOff>
    </xdr:to>
    <xdr:sp macro="" textlink="">
      <xdr:nvSpPr>
        <xdr:cNvPr id="4" name="Obdĺžnik 3">
          <a:hlinkClick xmlns:r="http://schemas.openxmlformats.org/officeDocument/2006/relationships" r:id="rId1"/>
        </xdr:cNvPr>
        <xdr:cNvSpPr/>
      </xdr:nvSpPr>
      <xdr:spPr>
        <a:xfrm>
          <a:off x="0" y="0"/>
          <a:ext cx="633798" cy="250969"/>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53932</xdr:rowOff>
    </xdr:to>
    <xdr:sp macro="" textlink="">
      <xdr:nvSpPr>
        <xdr:cNvPr id="3" name="Obdĺžnik 2">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119448</xdr:colOff>
      <xdr:row>1</xdr:row>
      <xdr:rowOff>53932</xdr:rowOff>
    </xdr:to>
    <xdr:sp macro="" textlink="">
      <xdr:nvSpPr>
        <xdr:cNvPr id="2" name="Obdĺžnik 1">
          <a:hlinkClick xmlns:r="http://schemas.openxmlformats.org/officeDocument/2006/relationships" r:id="rId1"/>
        </xdr:cNvPr>
        <xdr:cNvSpPr/>
      </xdr:nvSpPr>
      <xdr:spPr>
        <a:xfrm>
          <a:off x="0" y="0"/>
          <a:ext cx="729048" cy="22538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xdr:col>
      <xdr:colOff>190500</xdr:colOff>
      <xdr:row>6</xdr:row>
      <xdr:rowOff>9525</xdr:rowOff>
    </xdr:from>
    <xdr:to>
      <xdr:col>10</xdr:col>
      <xdr:colOff>581024</xdr:colOff>
      <xdr:row>27</xdr:row>
      <xdr:rowOff>76200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552450</xdr:colOff>
      <xdr:row>11</xdr:row>
      <xdr:rowOff>66675</xdr:rowOff>
    </xdr:from>
    <xdr:to>
      <xdr:col>10</xdr:col>
      <xdr:colOff>285750</xdr:colOff>
      <xdr:row>11</xdr:row>
      <xdr:rowOff>66675</xdr:rowOff>
    </xdr:to>
    <xdr:cxnSp macro="">
      <xdr:nvCxnSpPr>
        <xdr:cNvPr id="10" name="Rovná spojnica 9"/>
        <xdr:cNvCxnSpPr/>
      </xdr:nvCxnSpPr>
      <xdr:spPr>
        <a:xfrm>
          <a:off x="1162050" y="1952625"/>
          <a:ext cx="5457825" cy="0"/>
        </a:xfrm>
        <a:prstGeom prst="line">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514350</xdr:colOff>
      <xdr:row>9</xdr:row>
      <xdr:rowOff>152400</xdr:rowOff>
    </xdr:from>
    <xdr:to>
      <xdr:col>6</xdr:col>
      <xdr:colOff>28575</xdr:colOff>
      <xdr:row>11</xdr:row>
      <xdr:rowOff>161925</xdr:rowOff>
    </xdr:to>
    <xdr:sp macro="" textlink="">
      <xdr:nvSpPr>
        <xdr:cNvPr id="11" name="Obdĺžnik 10"/>
        <xdr:cNvSpPr/>
      </xdr:nvSpPr>
      <xdr:spPr>
        <a:xfrm>
          <a:off x="1123950" y="1695450"/>
          <a:ext cx="28003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100">
              <a:solidFill>
                <a:srgbClr val="FF0000"/>
              </a:solidFill>
              <a:latin typeface="Arial Narrow" panose="020B0606020202030204" pitchFamily="34" charset="0"/>
            </a:rPr>
            <a:t>Referenčná úrove dlhu 60 % HDP</a:t>
          </a:r>
        </a:p>
      </xdr:txBody>
    </xdr:sp>
    <xdr:clientData/>
  </xdr:twoCellAnchor>
  <xdr:twoCellAnchor>
    <xdr:from>
      <xdr:col>1</xdr:col>
      <xdr:colOff>180975</xdr:colOff>
      <xdr:row>31</xdr:row>
      <xdr:rowOff>85725</xdr:rowOff>
    </xdr:from>
    <xdr:to>
      <xdr:col>10</xdr:col>
      <xdr:colOff>571499</xdr:colOff>
      <xdr:row>52</xdr:row>
      <xdr:rowOff>152400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552450</xdr:colOff>
      <xdr:row>36</xdr:row>
      <xdr:rowOff>133350</xdr:rowOff>
    </xdr:from>
    <xdr:to>
      <xdr:col>10</xdr:col>
      <xdr:colOff>285750</xdr:colOff>
      <xdr:row>36</xdr:row>
      <xdr:rowOff>133350</xdr:rowOff>
    </xdr:to>
    <xdr:cxnSp macro="">
      <xdr:nvCxnSpPr>
        <xdr:cNvPr id="13" name="Rovná spojnica 12"/>
        <xdr:cNvCxnSpPr/>
      </xdr:nvCxnSpPr>
      <xdr:spPr>
        <a:xfrm>
          <a:off x="1162050" y="6305550"/>
          <a:ext cx="5457825" cy="0"/>
        </a:xfrm>
        <a:prstGeom prst="line">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514350</xdr:colOff>
      <xdr:row>35</xdr:row>
      <xdr:rowOff>47625</xdr:rowOff>
    </xdr:from>
    <xdr:to>
      <xdr:col>6</xdr:col>
      <xdr:colOff>28575</xdr:colOff>
      <xdr:row>37</xdr:row>
      <xdr:rowOff>57150</xdr:rowOff>
    </xdr:to>
    <xdr:sp macro="" textlink="">
      <xdr:nvSpPr>
        <xdr:cNvPr id="14" name="Obdĺžnik 13"/>
        <xdr:cNvSpPr/>
      </xdr:nvSpPr>
      <xdr:spPr>
        <a:xfrm>
          <a:off x="1123950" y="6048375"/>
          <a:ext cx="28003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100">
              <a:solidFill>
                <a:srgbClr val="FF0000"/>
              </a:solidFill>
              <a:latin typeface="Arial Narrow" panose="020B0606020202030204" pitchFamily="34" charset="0"/>
            </a:rPr>
            <a:t>Reference debt level of 60 % of GDP</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53932</xdr:rowOff>
    </xdr:to>
    <xdr:sp macro="" textlink="">
      <xdr:nvSpPr>
        <xdr:cNvPr id="4" name="Obdĺžnik 3">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119448</xdr:colOff>
      <xdr:row>1</xdr:row>
      <xdr:rowOff>53932</xdr:rowOff>
    </xdr:to>
    <xdr:sp macro="" textlink="">
      <xdr:nvSpPr>
        <xdr:cNvPr id="2" name="Obdĺžnik 1">
          <a:hlinkClick xmlns:r="http://schemas.openxmlformats.org/officeDocument/2006/relationships" r:id="rId1"/>
        </xdr:cNvPr>
        <xdr:cNvSpPr/>
      </xdr:nvSpPr>
      <xdr:spPr>
        <a:xfrm>
          <a:off x="0" y="0"/>
          <a:ext cx="729048" cy="22538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0.77089</cdr:x>
      <cdr:y>0.37842</cdr:y>
    </cdr:from>
    <cdr:to>
      <cdr:x>0.77969</cdr:x>
      <cdr:y>0.52144</cdr:y>
    </cdr:to>
    <cdr:sp macro="" textlink="">
      <cdr:nvSpPr>
        <cdr:cNvPr id="2" name="Obojsmerná zvislá šípka 1"/>
        <cdr:cNvSpPr/>
      </cdr:nvSpPr>
      <cdr:spPr>
        <a:xfrm xmlns:a="http://schemas.openxmlformats.org/drawingml/2006/main">
          <a:off x="4051300" y="868680"/>
          <a:ext cx="46225" cy="328295"/>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sk-SK"/>
        </a:p>
      </cdr:txBody>
    </cdr:sp>
  </cdr:relSizeAnchor>
  <cdr:relSizeAnchor xmlns:cdr="http://schemas.openxmlformats.org/drawingml/2006/chartDrawing">
    <cdr:from>
      <cdr:x>0.9026</cdr:x>
      <cdr:y>0.39834</cdr:y>
    </cdr:from>
    <cdr:to>
      <cdr:x>0.9113</cdr:x>
      <cdr:y>0.61272</cdr:y>
    </cdr:to>
    <cdr:sp macro="" textlink="">
      <cdr:nvSpPr>
        <cdr:cNvPr id="3" name="Obojsmerná zvislá šípka 2"/>
        <cdr:cNvSpPr/>
      </cdr:nvSpPr>
      <cdr:spPr>
        <a:xfrm xmlns:a="http://schemas.openxmlformats.org/drawingml/2006/main">
          <a:off x="4743450" y="914400"/>
          <a:ext cx="45719" cy="492125"/>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0.6416</cdr:x>
      <cdr:y>0.41494</cdr:y>
    </cdr:from>
    <cdr:to>
      <cdr:x>0.6503</cdr:x>
      <cdr:y>0.47718</cdr:y>
    </cdr:to>
    <cdr:sp macro="" textlink="">
      <cdr:nvSpPr>
        <cdr:cNvPr id="4" name="Obojsmerná zvislá šípka 3"/>
        <cdr:cNvSpPr/>
      </cdr:nvSpPr>
      <cdr:spPr>
        <a:xfrm xmlns:a="http://schemas.openxmlformats.org/drawingml/2006/main">
          <a:off x="3371850" y="952500"/>
          <a:ext cx="45719" cy="142875"/>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0.74866</cdr:x>
      <cdr:y>0.2343</cdr:y>
    </cdr:from>
    <cdr:to>
      <cdr:x>0.93776</cdr:x>
      <cdr:y>0.47165</cdr:y>
    </cdr:to>
    <cdr:sp macro="" textlink="">
      <cdr:nvSpPr>
        <cdr:cNvPr id="5" name="Textové pole 297"/>
        <cdr:cNvSpPr txBox="1"/>
      </cdr:nvSpPr>
      <cdr:spPr bwMode="auto">
        <a:xfrm xmlns:a="http://schemas.openxmlformats.org/drawingml/2006/main" rot="5400000">
          <a:off x="4158933" y="313371"/>
          <a:ext cx="544830" cy="9937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spcFirstLastPara="0" vert="horz" wrap="square" lIns="91440" tIns="45720" rIns="91440" bIns="45720" numCol="1" spcCol="0" rtlCol="0" fromWordArt="0" anchor="t" anchorCtr="0" forceAA="0" upright="1" compatLnSpc="1">
          <a:prstTxWarp prst="textNoShape">
            <a:avLst/>
          </a:prstTxWarp>
          <a:noAutofit/>
        </a:bodyPr>
        <a:lstStyle xmlns:a="http://schemas.openxmlformats.org/drawingml/2006/main"/>
        <a:p xmlns:a="http://schemas.openxmlformats.org/drawingml/2006/main">
          <a:pPr algn="ctr">
            <a:spcAft>
              <a:spcPts val="0"/>
            </a:spcAft>
          </a:pPr>
          <a:r>
            <a:rPr lang="sk-SK" sz="800" b="1">
              <a:solidFill>
                <a:srgbClr val="FF0000"/>
              </a:solidFill>
              <a:effectLst/>
              <a:latin typeface="Arial Narrow" panose="020B0606020202030204" pitchFamily="34" charset="0"/>
              <a:ea typeface="Times New Roman" panose="02020603050405020304" pitchFamily="18" charset="0"/>
              <a:cs typeface="Book Antiqua" panose="02040602050305030304" pitchFamily="18" charset="0"/>
            </a:rPr>
            <a:t>Potreba konsolidačných opatrení</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53932</xdr:rowOff>
    </xdr:to>
    <xdr:sp macro="" textlink="">
      <xdr:nvSpPr>
        <xdr:cNvPr id="4" name="Obdĺžnik 3">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37674</xdr:rowOff>
    </xdr:to>
    <xdr:sp macro="" textlink="">
      <xdr:nvSpPr>
        <xdr:cNvPr id="3" name="Obdĺžnik 2">
          <a:hlinkClick xmlns:r="http://schemas.openxmlformats.org/officeDocument/2006/relationships" r:id="rId1"/>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47395</xdr:rowOff>
    </xdr:to>
    <xdr:sp macro="" textlink="">
      <xdr:nvSpPr>
        <xdr:cNvPr id="5" name="Obdĺžnik 4">
          <a:hlinkClick xmlns:r="http://schemas.openxmlformats.org/officeDocument/2006/relationships" r:id="rId1"/>
        </xdr:cNvPr>
        <xdr:cNvSpPr/>
      </xdr:nvSpPr>
      <xdr:spPr>
        <a:xfrm>
          <a:off x="0" y="0"/>
          <a:ext cx="754448" cy="19680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100853</xdr:colOff>
      <xdr:row>2</xdr:row>
      <xdr:rowOff>100853</xdr:rowOff>
    </xdr:from>
    <xdr:to>
      <xdr:col>7</xdr:col>
      <xdr:colOff>210370</xdr:colOff>
      <xdr:row>23</xdr:row>
      <xdr:rowOff>48674</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56029</xdr:colOff>
      <xdr:row>28</xdr:row>
      <xdr:rowOff>33617</xdr:rowOff>
    </xdr:from>
    <xdr:to>
      <xdr:col>7</xdr:col>
      <xdr:colOff>165546</xdr:colOff>
      <xdr:row>48</xdr:row>
      <xdr:rowOff>127115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0.79437</cdr:x>
      <cdr:y>0.46322</cdr:y>
    </cdr:from>
    <cdr:to>
      <cdr:x>0.92482</cdr:x>
      <cdr:y>0.52277</cdr:y>
    </cdr:to>
    <cdr:sp macro="" textlink="">
      <cdr:nvSpPr>
        <cdr:cNvPr id="2" name="Obdĺžnik 1"/>
        <cdr:cNvSpPr/>
      </cdr:nvSpPr>
      <cdr:spPr>
        <a:xfrm xmlns:a="http://schemas.openxmlformats.org/drawingml/2006/main">
          <a:off x="4783547" y="1580390"/>
          <a:ext cx="785530" cy="203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vert="horz" anchor="ctr"/>
        <a:lstStyle xmlns:a="http://schemas.openxmlformats.org/drawingml/2006/main"/>
        <a:p xmlns:a="http://schemas.openxmlformats.org/drawingml/2006/main">
          <a:pPr algn="ctr"/>
          <a:r>
            <a:rPr lang="sk-SK" sz="800">
              <a:latin typeface="Arial Narrow" panose="020B0606020202030204" pitchFamily="34" charset="0"/>
            </a:rPr>
            <a:t>PROGNÓZA</a:t>
          </a:r>
        </a:p>
      </cdr:txBody>
    </cdr:sp>
  </cdr:relSizeAnchor>
</c:userShapes>
</file>

<file path=xl/drawings/drawing34.xml><?xml version="1.0" encoding="utf-8"?>
<c:userShapes xmlns:c="http://schemas.openxmlformats.org/drawingml/2006/chart">
  <cdr:relSizeAnchor xmlns:cdr="http://schemas.openxmlformats.org/drawingml/2006/chartDrawing">
    <cdr:from>
      <cdr:x>0.79028</cdr:x>
      <cdr:y>0.46644</cdr:y>
    </cdr:from>
    <cdr:to>
      <cdr:x>0.92681</cdr:x>
      <cdr:y>0.54778</cdr:y>
    </cdr:to>
    <cdr:sp macro="" textlink="">
      <cdr:nvSpPr>
        <cdr:cNvPr id="2" name="Obdĺžnik 1"/>
        <cdr:cNvSpPr/>
      </cdr:nvSpPr>
      <cdr:spPr>
        <a:xfrm xmlns:a="http://schemas.openxmlformats.org/drawingml/2006/main">
          <a:off x="4328459" y="1622134"/>
          <a:ext cx="747805" cy="28286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vert="horz" anchor="ctr"/>
        <a:lstStyle xmlns:a="http://schemas.openxmlformats.org/drawingml/2006/main"/>
        <a:p xmlns:a="http://schemas.openxmlformats.org/drawingml/2006/main">
          <a:pPr algn="ctr"/>
          <a:r>
            <a:rPr lang="sk-SK" sz="800">
              <a:latin typeface="Arial Narrow" panose="020B0606020202030204" pitchFamily="34" charset="0"/>
            </a:rPr>
            <a:t>PROJECTION</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281611</xdr:colOff>
      <xdr:row>2</xdr:row>
      <xdr:rowOff>157367</xdr:rowOff>
    </xdr:from>
    <xdr:to>
      <xdr:col>2</xdr:col>
      <xdr:colOff>491161</xdr:colOff>
      <xdr:row>18</xdr:row>
      <xdr:rowOff>115956</xdr:rowOff>
    </xdr:to>
    <xdr:graphicFrame macro="">
      <xdr:nvGraphicFramePr>
        <xdr:cNvPr id="9" name="Graf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754448</xdr:colOff>
      <xdr:row>1</xdr:row>
      <xdr:rowOff>0</xdr:rowOff>
    </xdr:to>
    <xdr:sp macro="" textlink="">
      <xdr:nvSpPr>
        <xdr:cNvPr id="8" name="Obdĺžnik 7">
          <a:hlinkClick xmlns:r="http://schemas.openxmlformats.org/officeDocument/2006/relationships" r:id="rId2"/>
        </xdr:cNvPr>
        <xdr:cNvSpPr/>
      </xdr:nvSpPr>
      <xdr:spPr>
        <a:xfrm>
          <a:off x="0" y="0"/>
          <a:ext cx="754448" cy="192538"/>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11</xdr:col>
      <xdr:colOff>76200</xdr:colOff>
      <xdr:row>1</xdr:row>
      <xdr:rowOff>127001</xdr:rowOff>
    </xdr:from>
    <xdr:to>
      <xdr:col>16</xdr:col>
      <xdr:colOff>12700</xdr:colOff>
      <xdr:row>17</xdr:row>
      <xdr:rowOff>74544</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33</xdr:row>
      <xdr:rowOff>0</xdr:rowOff>
    </xdr:from>
    <xdr:to>
      <xdr:col>15</xdr:col>
      <xdr:colOff>571500</xdr:colOff>
      <xdr:row>48</xdr:row>
      <xdr:rowOff>101599</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41413</xdr:colOff>
      <xdr:row>34</xdr:row>
      <xdr:rowOff>124239</xdr:rowOff>
    </xdr:from>
    <xdr:to>
      <xdr:col>2</xdr:col>
      <xdr:colOff>250963</xdr:colOff>
      <xdr:row>50</xdr:row>
      <xdr:rowOff>32854</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37674</xdr:rowOff>
    </xdr:to>
    <xdr:sp macro="" textlink="">
      <xdr:nvSpPr>
        <xdr:cNvPr id="2" name="Obdĺžnik 1">
          <a:hlinkClick xmlns:r="http://schemas.openxmlformats.org/officeDocument/2006/relationships" r:id="rId1"/>
        </xdr:cNvPr>
        <xdr:cNvSpPr/>
      </xdr:nvSpPr>
      <xdr:spPr>
        <a:xfrm>
          <a:off x="0" y="0"/>
          <a:ext cx="754448" cy="1837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119448</xdr:colOff>
      <xdr:row>1</xdr:row>
      <xdr:rowOff>0</xdr:rowOff>
    </xdr:to>
    <xdr:sp macro="" textlink="">
      <xdr:nvSpPr>
        <xdr:cNvPr id="2" name="Obdĺžnik 1">
          <a:hlinkClick xmlns:r="http://schemas.openxmlformats.org/officeDocument/2006/relationships" r:id="rId1"/>
        </xdr:cNvPr>
        <xdr:cNvSpPr/>
      </xdr:nvSpPr>
      <xdr:spPr>
        <a:xfrm>
          <a:off x="0" y="0"/>
          <a:ext cx="754448" cy="146050"/>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617682</xdr:colOff>
      <xdr:row>11</xdr:row>
      <xdr:rowOff>23091</xdr:rowOff>
    </xdr:from>
    <xdr:to>
      <xdr:col>2</xdr:col>
      <xdr:colOff>17932</xdr:colOff>
      <xdr:row>28</xdr:row>
      <xdr:rowOff>40409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366568</xdr:colOff>
      <xdr:row>10</xdr:row>
      <xdr:rowOff>137391</xdr:rowOff>
    </xdr:from>
    <xdr:to>
      <xdr:col>10</xdr:col>
      <xdr:colOff>147819</xdr:colOff>
      <xdr:row>28</xdr:row>
      <xdr:rowOff>8659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0.32688</cdr:x>
      <cdr:y>0.14706</cdr:y>
    </cdr:from>
    <cdr:to>
      <cdr:x>0.54139</cdr:x>
      <cdr:y>0.23724</cdr:y>
    </cdr:to>
    <cdr:sp macro="" textlink="">
      <cdr:nvSpPr>
        <cdr:cNvPr id="4" name="BlokTextu 3"/>
        <cdr:cNvSpPr txBox="1"/>
      </cdr:nvSpPr>
      <cdr:spPr>
        <a:xfrm xmlns:a="http://schemas.openxmlformats.org/drawingml/2006/main">
          <a:off x="1067418" y="375178"/>
          <a:ext cx="700500" cy="230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VYSOKÉ RIZIKO</a:t>
          </a:r>
        </a:p>
      </cdr:txBody>
    </cdr:sp>
  </cdr:relSizeAnchor>
  <cdr:relSizeAnchor xmlns:cdr="http://schemas.openxmlformats.org/drawingml/2006/chartDrawing">
    <cdr:from>
      <cdr:x>0.33857</cdr:x>
      <cdr:y>0.45498</cdr:y>
    </cdr:from>
    <cdr:to>
      <cdr:x>0.63316</cdr:x>
      <cdr:y>0.53175</cdr:y>
    </cdr:to>
    <cdr:sp macro="" textlink="">
      <cdr:nvSpPr>
        <cdr:cNvPr id="7" name="BlokTextu 1"/>
        <cdr:cNvSpPr txBox="1"/>
      </cdr:nvSpPr>
      <cdr:spPr>
        <a:xfrm xmlns:a="http://schemas.openxmlformats.org/drawingml/2006/main">
          <a:off x="1089044" y="1137526"/>
          <a:ext cx="947574" cy="1919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STREDNÉ RIZIKO</a:t>
          </a:r>
        </a:p>
      </cdr:txBody>
    </cdr:sp>
  </cdr:relSizeAnchor>
  <cdr:relSizeAnchor xmlns:cdr="http://schemas.openxmlformats.org/drawingml/2006/chartDrawing">
    <cdr:from>
      <cdr:x>0.19468</cdr:x>
      <cdr:y>0.6935</cdr:y>
    </cdr:from>
    <cdr:to>
      <cdr:x>0.7141</cdr:x>
      <cdr:y>0.76814</cdr:y>
    </cdr:to>
    <cdr:sp macro="" textlink="">
      <cdr:nvSpPr>
        <cdr:cNvPr id="5" name="BlokTextu 1"/>
        <cdr:cNvSpPr txBox="1"/>
      </cdr:nvSpPr>
      <cdr:spPr>
        <a:xfrm xmlns:a="http://schemas.openxmlformats.org/drawingml/2006/main">
          <a:off x="594374" y="1977159"/>
          <a:ext cx="1585850" cy="21280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solidFill>
                <a:schemeClr val="bg1"/>
              </a:solidFill>
              <a:latin typeface="Arial Narrow" panose="020B0606020202030204" pitchFamily="34" charset="0"/>
            </a:rPr>
            <a:t>NÍZKE RIZIKO</a:t>
          </a:r>
        </a:p>
      </cdr:txBody>
    </cdr:sp>
  </cdr:relSizeAnchor>
</c:userShapes>
</file>

<file path=xl/drawings/drawing39.xml><?xml version="1.0" encoding="utf-8"?>
<c:userShapes xmlns:c="http://schemas.openxmlformats.org/drawingml/2006/chart">
  <cdr:relSizeAnchor xmlns:cdr="http://schemas.openxmlformats.org/drawingml/2006/chartDrawing">
    <cdr:from>
      <cdr:x>0.3685</cdr:x>
      <cdr:y>0.1369</cdr:y>
    </cdr:from>
    <cdr:to>
      <cdr:x>0.58301</cdr:x>
      <cdr:y>0.22708</cdr:y>
    </cdr:to>
    <cdr:sp macro="" textlink="">
      <cdr:nvSpPr>
        <cdr:cNvPr id="4" name="BlokTextu 3"/>
        <cdr:cNvSpPr txBox="1"/>
      </cdr:nvSpPr>
      <cdr:spPr>
        <a:xfrm xmlns:a="http://schemas.openxmlformats.org/drawingml/2006/main">
          <a:off x="1180641" y="342275"/>
          <a:ext cx="687269" cy="2254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HIGH RISK</a:t>
          </a:r>
        </a:p>
      </cdr:txBody>
    </cdr:sp>
  </cdr:relSizeAnchor>
  <cdr:relSizeAnchor xmlns:cdr="http://schemas.openxmlformats.org/drawingml/2006/chartDrawing">
    <cdr:from>
      <cdr:x>0.33857</cdr:x>
      <cdr:y>0.45498</cdr:y>
    </cdr:from>
    <cdr:to>
      <cdr:x>0.60702</cdr:x>
      <cdr:y>0.53175</cdr:y>
    </cdr:to>
    <cdr:sp macro="" textlink="">
      <cdr:nvSpPr>
        <cdr:cNvPr id="7" name="BlokTextu 1"/>
        <cdr:cNvSpPr txBox="1"/>
      </cdr:nvSpPr>
      <cdr:spPr>
        <a:xfrm xmlns:a="http://schemas.openxmlformats.org/drawingml/2006/main">
          <a:off x="1084745" y="1137526"/>
          <a:ext cx="860087" cy="1919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MEDIUM RISK</a:t>
          </a:r>
        </a:p>
      </cdr:txBody>
    </cdr:sp>
  </cdr:relSizeAnchor>
  <cdr:relSizeAnchor xmlns:cdr="http://schemas.openxmlformats.org/drawingml/2006/chartDrawing">
    <cdr:from>
      <cdr:x>0.19773</cdr:x>
      <cdr:y>0.69113</cdr:y>
    </cdr:from>
    <cdr:to>
      <cdr:x>0.76546</cdr:x>
      <cdr:y>0.75742</cdr:y>
    </cdr:to>
    <cdr:sp macro="" textlink="">
      <cdr:nvSpPr>
        <cdr:cNvPr id="5" name="BlokTextu 1"/>
        <cdr:cNvSpPr txBox="1"/>
      </cdr:nvSpPr>
      <cdr:spPr>
        <a:xfrm xmlns:a="http://schemas.openxmlformats.org/drawingml/2006/main">
          <a:off x="633495" y="1727939"/>
          <a:ext cx="1818951" cy="16573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solidFill>
                <a:schemeClr val="bg1"/>
              </a:solidFill>
              <a:latin typeface="Arial Narrow" panose="020B0606020202030204" pitchFamily="34" charset="0"/>
            </a:rPr>
            <a:t>LOW RISK</a:t>
          </a:r>
        </a:p>
      </cdr:txBody>
    </cdr:sp>
  </cdr:relSizeAnchor>
</c:userShapes>
</file>

<file path=xl/drawings/drawing4.xml><?xml version="1.0" encoding="utf-8"?>
<c:userShapes xmlns:c="http://schemas.openxmlformats.org/drawingml/2006/chart">
  <cdr:relSizeAnchor xmlns:cdr="http://schemas.openxmlformats.org/drawingml/2006/chartDrawing">
    <cdr:from>
      <cdr:x>0.90504</cdr:x>
      <cdr:y>0.39639</cdr:y>
    </cdr:from>
    <cdr:to>
      <cdr:x>0.91374</cdr:x>
      <cdr:y>0.62777</cdr:y>
    </cdr:to>
    <cdr:sp macro="" textlink="">
      <cdr:nvSpPr>
        <cdr:cNvPr id="2" name="Obojsmerná zvislá šípka 1"/>
        <cdr:cNvSpPr/>
      </cdr:nvSpPr>
      <cdr:spPr>
        <a:xfrm xmlns:a="http://schemas.openxmlformats.org/drawingml/2006/main">
          <a:off x="4742069" y="845930"/>
          <a:ext cx="45585" cy="493771"/>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0.77084</cdr:x>
      <cdr:y>0.37155</cdr:y>
    </cdr:from>
    <cdr:to>
      <cdr:x>0.78096</cdr:x>
      <cdr:y>0.52836</cdr:y>
    </cdr:to>
    <cdr:sp macro="" textlink="">
      <cdr:nvSpPr>
        <cdr:cNvPr id="3" name="Obojsmerná zvislá šípka 2"/>
        <cdr:cNvSpPr/>
      </cdr:nvSpPr>
      <cdr:spPr>
        <a:xfrm xmlns:a="http://schemas.openxmlformats.org/drawingml/2006/main">
          <a:off x="4038901" y="792922"/>
          <a:ext cx="53015" cy="334643"/>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0.64074</cdr:x>
      <cdr:y>0.41192</cdr:y>
    </cdr:from>
    <cdr:to>
      <cdr:x>0.64946</cdr:x>
      <cdr:y>0.47248</cdr:y>
    </cdr:to>
    <cdr:sp macro="" textlink="">
      <cdr:nvSpPr>
        <cdr:cNvPr id="4" name="Obojsmerná zvislá šípka 3"/>
        <cdr:cNvSpPr/>
      </cdr:nvSpPr>
      <cdr:spPr>
        <a:xfrm xmlns:a="http://schemas.openxmlformats.org/drawingml/2006/main">
          <a:off x="3357217" y="879061"/>
          <a:ext cx="45719" cy="129235"/>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0.73938</cdr:x>
      <cdr:y>0.20389</cdr:y>
    </cdr:from>
    <cdr:to>
      <cdr:x>0.92848</cdr:x>
      <cdr:y>0.46006</cdr:y>
    </cdr:to>
    <cdr:sp macro="" textlink="">
      <cdr:nvSpPr>
        <cdr:cNvPr id="5" name="Textové pole 297"/>
        <cdr:cNvSpPr txBox="1"/>
      </cdr:nvSpPr>
      <cdr:spPr bwMode="auto">
        <a:xfrm xmlns:a="http://schemas.openxmlformats.org/drawingml/2006/main" rot="5400000">
          <a:off x="4096118" y="213047"/>
          <a:ext cx="546677" cy="99080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spcFirstLastPara="0" vert="horz" wrap="square" lIns="91440" tIns="45720" rIns="91440" bIns="4572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spcAft>
              <a:spcPts val="0"/>
            </a:spcAft>
          </a:pPr>
          <a:r>
            <a:rPr lang="sk-SK" sz="800" b="1">
              <a:solidFill>
                <a:srgbClr val="FF0000"/>
              </a:solidFill>
              <a:effectLst/>
              <a:latin typeface="Arial Narrow" panose="020B0606020202030204" pitchFamily="34" charset="0"/>
              <a:ea typeface="Times New Roman" panose="02020603050405020304" pitchFamily="18" charset="0"/>
              <a:cs typeface="Book Antiqua" panose="02040602050305030304" pitchFamily="18" charset="0"/>
            </a:rPr>
            <a:t>The need for consolidation measures</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100852</xdr:colOff>
      <xdr:row>9</xdr:row>
      <xdr:rowOff>77694</xdr:rowOff>
    </xdr:from>
    <xdr:to>
      <xdr:col>7</xdr:col>
      <xdr:colOff>93381</xdr:colOff>
      <xdr:row>26</xdr:row>
      <xdr:rowOff>34365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82095</xdr:colOff>
      <xdr:row>1</xdr:row>
      <xdr:rowOff>37674</xdr:rowOff>
    </xdr:to>
    <xdr:sp macro="" textlink="">
      <xdr:nvSpPr>
        <xdr:cNvPr id="3" name="Obdĺžnik 2">
          <a:hlinkClick xmlns:r="http://schemas.openxmlformats.org/officeDocument/2006/relationships" r:id="rId2"/>
        </xdr:cNvPr>
        <xdr:cNvSpPr/>
      </xdr:nvSpPr>
      <xdr:spPr>
        <a:xfrm>
          <a:off x="0" y="0"/>
          <a:ext cx="786945" cy="1837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114300</xdr:colOff>
      <xdr:row>12</xdr:row>
      <xdr:rowOff>28575</xdr:rowOff>
    </xdr:from>
    <xdr:to>
      <xdr:col>6</xdr:col>
      <xdr:colOff>276225</xdr:colOff>
      <xdr:row>28</xdr:row>
      <xdr:rowOff>19050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1026086</xdr:colOff>
      <xdr:row>18</xdr:row>
      <xdr:rowOff>47627</xdr:rowOff>
    </xdr:from>
    <xdr:to>
      <xdr:col>0</xdr:col>
      <xdr:colOff>1412877</xdr:colOff>
      <xdr:row>25</xdr:row>
      <xdr:rowOff>87311</xdr:rowOff>
    </xdr:to>
    <xdr:sp macro="" textlink="">
      <xdr:nvSpPr>
        <xdr:cNvPr id="3" name="BlokTextu 2"/>
        <xdr:cNvSpPr txBox="1"/>
      </xdr:nvSpPr>
      <xdr:spPr>
        <a:xfrm rot="16200000">
          <a:off x="688465" y="3045898"/>
          <a:ext cx="1062034" cy="386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800">
              <a:latin typeface="Arial Narrow" panose="020B0606020202030204" pitchFamily="34" charset="0"/>
            </a:rPr>
            <a:t>Záväzok z Plánu obnovy a odolnosti</a:t>
          </a:r>
        </a:p>
        <a:p>
          <a:endParaRPr lang="sk-SK" sz="1100"/>
        </a:p>
      </xdr:txBody>
    </xdr:sp>
    <xdr:clientData/>
  </xdr:twoCellAnchor>
  <xdr:twoCellAnchor>
    <xdr:from>
      <xdr:col>0</xdr:col>
      <xdr:colOff>0</xdr:colOff>
      <xdr:row>29</xdr:row>
      <xdr:rowOff>0</xdr:rowOff>
    </xdr:from>
    <xdr:to>
      <xdr:col>6</xdr:col>
      <xdr:colOff>254000</xdr:colOff>
      <xdr:row>47</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754448</xdr:colOff>
      <xdr:row>1</xdr:row>
      <xdr:rowOff>37674</xdr:rowOff>
    </xdr:to>
    <xdr:sp macro="" textlink="">
      <xdr:nvSpPr>
        <xdr:cNvPr id="5" name="Obdĺžnik 4">
          <a:hlinkClick xmlns:r="http://schemas.openxmlformats.org/officeDocument/2006/relationships" r:id="rId3"/>
        </xdr:cNvPr>
        <xdr:cNvSpPr/>
      </xdr:nvSpPr>
      <xdr:spPr>
        <a:xfrm>
          <a:off x="0" y="0"/>
          <a:ext cx="754448" cy="1837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2.xml><?xml version="1.0" encoding="utf-8"?>
<c:userShapes xmlns:c="http://schemas.openxmlformats.org/drawingml/2006/chart">
  <cdr:relSizeAnchor xmlns:cdr="http://schemas.openxmlformats.org/drawingml/2006/chartDrawing">
    <cdr:from>
      <cdr:x>0.06667</cdr:x>
      <cdr:y>0.20592</cdr:y>
    </cdr:from>
    <cdr:to>
      <cdr:x>0.27848</cdr:x>
      <cdr:y>0.97577</cdr:y>
    </cdr:to>
    <cdr:sp macro="" textlink="">
      <cdr:nvSpPr>
        <cdr:cNvPr id="2" name="Obdĺžnik 1"/>
        <cdr:cNvSpPr/>
      </cdr:nvSpPr>
      <cdr:spPr>
        <a:xfrm xmlns:a="http://schemas.openxmlformats.org/drawingml/2006/main">
          <a:off x="317728" y="485774"/>
          <a:ext cx="1009422" cy="1816101"/>
        </a:xfrm>
        <a:prstGeom xmlns:a="http://schemas.openxmlformats.org/drawingml/2006/main" prst="rect">
          <a:avLst/>
        </a:prstGeom>
        <a:noFill xmlns:a="http://schemas.openxmlformats.org/drawingml/2006/main"/>
        <a:ln xmlns:a="http://schemas.openxmlformats.org/drawingml/2006/main">
          <a:solidFill>
            <a:schemeClr val="bg1">
              <a:lumMod val="75000"/>
            </a:schemeClr>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sk-SK"/>
        </a:p>
      </cdr:txBody>
    </cdr:sp>
  </cdr:relSizeAnchor>
  <cdr:relSizeAnchor xmlns:cdr="http://schemas.openxmlformats.org/drawingml/2006/chartDrawing">
    <cdr:from>
      <cdr:x>0.07728</cdr:x>
      <cdr:y>0.10767</cdr:y>
    </cdr:from>
    <cdr:to>
      <cdr:x>0.63691</cdr:x>
      <cdr:y>0.214</cdr:y>
    </cdr:to>
    <cdr:sp macro="" textlink="">
      <cdr:nvSpPr>
        <cdr:cNvPr id="3" name="Ľavá zložená zátvorka 2"/>
        <cdr:cNvSpPr/>
      </cdr:nvSpPr>
      <cdr:spPr>
        <a:xfrm xmlns:a="http://schemas.openxmlformats.org/drawingml/2006/main" rot="5400000">
          <a:off x="1576387" y="-954088"/>
          <a:ext cx="250825" cy="2667000"/>
        </a:xfrm>
        <a:prstGeom xmlns:a="http://schemas.openxmlformats.org/drawingml/2006/main" prst="lef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0.18121</cdr:x>
      <cdr:y>0.01077</cdr:y>
    </cdr:from>
    <cdr:to>
      <cdr:x>0.6116</cdr:x>
      <cdr:y>0.12113</cdr:y>
    </cdr:to>
    <cdr:sp macro="" textlink="">
      <cdr:nvSpPr>
        <cdr:cNvPr id="4" name="BlokTextu 1"/>
        <cdr:cNvSpPr txBox="1"/>
      </cdr:nvSpPr>
      <cdr:spPr>
        <a:xfrm xmlns:a="http://schemas.openxmlformats.org/drawingml/2006/main">
          <a:off x="863600" y="25400"/>
          <a:ext cx="2051064" cy="2603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800">
              <a:latin typeface="Arial Narrow" panose="020B0606020202030204" pitchFamily="34" charset="0"/>
            </a:rPr>
            <a:t>Reforma I. piliera, vplyv na S2 - 2,6 p.b.</a:t>
          </a:r>
        </a:p>
      </cdr:txBody>
    </cdr:sp>
  </cdr:relSizeAnchor>
</c:userShapes>
</file>

<file path=xl/drawings/drawing43.xml><?xml version="1.0" encoding="utf-8"?>
<c:userShapes xmlns:c="http://schemas.openxmlformats.org/drawingml/2006/chart">
  <cdr:relSizeAnchor xmlns:cdr="http://schemas.openxmlformats.org/drawingml/2006/chartDrawing">
    <cdr:from>
      <cdr:x>0.06667</cdr:x>
      <cdr:y>0.19324</cdr:y>
    </cdr:from>
    <cdr:to>
      <cdr:x>0.28627</cdr:x>
      <cdr:y>1</cdr:y>
    </cdr:to>
    <cdr:sp macro="" textlink="">
      <cdr:nvSpPr>
        <cdr:cNvPr id="2" name="Obdĺžnik 1"/>
        <cdr:cNvSpPr/>
      </cdr:nvSpPr>
      <cdr:spPr>
        <a:xfrm xmlns:a="http://schemas.openxmlformats.org/drawingml/2006/main">
          <a:off x="323866" y="508000"/>
          <a:ext cx="1066784" cy="2120900"/>
        </a:xfrm>
        <a:prstGeom xmlns:a="http://schemas.openxmlformats.org/drawingml/2006/main" prst="rect">
          <a:avLst/>
        </a:prstGeom>
        <a:noFill xmlns:a="http://schemas.openxmlformats.org/drawingml/2006/main"/>
        <a:ln xmlns:a="http://schemas.openxmlformats.org/drawingml/2006/main">
          <a:solidFill>
            <a:schemeClr val="bg1">
              <a:lumMod val="75000"/>
            </a:schemeClr>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sk-SK"/>
        </a:p>
      </cdr:txBody>
    </cdr:sp>
  </cdr:relSizeAnchor>
  <cdr:relSizeAnchor xmlns:cdr="http://schemas.openxmlformats.org/drawingml/2006/chartDrawing">
    <cdr:from>
      <cdr:x>0.21074</cdr:x>
      <cdr:y>0.47153</cdr:y>
    </cdr:from>
    <cdr:to>
      <cdr:x>0.28525</cdr:x>
      <cdr:y>0.7676</cdr:y>
    </cdr:to>
    <cdr:sp macro="" textlink="">
      <cdr:nvSpPr>
        <cdr:cNvPr id="3" name="BlokTextu 1"/>
        <cdr:cNvSpPr txBox="1"/>
      </cdr:nvSpPr>
      <cdr:spPr>
        <a:xfrm xmlns:a="http://schemas.openxmlformats.org/drawingml/2006/main" rot="16200000">
          <a:off x="815530" y="1447801"/>
          <a:ext cx="778322" cy="3619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800">
              <a:latin typeface="Arial Narrow" panose="020B0606020202030204" pitchFamily="34" charset="0"/>
            </a:rPr>
            <a:t>Commitment from the RRP</a:t>
          </a:r>
        </a:p>
        <a:p xmlns:a="http://schemas.openxmlformats.org/drawingml/2006/main">
          <a:endParaRPr lang="sk-SK" sz="1100"/>
        </a:p>
      </cdr:txBody>
    </cdr:sp>
  </cdr:relSizeAnchor>
  <cdr:relSizeAnchor xmlns:cdr="http://schemas.openxmlformats.org/drawingml/2006/chartDrawing">
    <cdr:from>
      <cdr:x>0.07974</cdr:x>
      <cdr:y>0.11111</cdr:y>
    </cdr:from>
    <cdr:to>
      <cdr:x>0.62876</cdr:x>
      <cdr:y>0.20652</cdr:y>
    </cdr:to>
    <cdr:sp macro="" textlink="">
      <cdr:nvSpPr>
        <cdr:cNvPr id="4" name="Ľavá zložená zátvorka 3"/>
        <cdr:cNvSpPr/>
      </cdr:nvSpPr>
      <cdr:spPr>
        <a:xfrm xmlns:a="http://schemas.openxmlformats.org/drawingml/2006/main" rot="5400000">
          <a:off x="1595437" y="-915986"/>
          <a:ext cx="250825" cy="2667000"/>
        </a:xfrm>
        <a:prstGeom xmlns:a="http://schemas.openxmlformats.org/drawingml/2006/main" prst="lef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0.16732</cdr:x>
      <cdr:y>0.01932</cdr:y>
    </cdr:from>
    <cdr:to>
      <cdr:x>0.58955</cdr:x>
      <cdr:y>0.11836</cdr:y>
    </cdr:to>
    <cdr:sp macro="" textlink="">
      <cdr:nvSpPr>
        <cdr:cNvPr id="5" name="BlokTextu 1"/>
        <cdr:cNvSpPr txBox="1"/>
      </cdr:nvSpPr>
      <cdr:spPr>
        <a:xfrm xmlns:a="http://schemas.openxmlformats.org/drawingml/2006/main">
          <a:off x="812800" y="50800"/>
          <a:ext cx="2051064" cy="2603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800">
              <a:latin typeface="Arial Narrow" panose="020B0606020202030204" pitchFamily="34" charset="0"/>
            </a:rPr>
            <a:t>Reform of the 1st pillar, impact on S2 - 2.6 p.b.</a:t>
          </a:r>
        </a:p>
      </cdr:txBody>
    </cdr:sp>
  </cdr:relSizeAnchor>
</c:userShapes>
</file>

<file path=xl/drawings/drawing4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119448</xdr:colOff>
      <xdr:row>1</xdr:row>
      <xdr:rowOff>53932</xdr:rowOff>
    </xdr:to>
    <xdr:sp macro="" textlink="">
      <xdr:nvSpPr>
        <xdr:cNvPr id="7" name="Obdĺžnik 6">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10</xdr:col>
      <xdr:colOff>209550</xdr:colOff>
      <xdr:row>4</xdr:row>
      <xdr:rowOff>0</xdr:rowOff>
    </xdr:from>
    <xdr:to>
      <xdr:col>18</xdr:col>
      <xdr:colOff>542925</xdr:colOff>
      <xdr:row>21</xdr:row>
      <xdr:rowOff>76200</xdr:rowOff>
    </xdr:to>
    <xdr:grpSp>
      <xdr:nvGrpSpPr>
        <xdr:cNvPr id="10" name="Skupina 9"/>
        <xdr:cNvGrpSpPr/>
      </xdr:nvGrpSpPr>
      <xdr:grpSpPr>
        <a:xfrm>
          <a:off x="7600950" y="685800"/>
          <a:ext cx="6600825" cy="3152775"/>
          <a:chOff x="17299780" y="61710093"/>
          <a:chExt cx="7143752" cy="3643314"/>
        </a:xfrm>
      </xdr:grpSpPr>
      <mc:AlternateContent xmlns:mc="http://schemas.openxmlformats.org/markup-compatibility/2006">
        <mc:Choice xmlns:cx1="http://schemas.microsoft.com/office/drawing/2015/9/8/chartex" Requires="cx1">
          <xdr:graphicFrame macro="">
            <xdr:nvGraphicFramePr>
              <xdr:cNvPr id="11" name="Graf 10"/>
              <xdr:cNvGraphicFramePr/>
            </xdr:nvGraphicFramePr>
            <xdr:xfrm>
              <a:off x="17299780" y="61710096"/>
              <a:ext cx="3253195" cy="3643311"/>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n-US" sz="1100"/>
                  <a:t>Tento graf nie je k dispozícii vo vašej verzii programu Excel.
Ak tento tvar upravíte alebo ak zošit uložíte v inom formáte súboru, graf sa natrvalo poškodí.</a:t>
                </a:r>
              </a:p>
            </xdr:txBody>
          </xdr:sp>
        </mc:Fallback>
      </mc:AlternateContent>
      <mc:AlternateContent xmlns:mc="http://schemas.openxmlformats.org/markup-compatibility/2006">
        <mc:Choice xmlns:cx1="http://schemas.microsoft.com/office/drawing/2015/9/8/chartex" Requires="cx1">
          <xdr:graphicFrame macro="">
            <xdr:nvGraphicFramePr>
              <xdr:cNvPr id="12" name="Graf 11"/>
              <xdr:cNvGraphicFramePr/>
            </xdr:nvGraphicFramePr>
            <xdr:xfrm>
              <a:off x="20869276" y="61710093"/>
              <a:ext cx="3574256" cy="3643313"/>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n-US" sz="1100"/>
                  <a:t>Tento graf nie je k dispozícii vo vašej verzii programu Excel.
Ak tento tvar upravíte alebo ak zošit uložíte v inom formáte súboru, graf sa natrvalo poškodí.</a:t>
                </a:r>
              </a:p>
            </xdr:txBody>
          </xdr:sp>
        </mc:Fallback>
      </mc:AlternateContent>
    </xdr:grpSp>
    <xdr:clientData/>
  </xdr:twoCellAnchor>
  <xdr:twoCellAnchor>
    <xdr:from>
      <xdr:col>4</xdr:col>
      <xdr:colOff>238125</xdr:colOff>
      <xdr:row>22</xdr:row>
      <xdr:rowOff>57150</xdr:rowOff>
    </xdr:from>
    <xdr:to>
      <xdr:col>13</xdr:col>
      <xdr:colOff>654843</xdr:colOff>
      <xdr:row>41</xdr:row>
      <xdr:rowOff>57150</xdr:rowOff>
    </xdr:to>
    <xdr:grpSp>
      <xdr:nvGrpSpPr>
        <xdr:cNvPr id="13" name="Skupina 12"/>
        <xdr:cNvGrpSpPr/>
      </xdr:nvGrpSpPr>
      <xdr:grpSpPr>
        <a:xfrm>
          <a:off x="3857625" y="4000500"/>
          <a:ext cx="6541293" cy="3314700"/>
          <a:chOff x="17299781" y="61710093"/>
          <a:chExt cx="7143751" cy="3643314"/>
        </a:xfrm>
      </xdr:grpSpPr>
      <mc:AlternateContent xmlns:mc="http://schemas.openxmlformats.org/markup-compatibility/2006">
        <mc:Choice xmlns:cx1="http://schemas.microsoft.com/office/drawing/2015/9/8/chartex" Requires="cx1">
          <xdr:graphicFrame macro="">
            <xdr:nvGraphicFramePr>
              <xdr:cNvPr id="14" name="Graf 13"/>
              <xdr:cNvGraphicFramePr/>
            </xdr:nvGraphicFramePr>
            <xdr:xfrm>
              <a:off x="17299781" y="61710096"/>
              <a:ext cx="3277564" cy="3643311"/>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n-US" sz="1100"/>
                  <a:t>Tento graf nie je k dispozícii vo vašej verzii programu Excel.
Ak tento tvar upravíte alebo ak zošit uložíte v inom formáte súboru, graf sa natrvalo poškodí.</a:t>
                </a:r>
              </a:p>
            </xdr:txBody>
          </xdr:sp>
        </mc:Fallback>
      </mc:AlternateContent>
      <mc:AlternateContent xmlns:mc="http://schemas.openxmlformats.org/markup-compatibility/2006">
        <mc:Choice xmlns:cx1="http://schemas.microsoft.com/office/drawing/2015/9/8/chartex" Requires="cx1">
          <xdr:graphicFrame macro="">
            <xdr:nvGraphicFramePr>
              <xdr:cNvPr id="15" name="Graf 14"/>
              <xdr:cNvGraphicFramePr/>
            </xdr:nvGraphicFramePr>
            <xdr:xfrm>
              <a:off x="20724501" y="61710093"/>
              <a:ext cx="3719031" cy="3643313"/>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n-US" sz="1100"/>
                  <a:t>Tento graf nie je k dispozícii vo vašej verzii programu Excel.
Ak tento tvar upravíte alebo ak zošit uložíte v inom formáte súboru, graf sa natrvalo poškodí.</a:t>
                </a:r>
              </a:p>
            </xdr:txBody>
          </xdr:sp>
        </mc:Fallback>
      </mc:AlternateContent>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27065</xdr:rowOff>
    </xdr:to>
    <xdr:sp macro="" textlink="">
      <xdr:nvSpPr>
        <xdr:cNvPr id="2" name="Obdĺžnik 1">
          <a:hlinkClick xmlns:r="http://schemas.openxmlformats.org/officeDocument/2006/relationships" r:id="rId1"/>
        </xdr:cNvPr>
        <xdr:cNvSpPr/>
      </xdr:nvSpPr>
      <xdr:spPr>
        <a:xfrm>
          <a:off x="609600" y="0"/>
          <a:ext cx="754448" cy="198515"/>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172365</xdr:colOff>
      <xdr:row>1</xdr:row>
      <xdr:rowOff>29182</xdr:rowOff>
    </xdr:to>
    <xdr:sp macro="" textlink="">
      <xdr:nvSpPr>
        <xdr:cNvPr id="4" name="Obdĺžnik 3">
          <a:hlinkClick xmlns:r="http://schemas.openxmlformats.org/officeDocument/2006/relationships" r:id="rId1"/>
        </xdr:cNvPr>
        <xdr:cNvSpPr/>
      </xdr:nvSpPr>
      <xdr:spPr>
        <a:xfrm>
          <a:off x="0" y="0"/>
          <a:ext cx="754448" cy="198515"/>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743865</xdr:colOff>
      <xdr:row>1</xdr:row>
      <xdr:rowOff>54956</xdr:rowOff>
    </xdr:to>
    <xdr:sp macro="" textlink="">
      <xdr:nvSpPr>
        <xdr:cNvPr id="5" name="Obdĺžnik 4">
          <a:hlinkClick xmlns:r="http://schemas.openxmlformats.org/officeDocument/2006/relationships" r:id="rId1"/>
        </xdr:cNvPr>
        <xdr:cNvSpPr/>
      </xdr:nvSpPr>
      <xdr:spPr>
        <a:xfrm>
          <a:off x="0" y="0"/>
          <a:ext cx="743865" cy="20063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743865</xdr:colOff>
      <xdr:row>1</xdr:row>
      <xdr:rowOff>29743</xdr:rowOff>
    </xdr:to>
    <xdr:sp macro="" textlink="">
      <xdr:nvSpPr>
        <xdr:cNvPr id="4" name="Obdĺžnik 3">
          <a:hlinkClick xmlns:r="http://schemas.openxmlformats.org/officeDocument/2006/relationships" r:id="rId1"/>
        </xdr:cNvPr>
        <xdr:cNvSpPr/>
      </xdr:nvSpPr>
      <xdr:spPr>
        <a:xfrm>
          <a:off x="0" y="0"/>
          <a:ext cx="743865" cy="1978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743865</xdr:colOff>
      <xdr:row>1</xdr:row>
      <xdr:rowOff>29743</xdr:rowOff>
    </xdr:to>
    <xdr:sp macro="" textlink="">
      <xdr:nvSpPr>
        <xdr:cNvPr id="4" name="Obdĺžnik 3">
          <a:hlinkClick xmlns:r="http://schemas.openxmlformats.org/officeDocument/2006/relationships" r:id="rId1"/>
        </xdr:cNvPr>
        <xdr:cNvSpPr/>
      </xdr:nvSpPr>
      <xdr:spPr>
        <a:xfrm>
          <a:off x="0" y="0"/>
          <a:ext cx="743865" cy="1978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118005</xdr:colOff>
      <xdr:row>1</xdr:row>
      <xdr:rowOff>61912</xdr:rowOff>
    </xdr:to>
    <xdr:sp macro="" textlink="">
      <xdr:nvSpPr>
        <xdr:cNvPr id="4" name="Obdĺžnik 3">
          <a:hlinkClick xmlns:r="http://schemas.openxmlformats.org/officeDocument/2006/relationships" r:id="rId1"/>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138747</xdr:colOff>
      <xdr:row>1</xdr:row>
      <xdr:rowOff>28343</xdr:rowOff>
    </xdr:to>
    <xdr:sp macro="" textlink="">
      <xdr:nvSpPr>
        <xdr:cNvPr id="2" name="Obdĺžnik 1">
          <a:hlinkClick xmlns:r="http://schemas.openxmlformats.org/officeDocument/2006/relationships" r:id="rId1"/>
        </xdr:cNvPr>
        <xdr:cNvSpPr/>
      </xdr:nvSpPr>
      <xdr:spPr>
        <a:xfrm>
          <a:off x="0" y="0"/>
          <a:ext cx="773747" cy="174393"/>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140848</xdr:colOff>
      <xdr:row>1</xdr:row>
      <xdr:rowOff>26943</xdr:rowOff>
    </xdr:to>
    <xdr:sp macro="" textlink="">
      <xdr:nvSpPr>
        <xdr:cNvPr id="2" name="Obdĺžnik 1">
          <a:hlinkClick xmlns:r="http://schemas.openxmlformats.org/officeDocument/2006/relationships" r:id="rId1"/>
        </xdr:cNvPr>
        <xdr:cNvSpPr/>
      </xdr:nvSpPr>
      <xdr:spPr>
        <a:xfrm>
          <a:off x="0" y="0"/>
          <a:ext cx="775848" cy="172993"/>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748067</xdr:colOff>
      <xdr:row>1</xdr:row>
      <xdr:rowOff>3131</xdr:rowOff>
    </xdr:to>
    <xdr:sp macro="" textlink="">
      <xdr:nvSpPr>
        <xdr:cNvPr id="2" name="Obdĺžnik 1">
          <a:hlinkClick xmlns:r="http://schemas.openxmlformats.org/officeDocument/2006/relationships" r:id="rId1"/>
        </xdr:cNvPr>
        <xdr:cNvSpPr/>
      </xdr:nvSpPr>
      <xdr:spPr>
        <a:xfrm>
          <a:off x="0" y="0"/>
          <a:ext cx="748067" cy="1936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18</xdr:row>
      <xdr:rowOff>175260</xdr:rowOff>
    </xdr:from>
    <xdr:to>
      <xdr:col>7</xdr:col>
      <xdr:colOff>60960</xdr:colOff>
      <xdr:row>33</xdr:row>
      <xdr:rowOff>53340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594360</xdr:colOff>
      <xdr:row>19</xdr:row>
      <xdr:rowOff>0</xdr:rowOff>
    </xdr:from>
    <xdr:to>
      <xdr:col>15</xdr:col>
      <xdr:colOff>289560</xdr:colOff>
      <xdr:row>34</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61383</xdr:rowOff>
    </xdr:to>
    <xdr:sp macro="" textlink="">
      <xdr:nvSpPr>
        <xdr:cNvPr id="5" name="Zaoblený obdĺžnik 4">
          <a:hlinkClick xmlns:r="http://schemas.openxmlformats.org/officeDocument/2006/relationships" r:id="rId3"/>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19</xdr:col>
      <xdr:colOff>220132</xdr:colOff>
      <xdr:row>11</xdr:row>
      <xdr:rowOff>135646</xdr:rowOff>
    </xdr:from>
    <xdr:to>
      <xdr:col>26</xdr:col>
      <xdr:colOff>133350</xdr:colOff>
      <xdr:row>27</xdr:row>
      <xdr:rowOff>9525</xdr:rowOff>
    </xdr:to>
    <xdr:grpSp>
      <xdr:nvGrpSpPr>
        <xdr:cNvPr id="2" name="Skupina 1"/>
        <xdr:cNvGrpSpPr/>
      </xdr:nvGrpSpPr>
      <xdr:grpSpPr>
        <a:xfrm>
          <a:off x="14221882" y="2231146"/>
          <a:ext cx="4210051" cy="2921879"/>
          <a:chOff x="24643417" y="6637721"/>
          <a:chExt cx="3867152" cy="2957503"/>
        </a:xfrm>
      </xdr:grpSpPr>
      <xdr:graphicFrame macro="">
        <xdr:nvGraphicFramePr>
          <xdr:cNvPr id="3" name="Chart 1">
            <a:extLst>
              <a:ext uri="{FF2B5EF4-FFF2-40B4-BE49-F238E27FC236}">
                <a16:creationId xmlns:a16="http://schemas.microsoft.com/office/drawing/2014/main" id="{DE7CEAD9-DA60-4D1E-AC99-6E0FB22E0306}"/>
              </a:ext>
            </a:extLst>
          </xdr:cNvPr>
          <xdr:cNvGraphicFramePr>
            <a:graphicFrameLocks/>
          </xdr:cNvGraphicFramePr>
        </xdr:nvGraphicFramePr>
        <xdr:xfrm>
          <a:off x="24643417" y="6637721"/>
          <a:ext cx="3800475" cy="180532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1">
            <a:extLst>
              <a:ext uri="{FF2B5EF4-FFF2-40B4-BE49-F238E27FC236}">
                <a16:creationId xmlns:a16="http://schemas.microsoft.com/office/drawing/2014/main" id="{EEC3FC94-0FFC-45E4-82B3-1A779B7FA0A5}"/>
              </a:ext>
            </a:extLst>
          </xdr:cNvPr>
          <xdr:cNvGraphicFramePr>
            <a:graphicFrameLocks/>
          </xdr:cNvGraphicFramePr>
        </xdr:nvGraphicFramePr>
        <xdr:xfrm>
          <a:off x="24643419" y="8346064"/>
          <a:ext cx="3867150" cy="124916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19</xdr:col>
      <xdr:colOff>381000</xdr:colOff>
      <xdr:row>29</xdr:row>
      <xdr:rowOff>137583</xdr:rowOff>
    </xdr:from>
    <xdr:to>
      <xdr:col>26</xdr:col>
      <xdr:colOff>294218</xdr:colOff>
      <xdr:row>45</xdr:row>
      <xdr:rowOff>11462</xdr:rowOff>
    </xdr:to>
    <xdr:grpSp>
      <xdr:nvGrpSpPr>
        <xdr:cNvPr id="8" name="Skupina 7"/>
        <xdr:cNvGrpSpPr/>
      </xdr:nvGrpSpPr>
      <xdr:grpSpPr>
        <a:xfrm>
          <a:off x="14382750" y="5662083"/>
          <a:ext cx="4210051" cy="2921879"/>
          <a:chOff x="24643417" y="6637721"/>
          <a:chExt cx="3867152" cy="2957503"/>
        </a:xfrm>
      </xdr:grpSpPr>
      <xdr:graphicFrame macro="">
        <xdr:nvGraphicFramePr>
          <xdr:cNvPr id="9" name="Chart 1">
            <a:extLst>
              <a:ext uri="{FF2B5EF4-FFF2-40B4-BE49-F238E27FC236}">
                <a16:creationId xmlns:a16="http://schemas.microsoft.com/office/drawing/2014/main" id="{DE7CEAD9-DA60-4D1E-AC99-6E0FB22E0306}"/>
              </a:ext>
            </a:extLst>
          </xdr:cNvPr>
          <xdr:cNvGraphicFramePr>
            <a:graphicFrameLocks/>
          </xdr:cNvGraphicFramePr>
        </xdr:nvGraphicFramePr>
        <xdr:xfrm>
          <a:off x="24643417" y="6637721"/>
          <a:ext cx="3800475" cy="180532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0" name="Chart 1">
            <a:extLst>
              <a:ext uri="{FF2B5EF4-FFF2-40B4-BE49-F238E27FC236}">
                <a16:creationId xmlns:a16="http://schemas.microsoft.com/office/drawing/2014/main" id="{EEC3FC94-0FFC-45E4-82B3-1A779B7FA0A5}"/>
              </a:ext>
            </a:extLst>
          </xdr:cNvPr>
          <xdr:cNvGraphicFramePr>
            <a:graphicFrameLocks/>
          </xdr:cNvGraphicFramePr>
        </xdr:nvGraphicFramePr>
        <xdr:xfrm>
          <a:off x="24643419" y="8346064"/>
          <a:ext cx="3867150" cy="124916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55.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56.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57.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58.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6.xml><?xml version="1.0" encoding="utf-8"?>
<xdr:wsDr xmlns:xdr="http://schemas.openxmlformats.org/drawingml/2006/spreadsheetDrawing" xmlns:a="http://schemas.openxmlformats.org/drawingml/2006/main">
  <xdr:twoCellAnchor>
    <xdr:from>
      <xdr:col>8</xdr:col>
      <xdr:colOff>620057</xdr:colOff>
      <xdr:row>2</xdr:row>
      <xdr:rowOff>201706</xdr:rowOff>
    </xdr:from>
    <xdr:to>
      <xdr:col>16</xdr:col>
      <xdr:colOff>612588</xdr:colOff>
      <xdr:row>12</xdr:row>
      <xdr:rowOff>22411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530412</xdr:colOff>
      <xdr:row>19</xdr:row>
      <xdr:rowOff>29882</xdr:rowOff>
    </xdr:from>
    <xdr:to>
      <xdr:col>16</xdr:col>
      <xdr:colOff>522943</xdr:colOff>
      <xdr:row>29</xdr:row>
      <xdr:rowOff>23532</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753005</xdr:colOff>
      <xdr:row>1</xdr:row>
      <xdr:rowOff>61912</xdr:rowOff>
    </xdr:to>
    <xdr:sp macro="" textlink="">
      <xdr:nvSpPr>
        <xdr:cNvPr id="8" name="Obdĺžnik 7">
          <a:hlinkClick xmlns:r="http://schemas.openxmlformats.org/officeDocument/2006/relationships" r:id="rId3"/>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753005</xdr:colOff>
      <xdr:row>1</xdr:row>
      <xdr:rowOff>68449</xdr:rowOff>
    </xdr:to>
    <xdr:sp macro="" textlink="">
      <xdr:nvSpPr>
        <xdr:cNvPr id="4" name="Obdĺžnik 3">
          <a:hlinkClick xmlns:r="http://schemas.openxmlformats.org/officeDocument/2006/relationships" r:id="rId1"/>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523875</xdr:colOff>
      <xdr:row>2</xdr:row>
      <xdr:rowOff>57150</xdr:rowOff>
    </xdr:from>
    <xdr:to>
      <xdr:col>3</xdr:col>
      <xdr:colOff>95250</xdr:colOff>
      <xdr:row>13</xdr:row>
      <xdr:rowOff>85725</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542925</xdr:colOff>
      <xdr:row>2</xdr:row>
      <xdr:rowOff>76201</xdr:rowOff>
    </xdr:from>
    <xdr:to>
      <xdr:col>6</xdr:col>
      <xdr:colOff>457200</xdr:colOff>
      <xdr:row>13</xdr:row>
      <xdr:rowOff>152401</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523875</xdr:colOff>
      <xdr:row>21</xdr:row>
      <xdr:rowOff>57150</xdr:rowOff>
    </xdr:from>
    <xdr:to>
      <xdr:col>3</xdr:col>
      <xdr:colOff>95250</xdr:colOff>
      <xdr:row>32</xdr:row>
      <xdr:rowOff>85725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542925</xdr:colOff>
      <xdr:row>21</xdr:row>
      <xdr:rowOff>76201</xdr:rowOff>
    </xdr:from>
    <xdr:to>
      <xdr:col>6</xdr:col>
      <xdr:colOff>457200</xdr:colOff>
      <xdr:row>32</xdr:row>
      <xdr:rowOff>152401</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118005</xdr:colOff>
      <xdr:row>1</xdr:row>
      <xdr:rowOff>68449</xdr:rowOff>
    </xdr:to>
    <xdr:sp macro="" textlink="">
      <xdr:nvSpPr>
        <xdr:cNvPr id="10" name="Obdĺžnik 9">
          <a:hlinkClick xmlns:r="http://schemas.openxmlformats.org/officeDocument/2006/relationships" r:id="rId5"/>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4</xdr:row>
      <xdr:rowOff>38099</xdr:rowOff>
    </xdr:from>
    <xdr:to>
      <xdr:col>3</xdr:col>
      <xdr:colOff>66675</xdr:colOff>
      <xdr:row>16</xdr:row>
      <xdr:rowOff>47625</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597648</xdr:colOff>
      <xdr:row>3</xdr:row>
      <xdr:rowOff>321983</xdr:rowOff>
    </xdr:from>
    <xdr:to>
      <xdr:col>5</xdr:col>
      <xdr:colOff>1018055</xdr:colOff>
      <xdr:row>16</xdr:row>
      <xdr:rowOff>31377</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590550</xdr:colOff>
      <xdr:row>20</xdr:row>
      <xdr:rowOff>66675</xdr:rowOff>
    </xdr:from>
    <xdr:to>
      <xdr:col>3</xdr:col>
      <xdr:colOff>171450</xdr:colOff>
      <xdr:row>32</xdr:row>
      <xdr:rowOff>95251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20</xdr:row>
      <xdr:rowOff>0</xdr:rowOff>
    </xdr:from>
    <xdr:to>
      <xdr:col>6</xdr:col>
      <xdr:colOff>9525</xdr:colOff>
      <xdr:row>32</xdr:row>
      <xdr:rowOff>49306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118005</xdr:colOff>
      <xdr:row>1</xdr:row>
      <xdr:rowOff>68449</xdr:rowOff>
    </xdr:to>
    <xdr:sp macro="" textlink="">
      <xdr:nvSpPr>
        <xdr:cNvPr id="11" name="Obdĺžnik 10">
          <a:hlinkClick xmlns:r="http://schemas.openxmlformats.org/officeDocument/2006/relationships" r:id="rId5"/>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rozpoctovarada.sharepoint.com/DATA/WE/NLD/WEO/Current/WEO138annu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Proracun\Skupni\SABJF\Bilance\GLOB92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idrozd/Desktop/NPC_2013_2015_OS_09/NPC_2010/Documents%20and%20Settings/PANTOLIN/My%20Local%20Documents/Slovenia/Wages_employme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rozpoctovarada.sharepoint.com/Users/ebugyi/AppData/Local/Microsoft/Windows/Temporary%20Internet%20Files/Content.Outlook/JG459QFK/Documents%20and%20Settings/PANTOLIN/My%20Local%20Documents/Slovenia/Wages_employ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rozpoctovarada.sharepoint.com/Documents%20and%20Settings/PANTOLIN/My%20Local%20Documents/Slovenia/Wages_employ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havlat/AppData/Local/Microsoft/Windows/Temporary%20Internet%20Files/Content.Outlook/RKZTYI1L/K&#352;D%2014_16erik_final_dlh_2013030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FP_NEW/2_FISKAL/04_Modely/02_Dlh%20VS/01%20-%20Prognoza/K&#352;D%2019_21_08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ER\REERTOT99%20revise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Users\idrozd\AppData\Local\Microsoft\Windows\Temporary%20Internet%20Files\Content.IE5\XHBZ5SQ7\Vychodiska_ESA95_kody.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Slovenia/SV%20MONITOR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Slovenia\SV%20MONITORa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rozpoctovarada.sharepoint.com/Users/PC-003MM/Documents/14_MATERIALY_RRZ/A_HodnotenieRozpoctu/Hodnotenie%20VVS%202013-2016/FINAL%20DATA/VRVS_DATA_MM.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C3/CZE/REAL/CZYWP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AL\CZYWP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IFP_NEW/2_FISKAL/05_Dlh/11%20-%20DSA/DSA_2026_0610_DBP_V2.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icajko/AppData/Local/Microsoft/Windows/Temporary%20Internet%20Files/Content.Outlook/X5UMJ5BC/Annex_1-EDP_notif_tables-Oct2016-lock-anonym.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WIN\Temporary%20Internet%20Files\OLKE156\Money\Monetary%20Conditions\mcichart_core_inf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WIN/Temporary%20Internet%20Files/OLKE156/Money/Monetary%20Conditions/mcichart_core_inf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IFP_NEW/2_FISKAL/04_Modely/01_Konsolidacne%20usilie%20a%20fiskalny%20impulz/Strukturalne_saldo_MODEL_DBP201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IFP_NEW/2_FISKAL/04_Modely/01_Konsolidacne%20usilie%20a%20fiskalny%20impulz/Strukturalne_saldo_MODEL_FK_maj_2016_22012016_preliminary_PJ_scenar%2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SVN\BOP\REER%20and%20competitiveness\Competitiven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C3/SVN/BOP/REER%20and%20competitiveness/Competitiven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ocuments%20and%20Settings/lshoobridge/Local%20Settings/Temporary%20Internet%20Files/OLK10/Charts/Svk%20Charts%20Data%202005_curren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lshoobridge\Local%20Settings\Temporary%20Internet%20Files\OLK10\Charts\Svk%20Charts%20Data%202005_current.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rozpoctovarada.sharepoint.com/WIN/Temporary%20Internet%20Files/OLK93A2/Macedonia/Missions/July2000/BriefingPaper/MacroframeworkJun0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C3/CZE/FIS/M-T%20fiscal%20June10%20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FIS\M-T%20fiscal%20June10%2020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IFP_NEW/5_MATERIALY/5_3_Strategicke_materialy/Program_stability/2021/Tabu&#318;ky/PS_2021_Tabulky_Komplet.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IFP_NEW/1_DANE/1_5_Vybor/EDV/2019_zasadnutia/DV_2019_02/1-PROGNOZA/Prispevky_k_prognoze_201902_medzirocne_v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IFP_NEW/5_MATERIALY/5_3_Strategicke_materialy/Navrh%20rozpoctoveho%20planu%20DBP/2017/Dane/Prispevky_k_prognoze_RVS_vs_201709_pre_DBP.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idrozd/Desktop/NPC_2013_2015_OS_09/NPC_2010/DATA/O2/MKD/REP/TABLES/red98/Mk-red9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O2/MKD/REP/TABLES/red98/Mk-red9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jkubala/AppData/Roaming/Microsoft/Excel/K&#352;D%2019_21%20aktualny_DBP%20(version%202).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C3/CZE/REER/REERTOT99%20revise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IFP_NEW/2_FISKAL/05_Dlh/01%20-%20Prognoza/2022/DLH_Model_2022_PS_2022.xlsm"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ocuments%20and%20Settings/dtzanninis/My%20Local%20Documents/Slovenia/CZE%20--%20Main%20Fiscal%20Fil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dtzanninis\My%20Local%20Documents\Slovenia\CZE%20--%20Main%20Fiscal%20Fil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idrozd/Desktop/NPC_2013_2015_OS_09/NPC_2010/DATA/C3/CZE/REER/REERTOT99%20revis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IFP_NEW/2_FISKAL/04_Konsolidacne_usilie_fis_impulz/01_Model/MASTER_FILE_PS_2023.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IFP_NEW/1_DANE/1_05_Vybor/EDV/2023_zasadnutia/DV_2023_03/2-VYSTUPY/Dane_sekcia4_2023_03_29.xlsx" TargetMode="External"/></Relationships>
</file>

<file path=xl/externalLinks/_rels/externalLink77.xml.rels><?xml version="1.0" encoding="UTF-8" standalone="yes"?>
<Relationships xmlns="http://schemas.openxmlformats.org/package/2006/relationships"><Relationship Id="rId1" Type="http://schemas.microsoft.com/office/2006/relationships/xlExternalLinkPath/xlPathMissing" Target="Graf%203+4"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Graf%205+6"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jbukovina/Desktop/NIRP_master_20200922_dat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rozpoctovarada.sharepoint.com/My%20Documents/moldova/Oct2000mission/data/eff991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EdssLlsWeoRequest"/>
      <sheetName val="EdssGeeDatabase"/>
      <sheetName val="EdssGeeGAS"/>
      <sheetName val="IfsMonthly"/>
      <sheetName val="EdssPcpiMonEnd"/>
      <sheetName val="IfsAnnual"/>
      <sheetName val="OecdEo"/>
      <sheetName val="CPB"/>
      <sheetName val="CPB-main_econ_indicators"/>
      <sheetName val="CPB_ GDP"/>
      <sheetName val="CPBFiscal"/>
      <sheetName val="CPBLabor"/>
      <sheetName val="ExportMarketGrowth"/>
      <sheetName val="ControlSheet"/>
      <sheetName val="BasicDataSheet"/>
      <sheetName val="Macros for WEO file"/>
      <sheetName val="MainEconIndicators"/>
      <sheetName val="MediumTermTable"/>
      <sheetName val="SummaryIndic"/>
      <sheetName val="EdssWeoNldBrfData"/>
      <sheetName val="CompNAandBOP"/>
      <sheetName val="BalanceOfPayments"/>
      <sheetName val="NationalAccounts"/>
      <sheetName val="FiscalTable"/>
      <sheetName val="PublicFinance (2)"/>
      <sheetName val="PublicFinance"/>
      <sheetName val="EmplPotentialInflation"/>
      <sheetName val="ExportToWEO"/>
      <sheetName val="ExportToEdss"/>
      <sheetName val="Sheet1"/>
      <sheetName val="CPB table April 2007"/>
      <sheetName val="MoF table April 2007"/>
      <sheetName val="Gov08-11budget"/>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 val=""/>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WIN\TEMP\MFLOW96.XLS"/>
      <sheetName val="[MFLOW96.XLS]_WIN_TEMP_MFLOW9_2"/>
      <sheetName val="[MFLOW96.XLS]_WIN_TEMP_MFLOW9_3"/>
      <sheetName val="[MFLOW96.XLS]_WIN_TEMP_MFLOW9_4"/>
      <sheetName val="[MFLOW96.XLS]_WIN_TEMP_MFLOW9_5"/>
      <sheetName val="[MFLOW96.XLS]\WIN\TEMP\MFLOW96."/>
      <sheetName val="[MFLOW96.XLS]_WIN_TEMP_MFLOW9_6"/>
      <sheetName val="[MFLOW96.XLS]_WIN_TEMP_MFLOW_25"/>
      <sheetName val="[MFLOW96.XLS]_WIN_TEMP_MFLOW9_7"/>
      <sheetName val="[MFLOW96.XLS]_WIN_TEMP_MFLOW9_8"/>
      <sheetName val="[MFLOW96.XLS]_WIN_TEMP_MFLOW9_9"/>
      <sheetName val="[MFLOW96.XLS]_WIN_TEMP_MFLOW_10"/>
      <sheetName val="[MFLOW96.XLS]_WIN_TEMP_MFLOW_11"/>
      <sheetName val="[MFLOW96.XLS]_WIN_TEMP_MFLOW_13"/>
      <sheetName val="[MFLOW96.XLS]_WIN_TEMP_MFLOW_12"/>
      <sheetName val="[MFLOW96.XLS]_WIN_TEMP_MFLOW_16"/>
      <sheetName val="[MFLOW96.XLS]_WIN_TEMP_MFLOW_14"/>
      <sheetName val="[MFLOW96.XLS]_WIN_TEMP_MFLOW_15"/>
      <sheetName val="[MFLOW96.XLS]_WIN_TEMP_MFLOW_17"/>
      <sheetName val="[MFLOW96.XLS]_WIN_TEMP_MFLOW_20"/>
      <sheetName val="[MFLOW96.XLS]_WIN_TEMP_MFLOW_18"/>
      <sheetName val="[MFLOW96.XLS]_WIN_TEMP_MFLOW_19"/>
      <sheetName val="[MFLOW96.XLS]_WIN_TEMP_MFLOW_21"/>
      <sheetName val="[MFLOW96.XLS]_WIN_TEMP_MFLOW_22"/>
      <sheetName val="[MFLOW96.XLS]_WIN_TEMP_MFLOW_23"/>
      <sheetName val="[MFLOW96.XLS]_WIN_TEMP_MFLOW_24"/>
      <sheetName val="[MFLOW96.XLS]_WIN_TEMP_MFLOW_26"/>
      <sheetName val="[MFLOW96.XLS]_WIN_TEMP_MFLOW_27"/>
      <sheetName val="[MFLOW96.XLS]_WIN_TEMP_MFLOW_28"/>
      <sheetName val="[MFLOW96.XLS]_WIN_TEMP_MFLOW_29"/>
      <sheetName val="[MFLOW96.XLS]_WIN_TEMP_MFLOW_31"/>
      <sheetName val="[MFLOW96.XLS]_WIN_TEMP_MFLOW_30"/>
      <sheetName val="[MFLOW96.XLS]_WIN_TEMP_MFLOW_32"/>
      <sheetName val="[MFLOW96.XLS]_WIN_TEMP_MFLOW_33"/>
      <sheetName val="[MFLOW96.XLS]_WIN_TEMP_MFLOW_34"/>
    </sheetNames>
    <definedNames>
      <definedName name="[Macros Import].qbop"/>
      <definedName name="atrade"/>
      <definedName name="mflowsa"/>
      <definedName name="mflowsq"/>
      <definedName name="mstocksa"/>
      <definedName name="mstocksq"/>
    </defined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B"/>
      <sheetName val="F"/>
      <sheetName val="SPP"/>
      <sheetName val="forecast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 val="BoP"/>
      <sheetName val="RES"/>
      <sheetName val="Trade"/>
    </sheetNames>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splatnosti"/>
    </sheetNames>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A 95_kody 2012_2017 (2)"/>
      <sheetName val="Vychodiska_ESA95_kody"/>
    </sheetNames>
    <definedNames>
      <definedName name="aaaaaaaaaaaaaa" refersTo="#ODKAZ!"/>
      <definedName name="bbbbbbbbbbbbbb" refersTo="#ODKAZ!"/>
      <definedName name="BFLD_DF" refersTo="#ODKAZ!"/>
      <definedName name="ggggggg" refersTo="#ODKAZ!"/>
      <definedName name="hhhhhhh" refersTo="#ODKAZ!"/>
      <definedName name="NTDD_RG" refersTo="#ODKAZ!"/>
      <definedName name="TTTTTTTTTTTT" refersTo="#ODKAZ!"/>
      <definedName name="UUUUUUUUUUU" refersTo="#ODKAZ!"/>
    </definedNames>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 val="Príloha _10 M"/>
      <sheetName val="i-REER"/>
    </sheetNames>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 val="Svkbop"/>
      <sheetName val="i2-KA"/>
    </sheetNames>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 val="WEO-BOP"/>
      <sheetName val="Contents"/>
      <sheetName val="i-REER"/>
    </sheetNames>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 7- opatrenia 2013"/>
      <sheetName val="Tab2"/>
      <sheetName val="Tab3"/>
      <sheetName val="Tab4"/>
      <sheetName val="Tab5"/>
      <sheetName val="Tab Obce"/>
      <sheetName val="Tab ZP"/>
      <sheetName val="Tab Bilancie"/>
      <sheetName val="Tab subjekty salda"/>
      <sheetName val="Tab10"/>
      <sheetName val="Graf1"/>
      <sheetName val="Graf2"/>
      <sheetName val="Graf3"/>
      <sheetName val="Graf4"/>
      <sheetName val="Graf5"/>
      <sheetName val="Graf6"/>
      <sheetName val="Graf7"/>
      <sheetName val="Graf8_Graf9b"/>
      <sheetName val="Graf10"/>
      <sheetName val="Graf11"/>
      <sheetName val="Graf12_Graf13"/>
      <sheetName val="Graf14_Graf15"/>
      <sheetName val="Graf16"/>
      <sheetName val="Graf17"/>
      <sheetName val="Priloha1"/>
      <sheetName val="Priloha2"/>
      <sheetName val="Q6"/>
      <sheetName val="Q5"/>
    </sheetNames>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Data sources"/>
      <sheetName val="Input 1 - Basics"/>
      <sheetName val="Input 2 - Data"/>
      <sheetName val="Input 3 - Debt and Banking"/>
      <sheetName val="Input 4 - Forecast"/>
      <sheetName val="Input 5 - Scenario Design"/>
      <sheetName val="Fan Chart"/>
      <sheetName val="Output - Instructions"/>
      <sheetName val="Variable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adme"/>
      <sheetName val="Table 1"/>
      <sheetName val="Table 2A"/>
      <sheetName val="Table 2B"/>
      <sheetName val="Table 2C"/>
      <sheetName val="Table 2D"/>
      <sheetName val="Table 3A"/>
      <sheetName val="Table 3B"/>
      <sheetName val="Table 3C"/>
      <sheetName val="Table 3D"/>
      <sheetName val="Table 3E"/>
      <sheetName val="Table 4"/>
      <sheetName val="Edp"/>
      <sheetName val="Parameters"/>
    </sheetNames>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 val="E"/>
      <sheetName val="B"/>
      <sheetName val="transfer"/>
      <sheetName val="C"/>
      <sheetName val="readme"/>
    </sheetNames>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 val="Príloha _7"/>
      <sheetName val="daily calculations"/>
      <sheetName val="monthly"/>
    </sheetNames>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 val="Sheet1"/>
    </sheetNames>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2,55"/>
      <sheetName val="2,62"/>
      <sheetName val="Strukturalne_saldo_MODEL_DBP201"/>
    </sheetNames>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_FK"/>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revizia ŠS oproti junu"/>
      <sheetName val="2,55"/>
      <sheetName val="2,62"/>
      <sheetName val="Strukturalne_saldo_MODEL_FK_maj"/>
    </sheetNames>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 val="Annual Tables"/>
      <sheetName val="Annual Raw Data"/>
      <sheetName val="Quarterly Raw Data"/>
      <sheetName val="Quarterly MacroFlow"/>
    </sheetNames>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P"/>
      <sheetName val="LS"/>
      <sheetName val="ZPIZ"/>
      <sheetName val="ZZZS"/>
      <sheetName val="Contents"/>
      <sheetName val="weoA"/>
      <sheetName val="Haver"/>
    </sheetNames>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 val="DP"/>
      <sheetName val="LS"/>
      <sheetName val="ZPIZ"/>
      <sheetName val="ZZZS"/>
      <sheetName val="Haver"/>
    </sheetNames>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9"/>
      <sheetName val="DP"/>
      <sheetName val="LS"/>
      <sheetName val="ZPIZ"/>
      <sheetName val="ZZZS"/>
      <sheetName val="M"/>
    </sheetNames>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 val="IFRS"/>
    </sheetNames>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framework-Ver.2"/>
      <sheetName val="Macroframework-Ver.1"/>
      <sheetName val="e9"/>
      <sheetName val="Main"/>
      <sheetName val="Links"/>
      <sheetName val="ErrCheck"/>
      <sheetName val="Contents"/>
    </sheetNames>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udget-G"/>
      <sheetName val="Expenditures"/>
      <sheetName val="Revenues"/>
      <sheetName val="Input 1- Basics"/>
      <sheetName val="Lists-Modules-ChartData"/>
    </sheetNames>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_Content"/>
      <sheetName val="ESA2010_source"/>
      <sheetName val="Zhrnutie "/>
      <sheetName val="Tab 1"/>
      <sheetName val="Tab 2 + Graf 1"/>
      <sheetName val="Tab 3"/>
      <sheetName val="Graf 2+3"/>
      <sheetName val="Graf 4+5"/>
      <sheetName val="Graf 6"/>
      <sheetName val="Graf 7"/>
      <sheetName val="Graf 8+Tab 4"/>
      <sheetName val="Graf 9 + Tab 5"/>
      <sheetName val="Tab 6"/>
      <sheetName val="Graf 10 + 11 "/>
      <sheetName val="Tab 7 "/>
      <sheetName val="Graf 12"/>
      <sheetName val="Graf 13"/>
      <sheetName val="Graf 14"/>
      <sheetName val="Tab 8 "/>
      <sheetName val="Graf 15"/>
      <sheetName val="Tab 9"/>
      <sheetName val="Graf 16"/>
      <sheetName val="Graf 17"/>
      <sheetName val="Graf 18"/>
      <sheetName val="Tab 10"/>
      <sheetName val="Tab 11"/>
      <sheetName val="Graf 19"/>
      <sheetName val="Graf 20+21"/>
      <sheetName val="Graf 22"/>
      <sheetName val="Graf 23"/>
      <sheetName val="Graf 24"/>
      <sheetName val="Graf 25"/>
      <sheetName val="Graf 26"/>
      <sheetName val="Graf 27"/>
      <sheetName val="Graf 28"/>
      <sheetName val="Tab 12"/>
      <sheetName val="Graf 29+30"/>
      <sheetName val="Tab 13+Graf 31"/>
      <sheetName val="Graf 32"/>
      <sheetName val="Graf XX"/>
      <sheetName val="Graf 33 + 34"/>
      <sheetName val="Graf 35+36"/>
      <sheetName val="Graf 37+38"/>
      <sheetName val="Graf 39+40"/>
      <sheetName val="Graf 41"/>
      <sheetName val="Graf 42"/>
      <sheetName val="Graf 43"/>
      <sheetName val="Graf 44"/>
      <sheetName val="Graf xx3"/>
      <sheetName val="Graf 45"/>
      <sheetName val="Graf 46"/>
      <sheetName val="Tab 14"/>
      <sheetName val="Graf 47"/>
      <sheetName val="Graf 48"/>
      <sheetName val="Graf 49"/>
      <sheetName val="Tab 15"/>
      <sheetName val="Tab 16"/>
      <sheetName val="Tab 34"/>
      <sheetName val="Tab 35"/>
      <sheetName val="Tab 36 "/>
      <sheetName val="Tab 37"/>
      <sheetName val="Tab 38"/>
      <sheetName val="Tab 39+40"/>
      <sheetName val="Tab 41 + 42"/>
      <sheetName val="Tab 43"/>
      <sheetName val="Tab 44 "/>
    </sheetNames>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lyvy sumar"/>
      <sheetName val="dane"/>
      <sheetName val="makro"/>
      <sheetName val="legislativa"/>
      <sheetName val="grafy"/>
      <sheetName val="grafy EN"/>
      <sheetName val="grafy_rasty"/>
      <sheetName val="ESArasty"/>
    </sheetNames>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ky do komentara"/>
      <sheetName val="Vplyvy sumar"/>
      <sheetName val="dane"/>
      <sheetName val="makro"/>
      <sheetName val="legislativa"/>
      <sheetName val="grafy"/>
      <sheetName val="grafy EN"/>
      <sheetName val="Rozbitie_vplyvov"/>
    </sheetNames>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makro"/>
    </sheetNames>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J(Priv.Cap)"/>
      <sheetName val="makro"/>
    </sheetNames>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tech_prac"/>
      <sheetName val="TAB34"/>
      <sheetName val="J(Priv.Cap)"/>
    </sheetNames>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B"/>
      <sheetName val="F"/>
      <sheetName val="SPP"/>
      <sheetName val="forecasts"/>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_pouzitia"/>
      <sheetName val="Tabulky RVS"/>
      <sheetName val="Súhrnná tabuľka"/>
      <sheetName val="ALCO"/>
      <sheetName val="Monitoring"/>
      <sheetName val="vs. S"/>
      <sheetName val="Prognoza hrubého dlhu"/>
      <sheetName val="Stochastika"/>
      <sheetName val="SFA"/>
      <sheetName val="Cisty dlh"/>
      <sheetName val="Ostatne subjekty"/>
      <sheetName val="Štátna pokladnica"/>
      <sheetName val="Kurzove rozdiely"/>
      <sheetName val="Dlh podla faktorov"/>
      <sheetName val="Ardal_Cash transakcie"/>
      <sheetName val="Ardal_splatnosti"/>
      <sheetName val="Ardal_F"/>
      <sheetName val="Ardal_B"/>
      <sheetName val="Ardal_SPP"/>
      <sheetName val="Finan aktiva"/>
      <sheetName val="LFA_stavy"/>
      <sheetName val="LFA_input"/>
      <sheetName val="Hárok1"/>
      <sheetName val="Zložky VS_93_2010"/>
      <sheetName val="Poznámky"/>
    </sheetNames>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 val="Prehľad"/>
      <sheetName val="SV FISCAL2"/>
      <sheetName val="NOVA legislativa"/>
      <sheetName val="M"/>
    </sheetNames>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Dec"/>
      <sheetName val="projections"/>
      <sheetName val="output"/>
    </sheetNames>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 val="tech_prac"/>
      <sheetName val="projections"/>
    </sheetNames>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_OR"/>
      <sheetName val="Prorač"/>
      <sheetName val="Občine"/>
      <sheetName val="ZPIZ"/>
      <sheetName val="ZZZS"/>
      <sheetName val="pro2001"/>
      <sheetName val="output"/>
      <sheetName val="Index"/>
    </sheetNames>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 val="Q4_H4"/>
      <sheetName val="Prorač"/>
    </sheetNames>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Sheet1"/>
      <sheetName val="01budg"/>
      <sheetName val="i1-CA"/>
    </sheetNames>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 val="Sel. Ind. Tbl"/>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 val="IMATA"/>
    </sheetNames>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 val="Table 1"/>
    </sheetNames>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 val="Annual BiH summary data"/>
      <sheetName val="Table 37"/>
    </sheetNames>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ontrolSheet"/>
      <sheetName val="Data"/>
      <sheetName val="Bloomberg via EDSS"/>
      <sheetName val="Module1"/>
      <sheetName val="Table"/>
      <sheetName val="Table_GEF"/>
    </sheetNames>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
      <sheetName val="DATAQ"/>
      <sheetName val="DataM"/>
      <sheetName val="T Vulnerability"/>
      <sheetName val="PDR vulnerability table"/>
      <sheetName val="Data"/>
    </sheetNames>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_pouzitia"/>
      <sheetName val="EB_kumulativne odchylky_AVG"/>
      <sheetName val="EB_kumulativne odchylky_SUM"/>
      <sheetName val="Rast_real_prijmov_JS"/>
      <sheetName val="Rast_pot_prijmov"/>
      <sheetName val="EB_EK"/>
      <sheetName val="Rozp. proces - Harmonogram"/>
      <sheetName val="EB_Kalkulacka"/>
      <sheetName val="SS_EK"/>
      <sheetName val="Fiscal_stance"/>
      <sheetName val="Makro"/>
      <sheetName val="MMF+OS"/>
      <sheetName val="Inputy EB_EK_FK"/>
      <sheetName val="EB(EK)_Calculation"/>
      <sheetName val="Výdavky financované z EU"/>
      <sheetName val="SS_FK"/>
      <sheetName val="Strukturalne saldo_EK_vs_MFSR"/>
      <sheetName val="One-off"/>
      <sheetName val="Cyklicka Zlozka"/>
    </sheetNames>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_mar23"/>
      <sheetName val="C_mar23"/>
      <sheetName val="S_mar23"/>
    </sheetNames>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3+4"/>
      <sheetName val="Okt_2021"/>
    </sheetNames>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5+6"/>
      <sheetName val="PS_2022"/>
    </sheetNames>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Krajiny"/>
      <sheetName val="Format"/>
      <sheetName val="Tab00"/>
      <sheetName val="01_HDP"/>
      <sheetName val="02_real HDP"/>
      <sheetName val="03_TFP"/>
      <sheetName val="04_kvalita zivota"/>
      <sheetName val="Tab01"/>
      <sheetName val="05_vyd starnutie"/>
      <sheetName val="06_vyd stropy"/>
      <sheetName val="07_zmena dani"/>
      <sheetName val="08_danovy klin"/>
      <sheetName val="09_majetkove dane"/>
      <sheetName val="10_medzera DPH"/>
      <sheetName val="A_BCR"/>
      <sheetName val="B_Investicie"/>
      <sheetName val="Tab02"/>
      <sheetName val="11_emisie"/>
      <sheetName val="12_COV"/>
      <sheetName val="13_odpady"/>
      <sheetName val="14_obeh ekonomika"/>
      <sheetName val="15_OZE"/>
      <sheetName val="16_OZE"/>
      <sheetName val="17_dialnice"/>
      <sheetName val="18_vlaky"/>
      <sheetName val="Tab03"/>
      <sheetName val="19_Nezam"/>
      <sheetName val="20_Nezam dlhodob"/>
      <sheetName val="21_zam nízkokvalifikovaní"/>
      <sheetName val="22_zam žien"/>
      <sheetName val="23_ Riziko chudoby"/>
      <sheetName val="24_Adekvátnosť min príjmu"/>
      <sheetName val="Tab04"/>
      <sheetName val="25_ PIAAC"/>
      <sheetName val="26_PISA"/>
      <sheetName val="27_Zaskolenost"/>
      <sheetName val="28_odborovy nesulad"/>
      <sheetName val="29_graf VS"/>
      <sheetName val="30_vzdelavanie dospelych"/>
      <sheetName val="Tab05"/>
      <sheetName val="31_EIS pozicia"/>
      <sheetName val="32_EIS indikatory"/>
      <sheetName val="33_BERD"/>
      <sheetName val="34_1-B index"/>
      <sheetName val="35_Gerd"/>
      <sheetName val="36_Vstupy a vystupy"/>
      <sheetName val="Tab06"/>
      <sheetName val="37_Odvratitelna umrtnost"/>
      <sheetName val="38_Vydavky HC "/>
      <sheetName val="39_lek špec"/>
      <sheetName val="40_Chybajuce sestry"/>
      <sheetName val="41_ LTC exp"/>
      <sheetName val="42_LTC home care"/>
      <sheetName val="Tab07"/>
      <sheetName val="43_Dovera_policia"/>
      <sheetName val="44_Dovera_sudy"/>
      <sheetName val="45_Sudnictvo cas 1 "/>
      <sheetName val="46_Sudnictvo konania 2"/>
      <sheetName val="47_Podnik prostr DB"/>
      <sheetName val="48_Podnik prostr PMR"/>
      <sheetName val="49_Samospravy 2"/>
      <sheetName val="50_Samospravy 1"/>
      <sheetName val="Tab08"/>
      <sheetName val="51_vyvoj desi"/>
      <sheetName val="52_desi egov"/>
      <sheetName val="53_DESI pripojitelnost"/>
      <sheetName val="54_DESI pokrytie"/>
      <sheetName val="55_internet rychlost"/>
      <sheetName val="56_cenovy index"/>
      <sheetName val="Pocty_utecencov"/>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externalBook>
</externalLink>
</file>

<file path=xl/theme/theme1.xml><?xml version="1.0" encoding="utf-8"?>
<a:theme xmlns:a="http://schemas.openxmlformats.org/drawingml/2006/main" name="Motív Office">
  <a:themeElements>
    <a:clrScheme name="IFP">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5.xml"/><Relationship Id="rId1" Type="http://schemas.openxmlformats.org/officeDocument/2006/relationships/printerSettings" Target="../printerSettings/printerSettings25.bin"/><Relationship Id="rId4" Type="http://schemas.openxmlformats.org/officeDocument/2006/relationships/comments" Target="../comments1.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9.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1.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0"/>
  <dimension ref="A3:M51"/>
  <sheetViews>
    <sheetView showGridLines="0" tabSelected="1" zoomScale="110" zoomScaleNormal="110" workbookViewId="0">
      <selection activeCell="B3" sqref="B3:E3"/>
    </sheetView>
  </sheetViews>
  <sheetFormatPr defaultColWidth="9.26953125" defaultRowHeight="15.5" x14ac:dyDescent="0.35"/>
  <cols>
    <col min="1" max="1" width="4.7265625" style="95" customWidth="1"/>
    <col min="2" max="2" width="7" style="95" customWidth="1"/>
    <col min="3" max="3" width="162.81640625" style="95" customWidth="1"/>
    <col min="4" max="4" width="7" style="95" customWidth="1"/>
    <col min="5" max="5" width="255.54296875" style="95" customWidth="1"/>
    <col min="6" max="6" width="7" style="95" customWidth="1"/>
    <col min="7" max="7" width="75.54296875" style="95" customWidth="1"/>
    <col min="8" max="8" width="7" style="95" customWidth="1"/>
    <col min="9" max="9" width="75.54296875" style="95" customWidth="1"/>
    <col min="10" max="11" width="9.26953125" style="95"/>
    <col min="12" max="12" width="17.453125" style="95" bestFit="1" customWidth="1"/>
    <col min="13" max="13" width="9.26953125" style="95"/>
    <col min="14" max="14" width="19.7265625" style="95" bestFit="1" customWidth="1"/>
    <col min="15" max="15" width="9.26953125" style="95"/>
    <col min="16" max="16" width="17.453125" style="95" bestFit="1" customWidth="1"/>
    <col min="17" max="17" width="9.26953125" style="95"/>
    <col min="18" max="18" width="28.26953125" style="95" bestFit="1" customWidth="1"/>
    <col min="19" max="16384" width="9.26953125" style="95"/>
  </cols>
  <sheetData>
    <row r="3" spans="1:13" ht="22.5" x14ac:dyDescent="0.45">
      <c r="A3" s="337"/>
      <c r="B3" s="909" t="s">
        <v>1389</v>
      </c>
      <c r="C3" s="909"/>
      <c r="D3" s="909"/>
      <c r="E3" s="909"/>
      <c r="F3" s="94"/>
      <c r="G3" s="94"/>
      <c r="H3" s="94"/>
      <c r="I3" s="94"/>
    </row>
    <row r="4" spans="1:13" ht="16" thickBot="1" x14ac:dyDescent="0.4">
      <c r="F4" s="121"/>
      <c r="G4" s="121"/>
      <c r="H4" s="121"/>
      <c r="I4" s="121"/>
    </row>
    <row r="5" spans="1:13" ht="17" thickBot="1" x14ac:dyDescent="0.4">
      <c r="B5" s="338"/>
      <c r="C5" s="348" t="s">
        <v>712</v>
      </c>
      <c r="D5" s="338"/>
      <c r="E5" s="339" t="s">
        <v>442</v>
      </c>
      <c r="F5" s="98"/>
      <c r="G5" s="97"/>
      <c r="H5" s="98"/>
      <c r="I5" s="96"/>
    </row>
    <row r="6" spans="1:13" s="120" customFormat="1" ht="12" thickBot="1" x14ac:dyDescent="0.3">
      <c r="B6" s="340">
        <v>1</v>
      </c>
      <c r="C6" s="347" t="s">
        <v>901</v>
      </c>
      <c r="D6" s="342"/>
      <c r="E6" s="346" t="s">
        <v>421</v>
      </c>
      <c r="F6" s="343"/>
      <c r="G6" s="344"/>
      <c r="H6" s="343"/>
      <c r="I6" s="344"/>
    </row>
    <row r="7" spans="1:13" s="120" customFormat="1" ht="12" thickBot="1" x14ac:dyDescent="0.3">
      <c r="B7" s="342">
        <v>2</v>
      </c>
      <c r="C7" s="347" t="s">
        <v>906</v>
      </c>
      <c r="D7" s="342">
        <v>1</v>
      </c>
      <c r="E7" s="347" t="s">
        <v>910</v>
      </c>
      <c r="F7" s="343"/>
      <c r="G7" s="344"/>
      <c r="H7" s="343"/>
      <c r="I7" s="344"/>
    </row>
    <row r="8" spans="1:13" s="120" customFormat="1" ht="12.5" thickBot="1" x14ac:dyDescent="0.35">
      <c r="B8" s="340">
        <v>3</v>
      </c>
      <c r="C8" s="347" t="s">
        <v>907</v>
      </c>
      <c r="D8" s="340">
        <v>2</v>
      </c>
      <c r="E8" s="347" t="s">
        <v>865</v>
      </c>
      <c r="F8" s="341"/>
      <c r="G8" s="341"/>
      <c r="H8" s="341"/>
      <c r="I8" s="341"/>
      <c r="J8" s="341"/>
      <c r="K8" s="341"/>
      <c r="L8" s="341"/>
      <c r="M8" s="341"/>
    </row>
    <row r="9" spans="1:13" s="120" customFormat="1" ht="12.5" thickBot="1" x14ac:dyDescent="0.35">
      <c r="B9" s="342">
        <v>4</v>
      </c>
      <c r="C9" s="347" t="s">
        <v>908</v>
      </c>
      <c r="D9" s="342">
        <v>3</v>
      </c>
      <c r="E9" s="347" t="s">
        <v>866</v>
      </c>
      <c r="F9" s="341"/>
      <c r="G9" s="341"/>
      <c r="H9" s="341"/>
      <c r="I9" s="341"/>
      <c r="J9" s="341"/>
      <c r="K9" s="341"/>
      <c r="L9" s="341"/>
      <c r="M9" s="341"/>
    </row>
    <row r="10" spans="1:13" s="120" customFormat="1" ht="12.5" thickBot="1" x14ac:dyDescent="0.35">
      <c r="B10" s="340">
        <v>5</v>
      </c>
      <c r="C10" s="347" t="s">
        <v>909</v>
      </c>
      <c r="D10" s="342">
        <v>4</v>
      </c>
      <c r="E10" s="347" t="s">
        <v>867</v>
      </c>
      <c r="F10" s="341"/>
      <c r="G10" s="341"/>
      <c r="H10" s="341"/>
      <c r="I10" s="341"/>
      <c r="J10" s="341"/>
      <c r="K10" s="341"/>
      <c r="L10" s="341"/>
      <c r="M10" s="341"/>
    </row>
    <row r="11" spans="1:13" s="120" customFormat="1" ht="12.5" thickBot="1" x14ac:dyDescent="0.35">
      <c r="B11" s="342">
        <v>6</v>
      </c>
      <c r="C11" s="347" t="s">
        <v>923</v>
      </c>
      <c r="D11" s="342">
        <v>5</v>
      </c>
      <c r="E11" s="347" t="s">
        <v>862</v>
      </c>
      <c r="F11" s="341"/>
      <c r="G11" s="341"/>
      <c r="H11" s="341"/>
      <c r="I11" s="341"/>
      <c r="J11" s="341"/>
      <c r="K11" s="341"/>
      <c r="L11" s="341"/>
      <c r="M11" s="341"/>
    </row>
    <row r="12" spans="1:13" s="120" customFormat="1" ht="12.5" thickBot="1" x14ac:dyDescent="0.35">
      <c r="B12" s="340">
        <v>7</v>
      </c>
      <c r="C12" s="347" t="s">
        <v>926</v>
      </c>
      <c r="D12" s="340">
        <v>6</v>
      </c>
      <c r="E12" s="347" t="s">
        <v>863</v>
      </c>
      <c r="F12" s="341"/>
      <c r="G12" s="341"/>
      <c r="H12" s="341"/>
      <c r="I12" s="341"/>
      <c r="J12" s="341"/>
      <c r="K12" s="341"/>
      <c r="L12" s="341"/>
      <c r="M12" s="341"/>
    </row>
    <row r="13" spans="1:13" s="120" customFormat="1" ht="12.5" thickBot="1" x14ac:dyDescent="0.35">
      <c r="B13" s="342">
        <v>8</v>
      </c>
      <c r="C13" s="347" t="s">
        <v>902</v>
      </c>
      <c r="D13" s="342">
        <v>7</v>
      </c>
      <c r="E13" s="347" t="s">
        <v>913</v>
      </c>
      <c r="F13" s="341"/>
      <c r="G13" s="341"/>
      <c r="H13" s="341"/>
      <c r="I13" s="341"/>
      <c r="J13" s="341"/>
      <c r="K13" s="341"/>
      <c r="L13" s="341"/>
      <c r="M13" s="341"/>
    </row>
    <row r="14" spans="1:13" s="120" customFormat="1" ht="12.5" thickBot="1" x14ac:dyDescent="0.35">
      <c r="B14" s="340">
        <v>9</v>
      </c>
      <c r="C14" s="347" t="s">
        <v>903</v>
      </c>
      <c r="D14" s="342">
        <v>8</v>
      </c>
      <c r="E14" s="347" t="s">
        <v>1329</v>
      </c>
      <c r="F14" s="341"/>
      <c r="G14" s="341"/>
      <c r="H14" s="341"/>
      <c r="I14" s="341"/>
      <c r="J14" s="341"/>
      <c r="K14" s="341"/>
      <c r="L14" s="341"/>
      <c r="M14" s="341"/>
    </row>
    <row r="15" spans="1:13" s="120" customFormat="1" ht="12.5" thickBot="1" x14ac:dyDescent="0.35">
      <c r="B15" s="342">
        <v>10</v>
      </c>
      <c r="C15" s="347" t="s">
        <v>904</v>
      </c>
      <c r="D15" s="342">
        <v>9</v>
      </c>
      <c r="E15" s="347" t="s">
        <v>1331</v>
      </c>
      <c r="F15" s="341"/>
      <c r="G15" s="341"/>
      <c r="H15" s="341"/>
      <c r="I15" s="341"/>
      <c r="J15" s="341"/>
      <c r="K15" s="341"/>
      <c r="L15" s="341"/>
      <c r="M15" s="341"/>
    </row>
    <row r="16" spans="1:13" s="120" customFormat="1" ht="12.5" thickBot="1" x14ac:dyDescent="0.35">
      <c r="B16" s="340">
        <v>11</v>
      </c>
      <c r="C16" s="347" t="s">
        <v>905</v>
      </c>
      <c r="D16" s="340">
        <v>10</v>
      </c>
      <c r="E16" s="347" t="s">
        <v>1332</v>
      </c>
      <c r="F16" s="341"/>
      <c r="G16" s="341"/>
      <c r="H16" s="341"/>
      <c r="I16" s="341"/>
      <c r="J16" s="341"/>
      <c r="K16" s="341"/>
      <c r="L16" s="341"/>
      <c r="M16" s="341"/>
    </row>
    <row r="17" spans="2:13" s="120" customFormat="1" ht="12.5" thickBot="1" x14ac:dyDescent="0.35">
      <c r="B17" s="342">
        <v>12</v>
      </c>
      <c r="C17" s="347" t="s">
        <v>1390</v>
      </c>
      <c r="D17" s="342">
        <v>11</v>
      </c>
      <c r="E17" s="347" t="s">
        <v>1334</v>
      </c>
      <c r="F17" s="341"/>
      <c r="G17" s="341"/>
      <c r="H17" s="341"/>
      <c r="I17" s="341"/>
      <c r="J17" s="341"/>
      <c r="K17" s="341"/>
      <c r="L17" s="341"/>
      <c r="M17" s="341"/>
    </row>
    <row r="18" spans="2:13" s="120" customFormat="1" ht="12.5" thickBot="1" x14ac:dyDescent="0.35">
      <c r="B18" s="340">
        <v>13</v>
      </c>
      <c r="C18" s="347" t="s">
        <v>1391</v>
      </c>
      <c r="D18" s="342">
        <v>12</v>
      </c>
      <c r="E18" s="347" t="s">
        <v>1336</v>
      </c>
      <c r="F18" s="341"/>
      <c r="G18" s="341"/>
      <c r="H18" s="341"/>
      <c r="I18" s="341"/>
      <c r="J18" s="341"/>
      <c r="K18" s="341"/>
      <c r="L18" s="341"/>
      <c r="M18" s="341"/>
    </row>
    <row r="19" spans="2:13" s="120" customFormat="1" ht="12.5" thickBot="1" x14ac:dyDescent="0.35">
      <c r="B19" s="342">
        <v>14</v>
      </c>
      <c r="C19" s="347" t="s">
        <v>1394</v>
      </c>
      <c r="D19" s="342">
        <v>13</v>
      </c>
      <c r="E19" s="347" t="s">
        <v>1339</v>
      </c>
      <c r="F19" s="341"/>
      <c r="G19" s="341"/>
      <c r="H19" s="341"/>
      <c r="I19" s="341"/>
      <c r="J19" s="341"/>
      <c r="K19" s="341"/>
      <c r="L19" s="341"/>
      <c r="M19" s="341"/>
    </row>
    <row r="20" spans="2:13" s="120" customFormat="1" ht="12.5" thickBot="1" x14ac:dyDescent="0.35">
      <c r="B20" s="340">
        <v>15</v>
      </c>
      <c r="C20" s="347" t="s">
        <v>1395</v>
      </c>
      <c r="D20" s="342">
        <v>14</v>
      </c>
      <c r="E20" s="347" t="s">
        <v>1340</v>
      </c>
      <c r="F20" s="341"/>
      <c r="G20" s="341"/>
      <c r="H20" s="341"/>
      <c r="I20" s="341"/>
      <c r="J20" s="341"/>
      <c r="K20" s="341"/>
      <c r="L20" s="341"/>
      <c r="M20" s="341"/>
    </row>
    <row r="21" spans="2:13" s="120" customFormat="1" ht="12.5" thickBot="1" x14ac:dyDescent="0.35">
      <c r="B21" s="342">
        <v>16</v>
      </c>
      <c r="C21" s="347" t="s">
        <v>1396</v>
      </c>
      <c r="D21" s="340">
        <v>15</v>
      </c>
      <c r="E21" s="347" t="s">
        <v>1343</v>
      </c>
      <c r="F21" s="341"/>
      <c r="G21" s="341"/>
      <c r="H21" s="341"/>
      <c r="I21" s="341"/>
      <c r="J21" s="341"/>
      <c r="K21" s="341"/>
      <c r="L21" s="341"/>
      <c r="M21" s="341"/>
    </row>
    <row r="22" spans="2:13" s="120" customFormat="1" ht="12.5" thickBot="1" x14ac:dyDescent="0.35">
      <c r="B22" s="340">
        <v>17</v>
      </c>
      <c r="C22" s="347" t="s">
        <v>1397</v>
      </c>
      <c r="D22" s="342">
        <v>16</v>
      </c>
      <c r="E22" s="347" t="s">
        <v>1346</v>
      </c>
      <c r="F22" s="341"/>
      <c r="G22" s="341"/>
      <c r="H22" s="341"/>
      <c r="I22" s="341"/>
      <c r="J22" s="341"/>
      <c r="K22" s="341"/>
      <c r="L22" s="341"/>
      <c r="M22" s="341"/>
    </row>
    <row r="23" spans="2:13" s="120" customFormat="1" ht="12" thickBot="1" x14ac:dyDescent="0.3">
      <c r="B23" s="342">
        <v>18</v>
      </c>
      <c r="C23" s="347" t="s">
        <v>1398</v>
      </c>
      <c r="D23" s="342">
        <v>17</v>
      </c>
      <c r="E23" s="347" t="s">
        <v>1372</v>
      </c>
      <c r="F23" s="343"/>
      <c r="G23" s="344"/>
      <c r="H23" s="345"/>
      <c r="I23" s="345"/>
    </row>
    <row r="24" spans="2:13" s="120" customFormat="1" ht="12" thickBot="1" x14ac:dyDescent="0.3">
      <c r="B24" s="340">
        <v>19</v>
      </c>
      <c r="C24" s="347" t="s">
        <v>1392</v>
      </c>
      <c r="D24" s="342">
        <v>18</v>
      </c>
      <c r="E24" s="347" t="s">
        <v>868</v>
      </c>
      <c r="F24" s="343"/>
      <c r="G24" s="344"/>
      <c r="H24" s="345"/>
      <c r="I24" s="345"/>
    </row>
    <row r="25" spans="2:13" s="871" customFormat="1" ht="15.65" customHeight="1" thickBot="1" x14ac:dyDescent="0.3">
      <c r="B25" s="894">
        <v>20</v>
      </c>
      <c r="C25" s="347" t="s">
        <v>1393</v>
      </c>
      <c r="D25" s="896">
        <v>19</v>
      </c>
      <c r="E25" s="895" t="s">
        <v>1373</v>
      </c>
      <c r="F25" s="897"/>
      <c r="G25" s="898"/>
      <c r="H25" s="899"/>
      <c r="I25" s="899"/>
    </row>
    <row r="26" spans="2:13" s="871" customFormat="1" ht="15.65" customHeight="1" thickBot="1" x14ac:dyDescent="0.3">
      <c r="B26" s="896">
        <v>21</v>
      </c>
      <c r="C26" s="347" t="s">
        <v>1399</v>
      </c>
      <c r="D26" s="894">
        <v>20</v>
      </c>
      <c r="E26" s="895" t="s">
        <v>1378</v>
      </c>
      <c r="F26" s="897"/>
      <c r="G26" s="898"/>
      <c r="H26" s="899"/>
      <c r="I26" s="899"/>
    </row>
    <row r="27" spans="2:13" s="120" customFormat="1" ht="12" thickBot="1" x14ac:dyDescent="0.3">
      <c r="B27" s="342">
        <v>22</v>
      </c>
      <c r="C27" s="347" t="s">
        <v>1308</v>
      </c>
      <c r="D27" s="342">
        <v>21</v>
      </c>
      <c r="E27" s="347" t="s">
        <v>1379</v>
      </c>
      <c r="F27" s="343"/>
      <c r="G27" s="344"/>
      <c r="H27" s="345"/>
      <c r="I27" s="345"/>
    </row>
    <row r="28" spans="2:13" s="120" customFormat="1" ht="12" thickBot="1" x14ac:dyDescent="0.3">
      <c r="B28" s="340">
        <v>23</v>
      </c>
      <c r="C28" s="347" t="s">
        <v>1309</v>
      </c>
      <c r="D28" s="342">
        <v>22</v>
      </c>
      <c r="E28" s="347" t="s">
        <v>1380</v>
      </c>
      <c r="F28" s="345"/>
      <c r="G28" s="345"/>
      <c r="H28" s="345"/>
      <c r="I28" s="345"/>
    </row>
    <row r="29" spans="2:13" s="120" customFormat="1" ht="12" thickBot="1" x14ac:dyDescent="0.3">
      <c r="B29" s="342">
        <v>24</v>
      </c>
      <c r="C29" s="347" t="s">
        <v>1310</v>
      </c>
      <c r="D29" s="340">
        <v>23</v>
      </c>
      <c r="E29" s="347" t="s">
        <v>1383</v>
      </c>
      <c r="F29" s="345"/>
      <c r="G29" s="345"/>
      <c r="H29" s="345"/>
      <c r="I29" s="345"/>
    </row>
    <row r="30" spans="2:13" s="120" customFormat="1" ht="12" thickBot="1" x14ac:dyDescent="0.3">
      <c r="B30" s="340">
        <v>25</v>
      </c>
      <c r="C30" s="347" t="s">
        <v>1400</v>
      </c>
      <c r="D30" s="342">
        <v>24</v>
      </c>
      <c r="E30" s="347" t="s">
        <v>1384</v>
      </c>
      <c r="F30" s="345"/>
      <c r="G30" s="345"/>
      <c r="H30" s="345"/>
      <c r="I30" s="345"/>
    </row>
    <row r="31" spans="2:13" s="120" customFormat="1" ht="16" thickBot="1" x14ac:dyDescent="0.4">
      <c r="B31" s="95"/>
      <c r="C31" s="347"/>
      <c r="D31" s="342">
        <v>25</v>
      </c>
      <c r="E31" s="347" t="s">
        <v>1385</v>
      </c>
      <c r="F31" s="345"/>
      <c r="G31" s="345"/>
      <c r="H31" s="345"/>
      <c r="I31" s="345"/>
    </row>
    <row r="32" spans="2:13" s="120" customFormat="1" ht="16" thickBot="1" x14ac:dyDescent="0.4">
      <c r="B32" s="95"/>
      <c r="C32" s="347"/>
      <c r="D32" s="342">
        <v>26</v>
      </c>
      <c r="E32" s="347" t="s">
        <v>1386</v>
      </c>
      <c r="F32" s="345"/>
      <c r="G32" s="345"/>
      <c r="H32" s="345"/>
      <c r="I32" s="345"/>
    </row>
    <row r="33" spans="2:9" s="120" customFormat="1" ht="16" thickBot="1" x14ac:dyDescent="0.4">
      <c r="B33" s="95"/>
      <c r="C33" s="347"/>
      <c r="D33" s="342">
        <v>27</v>
      </c>
      <c r="E33" s="347" t="s">
        <v>1387</v>
      </c>
      <c r="F33" s="345"/>
      <c r="G33" s="345"/>
      <c r="H33" s="345"/>
      <c r="I33" s="345"/>
    </row>
    <row r="34" spans="2:9" s="120" customFormat="1" ht="16" thickBot="1" x14ac:dyDescent="0.4">
      <c r="B34" s="95"/>
      <c r="C34" s="121"/>
      <c r="D34" s="340">
        <v>28</v>
      </c>
      <c r="E34" s="347" t="s">
        <v>1388</v>
      </c>
      <c r="F34" s="345"/>
      <c r="G34" s="345"/>
      <c r="H34" s="345"/>
      <c r="I34" s="345"/>
    </row>
    <row r="35" spans="2:9" s="120" customFormat="1" x14ac:dyDescent="0.35">
      <c r="B35" s="95"/>
      <c r="C35" s="95"/>
      <c r="D35"/>
      <c r="F35" s="345"/>
      <c r="G35" s="345"/>
      <c r="H35" s="345"/>
      <c r="I35" s="345"/>
    </row>
    <row r="36" spans="2:9" s="120" customFormat="1" x14ac:dyDescent="0.35">
      <c r="B36" s="95"/>
      <c r="C36" s="95"/>
      <c r="D36"/>
      <c r="F36" s="345"/>
      <c r="G36" s="345"/>
      <c r="H36" s="345"/>
      <c r="I36" s="345"/>
    </row>
    <row r="37" spans="2:9" s="120" customFormat="1" x14ac:dyDescent="0.35">
      <c r="B37" s="95"/>
      <c r="C37" s="95"/>
      <c r="D37"/>
      <c r="F37" s="184"/>
      <c r="G37" s="184"/>
      <c r="H37" s="184"/>
    </row>
    <row r="38" spans="2:9" s="120" customFormat="1" x14ac:dyDescent="0.35">
      <c r="B38" s="95"/>
      <c r="C38" s="95"/>
      <c r="D38"/>
      <c r="F38" s="184"/>
      <c r="G38" s="184"/>
      <c r="H38" s="184"/>
    </row>
    <row r="39" spans="2:9" s="120" customFormat="1" ht="16" thickBot="1" x14ac:dyDescent="0.4">
      <c r="B39" s="95"/>
      <c r="C39" s="95"/>
      <c r="D39" s="310"/>
      <c r="F39" s="184"/>
      <c r="G39" s="184"/>
      <c r="H39" s="184"/>
    </row>
    <row r="40" spans="2:9" s="120" customFormat="1" x14ac:dyDescent="0.35">
      <c r="B40" s="95"/>
      <c r="C40" s="95"/>
      <c r="F40" s="184"/>
      <c r="G40" s="184"/>
      <c r="H40" s="184"/>
    </row>
    <row r="41" spans="2:9" s="120" customFormat="1" x14ac:dyDescent="0.35">
      <c r="B41" s="95"/>
      <c r="C41" s="95"/>
      <c r="E41"/>
    </row>
    <row r="42" spans="2:9" s="120" customFormat="1" x14ac:dyDescent="0.35">
      <c r="B42" s="95"/>
      <c r="C42" s="95"/>
      <c r="E42"/>
    </row>
    <row r="43" spans="2:9" s="120" customFormat="1" x14ac:dyDescent="0.35">
      <c r="B43" s="95"/>
      <c r="C43" s="95"/>
      <c r="E43"/>
    </row>
    <row r="44" spans="2:9" s="120" customFormat="1" x14ac:dyDescent="0.35">
      <c r="B44" s="95"/>
      <c r="C44" s="95"/>
      <c r="E44"/>
    </row>
    <row r="45" spans="2:9" s="120" customFormat="1" x14ac:dyDescent="0.35">
      <c r="B45" s="95"/>
      <c r="C45" s="95"/>
      <c r="E45"/>
    </row>
    <row r="46" spans="2:9" x14ac:dyDescent="0.35">
      <c r="E46"/>
    </row>
    <row r="47" spans="2:9" x14ac:dyDescent="0.35">
      <c r="E47"/>
    </row>
    <row r="48" spans="2:9" x14ac:dyDescent="0.35">
      <c r="E48"/>
    </row>
    <row r="49" spans="5:5" x14ac:dyDescent="0.35">
      <c r="E49"/>
    </row>
    <row r="50" spans="5:5" x14ac:dyDescent="0.35">
      <c r="E50"/>
    </row>
    <row r="51" spans="5:5" x14ac:dyDescent="0.35">
      <c r="E51"/>
    </row>
  </sheetData>
  <mergeCells count="1">
    <mergeCell ref="B3:E3"/>
  </mergeCells>
  <hyperlinks>
    <hyperlink ref="E6" location="'ESA2010_source'!A1" display="ESA2010_source"/>
    <hyperlink ref="C7" location="'Graf 2+3'!A1" display="GRAF 2 - Príspevky k rastu HDP (p. b.) / FIGURE 2 - Contributions to GDP growth (pp)"/>
    <hyperlink ref="E7" location="'Tab 1'!A1" display="Tab 1"/>
    <hyperlink ref="C8" location="'Graf 2+3'!A1" display="GRAF 3 - Príspevky k rastu zamestnanosti (p. b.)  / FIGURE 3 – Contributions to employment growth (pp)"/>
    <hyperlink ref="C9" location="'Graf 4+5'!A1" display="GRAF 4 - Externé nerovnováhy - zložky salda bežného účtu platobnej bilancie (% HDP) / FIGURE 4 - External imbalances - CAB components (% of GDP)"/>
    <hyperlink ref="C10" location="'Graf 4+5'!A1" display="GRAF 5 - Štruktúra spotrebiteľskej inflácie –medziročné príspevky zložiek k CPI (v p. b.) / FIGURE 5 - Structure of consumer inflation - contributions of components (pp)"/>
    <hyperlink ref="E11" location="'Graf 9 + Tab 5'!A1" display="TABUĽKA 5 - Vývoj produkčnej medzery - prístup MF SR / TABLE 5 - Output gap  - MoF SR approach"/>
    <hyperlink ref="E12" location="'Tab 6'!A1" display="TABUĽKA 6 - Porovnanie prognóz slovenskej ekonomiky MF SR a ostatných inštitúcií / TABLE 6 - Comparisons of forecasts of MFSR and other institutions"/>
    <hyperlink ref="E14" location="'Tab 8'!A1" display="TABUĽKA 8 - Odhadované výdavky v tomto roku vyvolané prílevom utečencov z Ukrajiny v mil. eur / TABLE 8 - Estimated expenditures in this year triggered by inflow of Ukraine refugees in mil. euros"/>
    <hyperlink ref="E19" location="'Tab  13'!A1" display="TABUĽKA 13 - Vývoj jednotlivých príjmových a výdavkových položiek (ESA 2010, % HDP) / TABLE 13 - Revenues and expenditures of general government (ESA 2010, % of GDP)"/>
    <hyperlink ref="C27" location="'Graf 22'!A1" display="GRAF 22 – Príspevky k fiškálnej pozícii SR meranej metodikou EK (% HDP) / FIGURE 22 – Contributions to fiscal stance of the Slovak Republic in EC methodology (% of GDP)"/>
    <hyperlink ref="C28" location="'Graf 23'!A1" display="GRAF 23 – Počet nezaopatrených detí podľa veku / FIGURE 23 – Number of dependent children by age"/>
    <hyperlink ref="C29" location="'Graf 24'!A1" display="GRAF 24 – Verejný dlh v predkrízovom období (% HDP) / FIGURE 24 – Public debt in pre-crisis period (% of GDP)"/>
    <hyperlink ref="C24" location="'Graf 19'!A1" display="GRAF 19 - Hrubý a čistý dlh verejnej správy (% HDP) / FIGURE 19 - General government gross and net debt (% of GDP) "/>
    <hyperlink ref="C25" location="'Graf 20+21'!A1" display="GRAF 20 - Príspevky k medziročnej zmene hrubého dlhu VS (p. b. HDP) / Figure 20 - Contributions of factors to the debt change (% of GDP)"/>
    <hyperlink ref="E9" location="'Tab 3'!A1" display="TABUĽKA 3 – Vplyvy realizácie Plánu obnovy a odolnosti SR zahrnuté v prognóze / TABLE 3 – Recovery and resilience plan impact on macro forecast"/>
    <hyperlink ref="E10" location="'Graf 8+Tab 4'!A1" display="TABUĽKA 4 - Príspevky výrobných faktorov k rastu potenciálneho produktu - prístup MF SR / TABLE 4 - Contribution of production factors to potential growth (pp) - MoF SR approach"/>
    <hyperlink ref="E13" location="'Tab 7 '!A1" display="Tab 7 - Rizikový scenár 3-týždňového uzavretia ekonomiky na prelome 1. a 2. kvartálu / TABLE 7 - Risk scenario of a 3-week lockdown at turn of 1st and 2nd quarters"/>
    <hyperlink ref="E15" location="'Tab 9'!A1" display="TABUĽKA 9 - Konsolidačné úsilie (ESA2010, % HDP)  / TABLE 9 - Consolidation effort (ESA2010, % GDP) "/>
    <hyperlink ref="E16" location="'Tab 10'!A1" display="Tab 10 - Scenár nezmenených politík (ESA2010, % HDP) / TABLE 10 - No-policy-change scenario and general government balance (ESA2010, % of GDP)"/>
    <hyperlink ref="E17" location="'Tab 11'!A1" display="Tab 11  - Výdavkové opatrenia zahrnuté v návrhu rozpočtu verejnej správy (ESA 2010, porovnanie voči NPC) / Table 11  - Expenditure measures included in the draft GG budget (ESA 2010, comparison against the NPC scenario)"/>
    <hyperlink ref="E18" location="'Tab 12'!A1" display="Tab 12 – Porovnanie predchádzajúcej a aktualizovanej prognózy / TABLE 12 – Comparison of the previous and updated forecasts"/>
    <hyperlink ref="E20" location="'Tab 14'!A1" display="Tab 14 – Výdavky verejnej správy podľa klasifikácie COFOG / TABLE 14 – COFOG"/>
    <hyperlink ref="E21" location="'Tab  15'!A1" display="TABUĽKA 15 - Porovnanie predchádzajúcej a aktualizovanej prognózy / TABLE 15 - Comparison of the previous and updated forecasts"/>
    <hyperlink ref="E22" location="'Tab 16'!A1" display="Tab 16 – Alokácia prostriedkov z plánu obnovy podľa komponentov v piatich kľúčových oblastiach verejných politik"/>
    <hyperlink ref="E8" location="'Tab 2 + Graf 1'!A1" display="TABUĽKA 2 - Predpoklady realizácie výdavkov z Plánu obnovy a odolnosti SR z prognózy (mil. eur, bez DPH) / TABLE 2 - Expected expenditures covered by Recovery and resilience plan of SR (mil. eur, w/o. VAT)"/>
    <hyperlink ref="C6" location="'Tab 2 + Graf 1'!A1" display="GRAF 1 - Investície zo zdrojov EÚ (b.c., mld. eur) / FIGURE 1 – Investments from EU (c.p., bil. eur)"/>
    <hyperlink ref="C16" location="'Graf 10+11'!A1" display="GRAF 11 - Zamestnanosť v základnej prognóze a scenároch (index 2019=100) / FIGURE 11 – Employment in baseline forecast and scenarios (index 2019=100)"/>
    <hyperlink ref="C15" location="'Graf 10+11'!A1" display="GRAF 10 - HDP v základnej prognóze a scenároch (index 2019=100) / FIGURE 10 – GDP in baseline forecast and scenarios (index 2019=100)"/>
    <hyperlink ref="C14" location="'Graf 9 + Tab 5'!A1" display="GRAF 9 - Produkčná medzera (% pot. HDP) - prístup MF SR / FIGURE 9+ - Output gap (% pot. GDP) - MoF SR approach"/>
    <hyperlink ref="C13" location="'Graf 8+Tab 4'!A1" display="GRAF 8 - Príspevky výrobných faktorov k rastu potenciálneho produktu (p. b.) - prístup MF SR / FIGURE 8 - Contribution of production factors to potential growth (pp) – MoF SR approach"/>
    <hyperlink ref="C11" location="'Graf 6'!A1" display="GRAF 6 - Riziková prirážka 10-ročných dlhopisov (%) / FIGURE 6 - Risk premium on 10-year government bonds (%)"/>
    <hyperlink ref="C12" location="'Graf 7'!A1" display="GRAF 7 - Ceny energetických komodít (cenový index, január 2022=100) / FIGURE 7 - Commodity prices (index, January 2022=100)"/>
    <hyperlink ref="E23" location="'Tab 17'!A1" display="TABUĽKA 17 – Rozklad indikátora S2 v roku 2023 a 2026 (% HDP) / "/>
    <hyperlink ref="E24" location="'Graf 16'!A1" display="GRAF 16 – Plánovaný vývoj štrukturálneho salda do roku 2028 v porovnaní s konsolidáciou po predošlej kríze (% HDP) / FIGURE 16 – Expected development of structural balance until 2028 in comparison to previous consolidation after financial crisis (% of GDP"/>
    <hyperlink ref="E25" location="'Tab 35'!A1" display="TABUĽKA 36 - Zoznam opatrení prijatých v boji proti koronavírusu (rok 2022 je odhad do konca roka) / TABLE 36 - List of measures taken to combat the COVID 19 pandemic (2022 is an estimate at the end of the year)"/>
    <hyperlink ref="E26" location="'Tab 36'!A1" display="TABUĽKA 36 - Zoznam jednorazových a dočasných opatrení / TABLE 36 - List of one-off and temporary measures"/>
    <hyperlink ref="E28" location="'Tab 38'!A1" display="TABUĽKA 38 - Diskrečné výdavkové opatrenia - medziročné vplyvy opatrení (mil. eur, ESA2010) / TABLE 39 - Discretionary expenditure measures - yoy incremental changes (mil. euros, ESA2010)"/>
    <hyperlink ref="E30" location="'Tab 40+41'!A1" display="TABUĽKA 40 - Predpoklady MF SR pre výpočet indikátora udržateľnosti S2 + TABUĽKA 43 - Rozbor indikátora udržateľnosti S2 / TABLE 42 - MoF SR assumptions for calculation of S2 indicator + TABLE 43 - S2 indicator breakdown"/>
    <hyperlink ref="E27" location="'Tab 37'!A1" display="TABUĽKA 37 - Diskrečné príjmové opatrenia - medziročné vplyvy opatrení (mil. eur, ESA2010 / TABLE 38 - Discrecionary revenue measures - yoy incremental changes (mil. euros, ESA2010)"/>
    <hyperlink ref="E29" location="'Tab 39'!A1" display="TABUĽKA 39 - Predpoklady MF SR pre výpočet indikátora udržateľnosti S1 + TABUĽKA 41 - Rozbor indikátora udržateľnosti S1 / TABLE 40 - MoF SR assumptions for calculation of S1 indicator + TABLE 41 - S1 indicator breakdown"/>
    <hyperlink ref="E31" location="'Tab 40+41'!A1" display="TABUĽKA 40 - Predpoklady MF SR pre výpočet indikátora udržateľnosti S2 + TABUĽKA 43 - Rozbor indikátora udržateľnosti S2 / TABLE 42 - MoF SR assumptions for calculation of S2 indicator + TABLE 43 - S2 indicator breakdown"/>
    <hyperlink ref="E32" location="'Tab 42+43'!A1" display="TABUĽKA 41 – Rozbor indikátora udržateľnosti S1 / TABLE 41 – S1 indicator breakdown"/>
    <hyperlink ref="E33" location="'Tab 42+43'!A1" display="TABUĽKA 41 – Rozbor indikátora udržateľnosti S1 / TABLE 41 – S1 indicator breakdown"/>
    <hyperlink ref="E34" location="'Tab 44'!A1" display="TABUĽKA 43 – Rozbor indikátora udržateľnosti S2 / TABLE 43 – S2 indicator breakdown"/>
    <hyperlink ref="C17" location="'Graf 12+13'!A1" display="GRAF 12 – Vývoj nominálneho a štrukturálneho deficitu v % HDP/Figure 12 – Development of the nominal and structural deficit in % of GDP"/>
    <hyperlink ref="C18" location="'Graf 12+13'!A1" display="GRAF 13 – Medziročné rasty vybraných položiek v roku 2022 a 2023 (%-ny rast, ESA2010)/ Figure 13 – Year-on-year growth of selected items in 2022 and 2023 (% growth, ESA2010)"/>
    <hyperlink ref="C19" location="'Graf 14'!A1" display="GRAF 14 – Priemerná efektívna daňová sadzba na DPH (v %)/ FIGURE 14 – Average effective VAT tax rate (in %)"/>
    <hyperlink ref="C20" location="'Graf 15'!A1" display="GRAF 15 – Medziročná zmena a rast vybraných daní a odvodov v roku 2022 (v %)/ FIGURE 15 – Year-on-year change and growth of selected taxes and levies in 2022 (in %)"/>
    <hyperlink ref="C21" location="'Graf 16'!A1" display="GRAF 16 – Vplyv faktorov na medziročný rast daňovo-odvodových príjmov  (2023, ESA 2010, p.b.)/FIGURE 16 Influence of factors on the year-on-year growth of tax and levy revenues (2023, ESA 2010, p.b.)"/>
    <hyperlink ref="C22" location="'Graf 17'!A1" display="GRAF 17 – Medziročná zmena vybraných daní a odvodov (2023, ESA 2010, v %)/ FIGURE 17 – Year-on-year change in selected taxes and levies (2023, ESA 2010, in %)"/>
    <hyperlink ref="C23" location="'Graf 18'!A1" display="GRAF 18 – Prognóza hrubého dlhu pri výdavkových limitoch v porovnaní s prísnejšími cieľmi deficitov (% HDP)/ FIGURE 18 – Forecast of gross debt under expenditure ceilings compared to stricter deficit targets (% of GDP)"/>
    <hyperlink ref="C26" location="'Graf 20+21'!A1" display="GRAF 21 – Dlhodobá prognóza hrubého dlhu (% HDP)/ FIGURE 21 – Long-term forecast of gross debt (% of GDP)"/>
    <hyperlink ref="C30" location="'Graf 25'!A1" display="GRAF 25 – Počet hodnotených projektov (ľavý graf) a potenciálna úspora (pravý graf) za rok 2022/ FIGURE 25 – Number of assessed projects (left graph) and potential savings (right graph) for 202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8"/>
  <sheetViews>
    <sheetView showGridLines="0" zoomScale="85" zoomScaleNormal="85" workbookViewId="0">
      <pane xSplit="1" ySplit="3" topLeftCell="B4" activePane="bottomRight" state="frozen"/>
      <selection pane="topRight" activeCell="B1" sqref="B1"/>
      <selection pane="bottomLeft" activeCell="A4" sqref="A4"/>
      <selection pane="bottomRight"/>
    </sheetView>
  </sheetViews>
  <sheetFormatPr defaultColWidth="8.54296875" defaultRowHeight="14.5" x14ac:dyDescent="0.35"/>
  <cols>
    <col min="1" max="1" width="9.7265625" style="546" customWidth="1"/>
    <col min="2" max="4" width="5.453125" style="546" customWidth="1"/>
    <col min="5" max="5" width="6.26953125" style="546" customWidth="1"/>
    <col min="6" max="7" width="4.7265625" style="546" customWidth="1"/>
    <col min="8" max="16384" width="8.54296875" style="546"/>
  </cols>
  <sheetData>
    <row r="1" spans="1:20" x14ac:dyDescent="0.35">
      <c r="A1" s="550"/>
    </row>
    <row r="3" spans="1:20" x14ac:dyDescent="0.35">
      <c r="A3" s="547"/>
      <c r="B3" s="552" t="s">
        <v>918</v>
      </c>
      <c r="C3" s="546" t="s">
        <v>915</v>
      </c>
      <c r="D3" s="546" t="s">
        <v>916</v>
      </c>
      <c r="F3" s="552" t="s">
        <v>919</v>
      </c>
      <c r="G3" s="552" t="s">
        <v>920</v>
      </c>
      <c r="H3" s="546" t="s">
        <v>916</v>
      </c>
    </row>
    <row r="4" spans="1:20" x14ac:dyDescent="0.35">
      <c r="A4" s="547">
        <v>44568</v>
      </c>
      <c r="B4" s="546">
        <v>100</v>
      </c>
      <c r="C4" s="546">
        <v>100</v>
      </c>
      <c r="D4" s="546">
        <v>100</v>
      </c>
      <c r="F4" s="546">
        <v>100</v>
      </c>
      <c r="G4" s="546">
        <v>100</v>
      </c>
      <c r="H4" s="546">
        <v>100</v>
      </c>
    </row>
    <row r="5" spans="1:20" ht="15" customHeight="1" x14ac:dyDescent="0.35">
      <c r="A5" s="547">
        <v>44575</v>
      </c>
      <c r="B5" s="546">
        <v>105.27217125382262</v>
      </c>
      <c r="C5" s="546">
        <v>82.449425915800987</v>
      </c>
      <c r="D5" s="546">
        <v>101.44385953165171</v>
      </c>
      <c r="F5" s="546">
        <v>105.27217125382262</v>
      </c>
      <c r="G5" s="546">
        <v>82.449425915800987</v>
      </c>
      <c r="H5" s="546">
        <v>101.44385953165171</v>
      </c>
      <c r="J5" s="924" t="s">
        <v>924</v>
      </c>
      <c r="K5" s="924"/>
      <c r="L5" s="924"/>
      <c r="M5" s="924"/>
      <c r="N5" s="924"/>
      <c r="O5" s="924"/>
    </row>
    <row r="6" spans="1:20" x14ac:dyDescent="0.35">
      <c r="A6" s="547">
        <v>44582</v>
      </c>
      <c r="B6" s="546">
        <v>107.51070336391437</v>
      </c>
      <c r="C6" s="546">
        <v>86.932750136686707</v>
      </c>
      <c r="D6" s="546">
        <v>103.0771160221112</v>
      </c>
      <c r="F6" s="546">
        <v>107.51070336391437</v>
      </c>
      <c r="G6" s="546">
        <v>86.932750136686707</v>
      </c>
      <c r="H6" s="546">
        <v>103.0771160221112</v>
      </c>
    </row>
    <row r="7" spans="1:20" x14ac:dyDescent="0.35">
      <c r="A7" s="547">
        <v>44589</v>
      </c>
      <c r="B7" s="546">
        <v>110.12844036697247</v>
      </c>
      <c r="C7" s="546">
        <v>101.06615636960088</v>
      </c>
      <c r="D7" s="546">
        <v>100.11361691861138</v>
      </c>
      <c r="F7" s="546">
        <v>110.12844036697247</v>
      </c>
      <c r="G7" s="546">
        <v>101.06615636960088</v>
      </c>
      <c r="H7" s="546">
        <v>100.11361691861138</v>
      </c>
    </row>
    <row r="8" spans="1:20" x14ac:dyDescent="0.35">
      <c r="A8" s="547">
        <v>44596</v>
      </c>
      <c r="B8" s="546">
        <v>114.09174311926604</v>
      </c>
      <c r="C8" s="546">
        <v>89.229086932750121</v>
      </c>
      <c r="D8" s="546">
        <v>99.658724110700518</v>
      </c>
      <c r="F8" s="546">
        <v>114.09174311926604</v>
      </c>
      <c r="G8" s="546">
        <v>89.229086932750121</v>
      </c>
      <c r="H8" s="546">
        <v>99.658724110700518</v>
      </c>
    </row>
    <row r="9" spans="1:20" x14ac:dyDescent="0.35">
      <c r="A9" s="547">
        <v>44603</v>
      </c>
      <c r="B9" s="546">
        <v>115.52293577981652</v>
      </c>
      <c r="C9" s="546">
        <v>84.472389283761615</v>
      </c>
      <c r="D9" s="546">
        <v>99.471665385952107</v>
      </c>
      <c r="F9" s="546">
        <v>115.52293577981652</v>
      </c>
      <c r="G9" s="546">
        <v>84.472389283761615</v>
      </c>
      <c r="H9" s="546">
        <v>99.471665385952107</v>
      </c>
    </row>
    <row r="10" spans="1:20" x14ac:dyDescent="0.35">
      <c r="A10" s="547">
        <v>44610</v>
      </c>
      <c r="B10" s="546">
        <v>114.42201834862387</v>
      </c>
      <c r="C10" s="546">
        <v>78.348824494259162</v>
      </c>
      <c r="D10" s="546">
        <v>99.677961400007021</v>
      </c>
      <c r="F10" s="546">
        <v>114.42201834862387</v>
      </c>
      <c r="G10" s="546">
        <v>78.348824494259162</v>
      </c>
      <c r="H10" s="546">
        <v>99.677961400007021</v>
      </c>
      <c r="T10" s="552"/>
    </row>
    <row r="11" spans="1:20" x14ac:dyDescent="0.35">
      <c r="A11" s="547">
        <v>44617</v>
      </c>
      <c r="B11" s="546">
        <v>119.79204892966362</v>
      </c>
      <c r="C11" s="546">
        <v>103.88190267905959</v>
      </c>
      <c r="D11" s="546">
        <v>100.7296353098851</v>
      </c>
      <c r="F11" s="546">
        <v>119.79204892966362</v>
      </c>
      <c r="G11" s="546">
        <v>103.88190267905959</v>
      </c>
      <c r="H11" s="546">
        <v>100.7296353098851</v>
      </c>
    </row>
    <row r="12" spans="1:20" x14ac:dyDescent="0.35">
      <c r="A12" s="547">
        <v>44624</v>
      </c>
      <c r="B12" s="546">
        <v>144.47706422018348</v>
      </c>
      <c r="C12" s="546">
        <v>210.98961180973208</v>
      </c>
      <c r="D12" s="546">
        <v>98.625224656465576</v>
      </c>
      <c r="F12" s="546">
        <v>144.47706422018348</v>
      </c>
      <c r="G12" s="546">
        <v>210.98961180973208</v>
      </c>
      <c r="H12" s="546">
        <v>98.625224656465576</v>
      </c>
    </row>
    <row r="13" spans="1:20" x14ac:dyDescent="0.35">
      <c r="A13" s="547">
        <v>44631</v>
      </c>
      <c r="B13" s="546">
        <v>137.82262996941895</v>
      </c>
      <c r="C13" s="546">
        <v>284.30836522689992</v>
      </c>
      <c r="D13" s="546">
        <v>97.567917728171793</v>
      </c>
      <c r="F13" s="546">
        <v>137.82262996941895</v>
      </c>
      <c r="G13" s="546">
        <v>284.30836522689992</v>
      </c>
      <c r="H13" s="546">
        <v>97.567917728171793</v>
      </c>
    </row>
    <row r="14" spans="1:20" x14ac:dyDescent="0.35">
      <c r="A14" s="547">
        <v>44638</v>
      </c>
      <c r="B14" s="546">
        <v>132.02446483180429</v>
      </c>
      <c r="C14" s="546">
        <v>117.55057408419903</v>
      </c>
      <c r="D14" s="546">
        <v>93.871913663895853</v>
      </c>
      <c r="F14" s="546">
        <v>132.02446483180429</v>
      </c>
      <c r="G14" s="546">
        <v>117.55057408419903</v>
      </c>
      <c r="H14" s="546">
        <v>93.871913663895853</v>
      </c>
    </row>
    <row r="15" spans="1:20" x14ac:dyDescent="0.35">
      <c r="A15" s="547">
        <v>44645</v>
      </c>
      <c r="B15" s="546">
        <v>147.58409785932722</v>
      </c>
      <c r="C15" s="546">
        <f>AVERAGE(C14,C16)</f>
        <v>126.9819573537452</v>
      </c>
      <c r="D15" s="546">
        <v>90.026794036652888</v>
      </c>
      <c r="F15" s="546">
        <v>147.58409785932722</v>
      </c>
      <c r="G15" s="546">
        <v>126.9819573537452</v>
      </c>
      <c r="H15" s="546">
        <v>90.026794036652888</v>
      </c>
    </row>
    <row r="16" spans="1:20" x14ac:dyDescent="0.35">
      <c r="A16" s="547">
        <v>44652</v>
      </c>
      <c r="B16" s="546">
        <v>127.69418960244647</v>
      </c>
      <c r="C16" s="546">
        <v>136.41334062329139</v>
      </c>
      <c r="D16" s="546">
        <v>86.643156786033529</v>
      </c>
      <c r="F16" s="546">
        <v>127.69418960244647</v>
      </c>
      <c r="G16" s="546">
        <v>136.41334062329139</v>
      </c>
      <c r="H16" s="546">
        <v>86.643156786033529</v>
      </c>
    </row>
    <row r="17" spans="1:15" x14ac:dyDescent="0.35">
      <c r="A17" s="547">
        <v>44659</v>
      </c>
      <c r="B17" s="546">
        <v>125.72477064220185</v>
      </c>
      <c r="C17" s="546">
        <v>121.76052487698195</v>
      </c>
      <c r="D17" s="546">
        <v>85.467769037742286</v>
      </c>
      <c r="F17" s="546">
        <v>125.72477064220185</v>
      </c>
      <c r="G17" s="546">
        <v>121.76052487698195</v>
      </c>
      <c r="H17" s="546">
        <v>85.467769037742286</v>
      </c>
    </row>
    <row r="18" spans="1:15" x14ac:dyDescent="0.35">
      <c r="A18" s="547">
        <v>44666</v>
      </c>
      <c r="B18" s="546">
        <v>136.63608562691132</v>
      </c>
      <c r="C18" s="546">
        <v>111.04428649535265</v>
      </c>
      <c r="D18" s="546">
        <v>84.445429336972495</v>
      </c>
      <c r="F18" s="546">
        <v>136.63608562691132</v>
      </c>
      <c r="G18" s="546">
        <v>111.04428649535265</v>
      </c>
      <c r="H18" s="546">
        <v>84.445429336972495</v>
      </c>
      <c r="J18" s="923" t="s">
        <v>925</v>
      </c>
      <c r="K18" s="923"/>
      <c r="L18" s="923"/>
      <c r="M18" s="923"/>
      <c r="N18" s="923"/>
      <c r="O18" s="923"/>
    </row>
    <row r="19" spans="1:15" x14ac:dyDescent="0.35">
      <c r="A19" s="547">
        <v>44673</v>
      </c>
      <c r="B19" s="546">
        <v>130.45871559633028</v>
      </c>
      <c r="C19" s="546">
        <f>AVERAGE(C18,C20)</f>
        <v>105.57681793329689</v>
      </c>
      <c r="D19" s="546">
        <v>83.692092836394835</v>
      </c>
      <c r="F19" s="546">
        <v>130.45871559633028</v>
      </c>
      <c r="G19" s="546">
        <v>105.57681793329689</v>
      </c>
      <c r="H19" s="546">
        <v>83.692092836394835</v>
      </c>
    </row>
    <row r="20" spans="1:15" x14ac:dyDescent="0.35">
      <c r="A20" s="547">
        <v>44680</v>
      </c>
      <c r="B20" s="546">
        <v>133.74923547400613</v>
      </c>
      <c r="C20" s="546">
        <v>100.10934937124112</v>
      </c>
      <c r="D20" s="546">
        <v>82.562832069092693</v>
      </c>
      <c r="F20" s="546">
        <v>133.74923547400613</v>
      </c>
      <c r="G20" s="546">
        <v>100.10934937124112</v>
      </c>
      <c r="H20" s="546">
        <v>82.562832069092693</v>
      </c>
    </row>
    <row r="21" spans="1:15" x14ac:dyDescent="0.35">
      <c r="A21" s="547">
        <v>44687</v>
      </c>
      <c r="B21" s="546">
        <v>137.48012232415903</v>
      </c>
      <c r="C21" s="546">
        <v>101.69491525423729</v>
      </c>
      <c r="D21" s="546">
        <v>82.134084969300062</v>
      </c>
      <c r="F21" s="546">
        <v>137.48012232415903</v>
      </c>
      <c r="G21" s="546">
        <v>101.69491525423729</v>
      </c>
      <c r="H21" s="546">
        <v>82.134084969300062</v>
      </c>
    </row>
    <row r="22" spans="1:15" x14ac:dyDescent="0.35">
      <c r="A22" s="547">
        <v>44694</v>
      </c>
      <c r="B22" s="546">
        <v>136.45259938837918</v>
      </c>
      <c r="C22" s="546">
        <v>98.523783488244931</v>
      </c>
      <c r="D22" s="546">
        <v>81.383299269514424</v>
      </c>
      <c r="F22" s="546">
        <v>136.45259938837918</v>
      </c>
      <c r="G22" s="546">
        <v>98.523783488244931</v>
      </c>
      <c r="H22" s="546">
        <v>81.383299269514424</v>
      </c>
    </row>
    <row r="23" spans="1:15" x14ac:dyDescent="0.35">
      <c r="A23" s="547">
        <v>44701</v>
      </c>
      <c r="B23" s="546">
        <v>137.67584097859327</v>
      </c>
      <c r="C23" s="546">
        <v>95.844723892837621</v>
      </c>
      <c r="D23" s="546">
        <v>81.287431673080874</v>
      </c>
      <c r="F23" s="546">
        <v>137.67584097859327</v>
      </c>
      <c r="G23" s="546">
        <v>95.844723892837621</v>
      </c>
      <c r="H23" s="546">
        <v>81.287431673080874</v>
      </c>
    </row>
    <row r="24" spans="1:15" x14ac:dyDescent="0.35">
      <c r="A24" s="547">
        <v>44708</v>
      </c>
      <c r="B24" s="546">
        <v>146.09174311926608</v>
      </c>
      <c r="C24" s="546">
        <v>92.946965554948065</v>
      </c>
      <c r="D24" s="546">
        <v>81.150326130509598</v>
      </c>
      <c r="F24" s="546">
        <v>146.09174311926608</v>
      </c>
      <c r="G24" s="546">
        <v>92.946965554948065</v>
      </c>
      <c r="H24" s="546">
        <v>81.150326130509598</v>
      </c>
    </row>
    <row r="25" spans="1:15" x14ac:dyDescent="0.35">
      <c r="A25" s="547">
        <v>44715</v>
      </c>
      <c r="B25" s="546">
        <v>146.44648318042815</v>
      </c>
      <c r="C25" s="546">
        <v>91.306724986331318</v>
      </c>
      <c r="D25" s="546">
        <v>81.047018698432652</v>
      </c>
      <c r="F25" s="546">
        <v>146.44648318042815</v>
      </c>
      <c r="G25" s="546">
        <v>91.306724986331318</v>
      </c>
      <c r="H25" s="546">
        <v>81.047018698432652</v>
      </c>
    </row>
    <row r="26" spans="1:15" x14ac:dyDescent="0.35">
      <c r="A26" s="547">
        <v>44722</v>
      </c>
      <c r="B26" s="546">
        <v>149.24770642201835</v>
      </c>
      <c r="C26" s="546">
        <v>90.40459267359212</v>
      </c>
      <c r="D26" s="546">
        <v>80.548443426958343</v>
      </c>
      <c r="F26" s="546">
        <v>149.24770642201835</v>
      </c>
      <c r="G26" s="546">
        <v>90.40459267359212</v>
      </c>
      <c r="H26" s="546">
        <v>80.548443426958343</v>
      </c>
    </row>
    <row r="27" spans="1:15" x14ac:dyDescent="0.35">
      <c r="A27" s="547">
        <v>44729</v>
      </c>
      <c r="B27" s="546">
        <v>138.37308868501529</v>
      </c>
      <c r="C27" s="546">
        <v>142.15418261344996</v>
      </c>
      <c r="D27" s="546">
        <v>79.73835160875818</v>
      </c>
      <c r="F27" s="546">
        <v>138.37308868501529</v>
      </c>
      <c r="G27" s="546">
        <v>142.15418261344996</v>
      </c>
      <c r="H27" s="546">
        <v>79.73835160875818</v>
      </c>
    </row>
    <row r="28" spans="1:15" x14ac:dyDescent="0.35">
      <c r="A28" s="547">
        <v>44736</v>
      </c>
      <c r="B28" s="546">
        <v>138.37308868501529</v>
      </c>
      <c r="C28" s="546">
        <v>142.04483324220888</v>
      </c>
      <c r="D28" s="546">
        <v>77.436891594154844</v>
      </c>
      <c r="F28" s="546">
        <v>138.37308868501529</v>
      </c>
      <c r="G28" s="546">
        <v>142.04483324220888</v>
      </c>
      <c r="H28" s="546">
        <v>77.436891594154844</v>
      </c>
    </row>
    <row r="29" spans="1:15" x14ac:dyDescent="0.35">
      <c r="A29" s="547">
        <v>44743</v>
      </c>
      <c r="B29" s="546">
        <v>136.55045871559633</v>
      </c>
      <c r="C29" s="546">
        <v>159.97813012575179</v>
      </c>
      <c r="D29" s="546">
        <v>75.100145501928523</v>
      </c>
      <c r="F29" s="546">
        <v>136.55045871559633</v>
      </c>
      <c r="G29" s="546">
        <v>159.97813012575179</v>
      </c>
      <c r="H29" s="546">
        <v>75.100145501928523</v>
      </c>
    </row>
    <row r="30" spans="1:15" x14ac:dyDescent="0.35">
      <c r="A30" s="547">
        <v>44750</v>
      </c>
      <c r="B30" s="546">
        <v>130.91131498470946</v>
      </c>
      <c r="C30" s="546">
        <v>196.28212137780207</v>
      </c>
      <c r="D30" s="546">
        <v>74.939763902130025</v>
      </c>
      <c r="F30" s="546">
        <v>130.91131498470946</v>
      </c>
      <c r="G30" s="546">
        <v>196.28212137780207</v>
      </c>
      <c r="H30" s="546">
        <v>74.939763902130025</v>
      </c>
    </row>
    <row r="31" spans="1:15" x14ac:dyDescent="0.35">
      <c r="A31" s="547">
        <v>44757</v>
      </c>
      <c r="B31" s="546">
        <v>123.74311926605503</v>
      </c>
      <c r="C31" s="546">
        <v>178.51284855112081</v>
      </c>
      <c r="D31" s="546">
        <v>74.385602430062889</v>
      </c>
      <c r="F31" s="546">
        <v>123.74311926605503</v>
      </c>
      <c r="G31" s="546">
        <v>178.51284855112081</v>
      </c>
      <c r="H31" s="546">
        <v>74.385602430062889</v>
      </c>
    </row>
    <row r="32" spans="1:15" x14ac:dyDescent="0.35">
      <c r="A32" s="547">
        <v>44764</v>
      </c>
      <c r="B32" s="546">
        <v>126.23853211009175</v>
      </c>
      <c r="C32" s="546">
        <v>177.6981957353745</v>
      </c>
      <c r="D32" s="546">
        <v>72.485680973470608</v>
      </c>
      <c r="F32" s="546">
        <v>126.23853211009175</v>
      </c>
      <c r="G32" s="546">
        <v>177.6981957353745</v>
      </c>
      <c r="H32" s="546">
        <v>72.485680973470608</v>
      </c>
    </row>
    <row r="33" spans="1:8" x14ac:dyDescent="0.35">
      <c r="A33" s="547">
        <v>44771</v>
      </c>
      <c r="B33" s="546">
        <v>134.56880733944953</v>
      </c>
      <c r="C33" s="546">
        <v>219.10880262438491</v>
      </c>
      <c r="D33" s="546">
        <v>71.864879830711857</v>
      </c>
      <c r="F33" s="546">
        <v>134.56880733944953</v>
      </c>
      <c r="G33" s="546">
        <v>219.10880262438491</v>
      </c>
      <c r="H33" s="546">
        <v>71.864879830711857</v>
      </c>
    </row>
    <row r="34" spans="1:8" x14ac:dyDescent="0.35">
      <c r="A34" s="547">
        <v>44778</v>
      </c>
      <c r="B34" s="546">
        <v>116.11009174311926</v>
      </c>
      <c r="C34" s="546">
        <v>221.10442864953527</v>
      </c>
      <c r="D34" s="546">
        <v>70.447697424010059</v>
      </c>
      <c r="F34" s="546">
        <v>116.11009174311926</v>
      </c>
      <c r="G34" s="546">
        <v>221.10442864953527</v>
      </c>
      <c r="H34" s="546">
        <v>70.447697424010059</v>
      </c>
    </row>
    <row r="35" spans="1:8" x14ac:dyDescent="0.35">
      <c r="A35" s="547">
        <v>44785</v>
      </c>
      <c r="B35" s="546">
        <v>120.06116207951072</v>
      </c>
      <c r="C35" s="546">
        <v>218.69874248223073</v>
      </c>
      <c r="D35" s="546">
        <v>68.340948536531187</v>
      </c>
      <c r="F35" s="546">
        <v>120.06116207951072</v>
      </c>
      <c r="G35" s="546">
        <v>218.69874248223073</v>
      </c>
      <c r="H35" s="546">
        <v>68.340948536531187</v>
      </c>
    </row>
    <row r="36" spans="1:8" x14ac:dyDescent="0.35">
      <c r="A36" s="547">
        <v>44792</v>
      </c>
      <c r="B36" s="546">
        <v>118.31192660550458</v>
      </c>
      <c r="C36" s="546">
        <v>236.38600328048116</v>
      </c>
      <c r="D36" s="546">
        <v>66.148854105885874</v>
      </c>
      <c r="F36" s="546">
        <v>118.31192660550458</v>
      </c>
      <c r="G36" s="546">
        <v>236.38600328048116</v>
      </c>
      <c r="H36" s="546">
        <v>66.148854105885874</v>
      </c>
    </row>
    <row r="37" spans="1:8" x14ac:dyDescent="0.35">
      <c r="A37" s="547">
        <v>44799</v>
      </c>
      <c r="B37" s="546">
        <v>123.53516819571865</v>
      </c>
      <c r="C37" s="546">
        <f>AVERAGE(C36,C38)</f>
        <v>228.6358665937671</v>
      </c>
      <c r="D37" s="546">
        <v>63.616227769505386</v>
      </c>
      <c r="F37" s="546">
        <v>123.53516819571865</v>
      </c>
      <c r="G37" s="546">
        <v>228.6358665937671</v>
      </c>
      <c r="H37" s="546">
        <v>63.616227769505386</v>
      </c>
    </row>
    <row r="38" spans="1:8" x14ac:dyDescent="0.35">
      <c r="A38" s="547">
        <v>44806</v>
      </c>
      <c r="B38" s="546">
        <v>113.78593272171254</v>
      </c>
      <c r="C38" s="546">
        <v>220.88572990705302</v>
      </c>
      <c r="D38" s="546">
        <v>60.174347234134814</v>
      </c>
      <c r="F38" s="546">
        <v>113.78593272171254</v>
      </c>
      <c r="G38" s="546">
        <v>220.88572990705302</v>
      </c>
      <c r="H38" s="546">
        <v>60.174347234134814</v>
      </c>
    </row>
    <row r="39" spans="1:8" x14ac:dyDescent="0.35">
      <c r="A39" s="547">
        <v>44813</v>
      </c>
      <c r="B39" s="546">
        <v>113.565749235474</v>
      </c>
      <c r="C39" s="546">
        <v>211.7550574084199</v>
      </c>
      <c r="D39" s="546">
        <v>57.166421683507274</v>
      </c>
      <c r="F39" s="546">
        <v>113.565749235474</v>
      </c>
      <c r="G39" s="546">
        <v>211.7550574084199</v>
      </c>
      <c r="H39" s="546">
        <v>57.166421683507274</v>
      </c>
    </row>
    <row r="40" spans="1:8" x14ac:dyDescent="0.35">
      <c r="A40" s="547">
        <v>44820</v>
      </c>
      <c r="B40" s="546">
        <v>111.74311926605505</v>
      </c>
      <c r="C40" s="546">
        <v>227.44669218151995</v>
      </c>
      <c r="D40" s="546">
        <v>52.524283092123234</v>
      </c>
      <c r="F40" s="546">
        <v>111.74311926605505</v>
      </c>
      <c r="G40" s="546">
        <v>227.44669218151995</v>
      </c>
      <c r="H40" s="546">
        <v>52.524283092123234</v>
      </c>
    </row>
    <row r="41" spans="1:8" x14ac:dyDescent="0.35">
      <c r="A41" s="547">
        <v>44827</v>
      </c>
      <c r="B41" s="546">
        <v>105.3822629969419</v>
      </c>
      <c r="C41" s="546">
        <v>203.49917987971565</v>
      </c>
      <c r="D41" s="546">
        <v>47.529815141340933</v>
      </c>
      <c r="F41" s="546">
        <v>105.3822629969419</v>
      </c>
      <c r="G41" s="546">
        <v>203.49917987971565</v>
      </c>
      <c r="H41" s="546">
        <v>47.529815141340933</v>
      </c>
    </row>
    <row r="42" spans="1:8" x14ac:dyDescent="0.35">
      <c r="A42" s="547">
        <v>44834</v>
      </c>
      <c r="B42" s="546">
        <v>107.59633027522935</v>
      </c>
      <c r="C42" s="546">
        <v>178.7862219792236</v>
      </c>
      <c r="D42" s="546">
        <v>42.663206080258824</v>
      </c>
      <c r="F42" s="546">
        <v>107.59633027522935</v>
      </c>
      <c r="G42" s="546">
        <v>178.7862219792236</v>
      </c>
      <c r="H42" s="546">
        <v>42.663206080258824</v>
      </c>
    </row>
    <row r="43" spans="1:8" x14ac:dyDescent="0.35">
      <c r="A43" s="547">
        <v>44841</v>
      </c>
      <c r="B43" s="546">
        <v>119.77981651376146</v>
      </c>
      <c r="C43" s="546">
        <v>114.81683980317112</v>
      </c>
      <c r="D43" s="546">
        <v>39.205276756571763</v>
      </c>
      <c r="F43" s="546">
        <v>119.77981651376146</v>
      </c>
      <c r="G43" s="546">
        <v>114.81683980317112</v>
      </c>
      <c r="H43" s="546">
        <v>39.205276756571763</v>
      </c>
    </row>
    <row r="44" spans="1:8" x14ac:dyDescent="0.35">
      <c r="A44" s="547">
        <v>44848</v>
      </c>
      <c r="B44" s="546">
        <v>112.08562691131499</v>
      </c>
      <c r="C44" s="546">
        <v>103.33515582285402</v>
      </c>
      <c r="D44" s="546">
        <v>37.020515878203511</v>
      </c>
      <c r="F44" s="546">
        <v>112.08562691131499</v>
      </c>
      <c r="G44" s="546">
        <v>103.33515582285402</v>
      </c>
      <c r="H44" s="546">
        <v>37.020515878203511</v>
      </c>
    </row>
    <row r="45" spans="1:8" x14ac:dyDescent="0.35">
      <c r="A45" s="547">
        <v>44855</v>
      </c>
      <c r="B45" s="546">
        <v>114.3730886850153</v>
      </c>
      <c r="C45" s="546">
        <v>55.494805904866041</v>
      </c>
      <c r="D45" s="546">
        <v>35.960551865751356</v>
      </c>
      <c r="F45" s="546">
        <v>114.3730886850153</v>
      </c>
      <c r="G45" s="546">
        <v>55.494805904866041</v>
      </c>
      <c r="H45" s="546">
        <v>35.960551865751356</v>
      </c>
    </row>
    <row r="46" spans="1:8" x14ac:dyDescent="0.35">
      <c r="A46" s="547">
        <v>44862</v>
      </c>
      <c r="B46" s="546">
        <v>117.14984709480123</v>
      </c>
      <c r="C46" s="546">
        <v>33.351558228540185</v>
      </c>
      <c r="D46" s="546">
        <v>33.427287829172876</v>
      </c>
      <c r="F46" s="546">
        <v>117.14984709480123</v>
      </c>
      <c r="G46" s="546">
        <v>33.351558228540185</v>
      </c>
      <c r="H46" s="546">
        <v>33.427287829172876</v>
      </c>
    </row>
    <row r="47" spans="1:8" x14ac:dyDescent="0.35">
      <c r="A47" s="547">
        <v>44869</v>
      </c>
      <c r="B47" s="546">
        <v>120.5749235474006</v>
      </c>
      <c r="C47" s="546">
        <v>64.647348277747398</v>
      </c>
      <c r="D47" s="546">
        <v>32.413557081076142</v>
      </c>
      <c r="F47" s="546">
        <v>120.5749235474006</v>
      </c>
      <c r="G47" s="546">
        <v>64.647348277747398</v>
      </c>
      <c r="H47" s="546">
        <v>32.413557081076142</v>
      </c>
    </row>
    <row r="48" spans="1:8" x14ac:dyDescent="0.35">
      <c r="A48" s="547">
        <v>44876</v>
      </c>
      <c r="B48" s="546">
        <v>117.4189602446483</v>
      </c>
      <c r="C48" s="546">
        <v>80.918534718425363</v>
      </c>
      <c r="D48" s="546">
        <v>29.477585369456921</v>
      </c>
      <c r="F48" s="546">
        <v>117.4189602446483</v>
      </c>
      <c r="G48" s="546">
        <v>80.918534718425363</v>
      </c>
      <c r="H48" s="546">
        <v>29.477585369456921</v>
      </c>
    </row>
    <row r="49" spans="1:8" x14ac:dyDescent="0.35">
      <c r="A49" s="547">
        <v>44883</v>
      </c>
      <c r="B49" s="546">
        <v>107.18042813455656</v>
      </c>
      <c r="C49" s="546">
        <v>113.72334609075997</v>
      </c>
      <c r="D49" s="546">
        <v>27.542377835241648</v>
      </c>
      <c r="F49" s="546">
        <v>107.18042813455656</v>
      </c>
      <c r="G49" s="546">
        <v>113.72334609075997</v>
      </c>
      <c r="H49" s="546">
        <v>27.542377835241648</v>
      </c>
    </row>
    <row r="50" spans="1:8" x14ac:dyDescent="0.35">
      <c r="A50" s="547">
        <v>44890</v>
      </c>
      <c r="B50" s="546">
        <v>102.29969418960243</v>
      </c>
      <c r="C50" s="546">
        <v>133.67960634226353</v>
      </c>
      <c r="D50" s="546">
        <v>25.555410301621567</v>
      </c>
      <c r="F50" s="546">
        <v>102.29969418960243</v>
      </c>
      <c r="G50" s="546">
        <v>133.67960634226353</v>
      </c>
      <c r="H50" s="546">
        <v>25.555410301621567</v>
      </c>
    </row>
    <row r="51" spans="1:8" x14ac:dyDescent="0.35">
      <c r="A51" s="547">
        <v>44897</v>
      </c>
      <c r="B51" s="546">
        <v>104.67278287461772</v>
      </c>
      <c r="C51" s="546">
        <v>143.24767632586114</v>
      </c>
      <c r="D51" s="546">
        <v>24.276183704421708</v>
      </c>
      <c r="F51" s="546">
        <v>104.67278287461772</v>
      </c>
      <c r="G51" s="546">
        <v>143.24767632586114</v>
      </c>
      <c r="H51" s="546">
        <v>24.276183704421708</v>
      </c>
    </row>
    <row r="52" spans="1:8" x14ac:dyDescent="0.35">
      <c r="A52" s="547">
        <v>44904</v>
      </c>
      <c r="B52" s="546">
        <v>93.088685015290523</v>
      </c>
      <c r="C52" s="546">
        <v>154.72936030617822</v>
      </c>
      <c r="D52" s="546">
        <v>22.730823557920715</v>
      </c>
      <c r="F52" s="546">
        <v>93.088685015290523</v>
      </c>
      <c r="G52" s="546">
        <v>154.72936030617822</v>
      </c>
      <c r="H52" s="546">
        <v>22.730823557920715</v>
      </c>
    </row>
    <row r="53" spans="1:8" x14ac:dyDescent="0.35">
      <c r="A53" s="547">
        <v>44911</v>
      </c>
      <c r="B53" s="546">
        <v>96.685015290519885</v>
      </c>
      <c r="C53" s="546">
        <v>148.16839803171132</v>
      </c>
      <c r="D53" s="546">
        <v>22.609873087032266</v>
      </c>
      <c r="F53" s="546">
        <v>96.685015290519885</v>
      </c>
      <c r="G53" s="546">
        <v>148.16839803171132</v>
      </c>
      <c r="H53" s="546">
        <v>22.609873087032266</v>
      </c>
    </row>
    <row r="54" spans="1:8" x14ac:dyDescent="0.35">
      <c r="A54" s="547">
        <v>44918</v>
      </c>
      <c r="B54" s="546">
        <v>102.65443425076452</v>
      </c>
      <c r="C54" s="546">
        <v>91.14270092946964</v>
      </c>
      <c r="D54" s="546">
        <v>22.531648529410202</v>
      </c>
      <c r="F54" s="546">
        <v>102.65443425076452</v>
      </c>
      <c r="G54" s="546">
        <v>91.14270092946964</v>
      </c>
      <c r="H54" s="546">
        <v>22.531648529410202</v>
      </c>
    </row>
    <row r="55" spans="1:8" x14ac:dyDescent="0.35">
      <c r="A55" s="547">
        <v>44925</v>
      </c>
      <c r="B55" s="546">
        <v>105.08868501529052</v>
      </c>
      <c r="C55" s="546">
        <v>88.135593220338976</v>
      </c>
      <c r="D55" s="546">
        <f>AVERAGE(D54,D56)</f>
        <v>22.612423887824285</v>
      </c>
      <c r="F55" s="546">
        <v>105.08868501529052</v>
      </c>
      <c r="G55" s="546">
        <v>88.135593220338976</v>
      </c>
      <c r="H55" s="546">
        <v>22.612423887824285</v>
      </c>
    </row>
    <row r="56" spans="1:8" x14ac:dyDescent="0.35">
      <c r="A56" s="547">
        <v>44932</v>
      </c>
      <c r="B56" s="546">
        <v>96.110091743119256</v>
      </c>
      <c r="C56" s="546">
        <v>72.525970475669766</v>
      </c>
      <c r="D56" s="546">
        <v>22.693199246238365</v>
      </c>
      <c r="F56" s="546">
        <v>96.110091743119256</v>
      </c>
      <c r="G56" s="546">
        <v>72.525970475669766</v>
      </c>
      <c r="H56" s="546">
        <v>22.693199246238365</v>
      </c>
    </row>
    <row r="57" spans="1:8" x14ac:dyDescent="0.35">
      <c r="A57" s="547">
        <v>44939</v>
      </c>
      <c r="B57" s="546">
        <v>104.31804281345566</v>
      </c>
      <c r="C57" s="546">
        <v>74.827774740295254</v>
      </c>
      <c r="D57" s="546">
        <v>22.664821587427102</v>
      </c>
      <c r="F57" s="546">
        <v>104.31804281345566</v>
      </c>
      <c r="G57" s="546">
        <v>74.827774740295254</v>
      </c>
      <c r="H57" s="546">
        <v>22.664821587427102</v>
      </c>
    </row>
    <row r="58" spans="1:8" x14ac:dyDescent="0.35">
      <c r="A58" s="547">
        <v>44944</v>
      </c>
      <c r="B58" s="546">
        <v>107.02140672782873</v>
      </c>
      <c r="C58" s="546">
        <v>65.60962274466921</v>
      </c>
      <c r="F58" s="546">
        <v>107.02140672782873</v>
      </c>
      <c r="G58" s="546">
        <v>65.60962274466921</v>
      </c>
    </row>
  </sheetData>
  <mergeCells count="2">
    <mergeCell ref="J5:O5"/>
    <mergeCell ref="J18:O1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5">
    <tabColor rgb="FF92D050"/>
  </sheetPr>
  <dimension ref="B3:AB29"/>
  <sheetViews>
    <sheetView showGridLines="0" zoomScale="80" zoomScaleNormal="80" workbookViewId="0"/>
  </sheetViews>
  <sheetFormatPr defaultColWidth="9.26953125" defaultRowHeight="11.5" x14ac:dyDescent="0.25"/>
  <cols>
    <col min="1" max="1" width="9.26953125" style="12"/>
    <col min="2" max="2" width="47" style="12" customWidth="1"/>
    <col min="3" max="3" width="9.54296875" style="12" customWidth="1"/>
    <col min="4" max="10" width="9.26953125" style="12"/>
    <col min="11" max="11" width="12.453125" style="25" bestFit="1" customWidth="1"/>
    <col min="12" max="23" width="9.26953125" style="25"/>
    <col min="24" max="16384" width="9.26953125" style="12"/>
  </cols>
  <sheetData>
    <row r="3" spans="2:28" ht="23.5" thickBot="1" x14ac:dyDescent="0.3">
      <c r="B3" s="119" t="s">
        <v>893</v>
      </c>
      <c r="C3" s="93"/>
      <c r="D3" s="926" t="s">
        <v>675</v>
      </c>
      <c r="E3" s="926"/>
      <c r="F3" s="926"/>
      <c r="G3" s="926"/>
      <c r="H3" s="926"/>
      <c r="L3" s="32"/>
      <c r="M3" s="32"/>
      <c r="N3" s="32"/>
      <c r="O3" s="32"/>
      <c r="P3" s="32"/>
      <c r="Q3" s="32"/>
      <c r="R3" s="32"/>
      <c r="S3" s="32"/>
      <c r="T3" s="32"/>
      <c r="U3" s="32"/>
      <c r="V3" s="32"/>
      <c r="W3" s="32"/>
      <c r="X3" s="32"/>
      <c r="Y3" s="32"/>
      <c r="Z3" s="32"/>
      <c r="AA3" s="32"/>
    </row>
    <row r="4" spans="2:28" ht="23.5" thickBot="1" x14ac:dyDescent="0.3">
      <c r="B4" s="927"/>
      <c r="C4" s="53"/>
      <c r="D4" s="10"/>
      <c r="E4" s="92" t="s">
        <v>84</v>
      </c>
      <c r="F4" s="23" t="s">
        <v>93</v>
      </c>
      <c r="G4" s="23" t="s">
        <v>85</v>
      </c>
      <c r="H4" s="23" t="s">
        <v>86</v>
      </c>
    </row>
    <row r="5" spans="2:28" ht="12" thickBot="1" x14ac:dyDescent="0.3">
      <c r="B5" s="927"/>
      <c r="C5" s="90"/>
      <c r="D5" s="39">
        <v>2019</v>
      </c>
      <c r="E5" s="40">
        <v>2.0501833741099151</v>
      </c>
      <c r="F5" s="76">
        <v>1.0232515828334732</v>
      </c>
      <c r="G5" s="76">
        <v>0.74014389376821343</v>
      </c>
      <c r="H5" s="77">
        <v>0.27696362566227062</v>
      </c>
      <c r="K5" s="33"/>
      <c r="L5" s="34">
        <v>2010</v>
      </c>
      <c r="M5" s="34">
        <v>2011</v>
      </c>
      <c r="N5" s="34">
        <v>2012</v>
      </c>
      <c r="O5" s="34">
        <v>2013</v>
      </c>
      <c r="P5" s="34">
        <v>2014</v>
      </c>
      <c r="Q5" s="34">
        <v>2015</v>
      </c>
      <c r="R5" s="34">
        <v>2016</v>
      </c>
      <c r="S5" s="34">
        <v>2017</v>
      </c>
      <c r="T5" s="34">
        <v>2018</v>
      </c>
      <c r="U5" s="34">
        <v>2019</v>
      </c>
      <c r="V5" s="35">
        <v>2020</v>
      </c>
      <c r="W5" s="35" t="s">
        <v>422</v>
      </c>
      <c r="X5" s="35" t="s">
        <v>432</v>
      </c>
      <c r="Y5" s="35" t="s">
        <v>450</v>
      </c>
      <c r="Z5" s="35" t="s">
        <v>532</v>
      </c>
      <c r="AA5" s="35" t="s">
        <v>737</v>
      </c>
      <c r="AB5" s="35" t="s">
        <v>880</v>
      </c>
    </row>
    <row r="6" spans="2:28" x14ac:dyDescent="0.25">
      <c r="B6" s="927"/>
      <c r="C6" s="90"/>
      <c r="D6" s="39">
        <v>2020</v>
      </c>
      <c r="E6" s="40">
        <v>1.548585743957176</v>
      </c>
      <c r="F6" s="76">
        <v>0.77953167732558448</v>
      </c>
      <c r="G6" s="76">
        <v>0.75060576025783887</v>
      </c>
      <c r="H6" s="77">
        <v>1.4581403879919727E-2</v>
      </c>
      <c r="K6" s="26" t="s">
        <v>434</v>
      </c>
      <c r="L6" s="30">
        <v>0.16423334146956015</v>
      </c>
      <c r="M6" s="30">
        <v>5.4136460774023877E-3</v>
      </c>
      <c r="N6" s="30">
        <v>0.36801035254136644</v>
      </c>
      <c r="O6" s="30">
        <v>0.29780038381128593</v>
      </c>
      <c r="P6" s="30">
        <v>0.46686124628851339</v>
      </c>
      <c r="Q6" s="30">
        <v>0.57795368620499843</v>
      </c>
      <c r="R6" s="30">
        <v>0.59636872032936672</v>
      </c>
      <c r="S6" s="30">
        <v>0.53144286210515268</v>
      </c>
      <c r="T6" s="30">
        <v>0.46522351908274268</v>
      </c>
      <c r="U6" s="30">
        <v>0.27696362566227062</v>
      </c>
      <c r="V6" s="30">
        <v>1.4581403879919727E-2</v>
      </c>
      <c r="W6" s="30">
        <v>-8.6981164074481324E-2</v>
      </c>
      <c r="X6" s="30">
        <v>-7.6147126955409011E-2</v>
      </c>
      <c r="Y6" s="30">
        <v>-0.19181575388804059</v>
      </c>
      <c r="Z6" s="30">
        <v>-0.16926121819070397</v>
      </c>
      <c r="AA6" s="30">
        <v>-0.15976724058905431</v>
      </c>
      <c r="AB6" s="101">
        <v>-0.22485839157850079</v>
      </c>
    </row>
    <row r="7" spans="2:28" x14ac:dyDescent="0.25">
      <c r="B7" s="927"/>
      <c r="C7" s="90"/>
      <c r="D7" s="39">
        <v>2021</v>
      </c>
      <c r="E7" s="40">
        <v>1.5046105691719047</v>
      </c>
      <c r="F7" s="76">
        <v>1.0916242872474724</v>
      </c>
      <c r="G7" s="76">
        <v>0.49694972885732702</v>
      </c>
      <c r="H7" s="77">
        <v>-8.6981164074481324E-2</v>
      </c>
      <c r="K7" s="26" t="s">
        <v>85</v>
      </c>
      <c r="L7" s="30">
        <v>0.16633422744788023</v>
      </c>
      <c r="M7" s="30">
        <v>0.38528284775985455</v>
      </c>
      <c r="N7" s="30">
        <v>0.47320097398038818</v>
      </c>
      <c r="O7" s="30">
        <v>0.25701329880049056</v>
      </c>
      <c r="P7" s="30">
        <v>0.29903101845600144</v>
      </c>
      <c r="Q7" s="30">
        <v>0.50941138297113797</v>
      </c>
      <c r="R7" s="30">
        <v>0.82998672405940788</v>
      </c>
      <c r="S7" s="30">
        <v>0.53973337156066192</v>
      </c>
      <c r="T7" s="30">
        <v>0.65518689697781529</v>
      </c>
      <c r="U7" s="30">
        <v>0.74014389376821343</v>
      </c>
      <c r="V7" s="30">
        <v>0.75060576025783887</v>
      </c>
      <c r="W7" s="30">
        <v>0.49694972885732702</v>
      </c>
      <c r="X7" s="30">
        <v>0.59130908614879896</v>
      </c>
      <c r="Y7" s="30">
        <v>0.86249545324228838</v>
      </c>
      <c r="Z7" s="30">
        <v>1.1190186301734781</v>
      </c>
      <c r="AA7" s="30">
        <v>1.0530354783558209</v>
      </c>
      <c r="AB7" s="101">
        <v>0.97766957499497065</v>
      </c>
    </row>
    <row r="8" spans="2:28" ht="12" thickBot="1" x14ac:dyDescent="0.3">
      <c r="B8" s="927"/>
      <c r="C8" s="90"/>
      <c r="D8" s="39" t="s">
        <v>432</v>
      </c>
      <c r="E8" s="46">
        <v>1.2991533966267621</v>
      </c>
      <c r="F8" s="78">
        <v>0.78182538008000346</v>
      </c>
      <c r="G8" s="78">
        <v>0.59130908614879896</v>
      </c>
      <c r="H8" s="79">
        <v>-7.6147126955409011E-2</v>
      </c>
      <c r="K8" s="26" t="s">
        <v>89</v>
      </c>
      <c r="L8" s="30">
        <v>1.7156410285974033</v>
      </c>
      <c r="M8" s="30">
        <v>1.937912100853989</v>
      </c>
      <c r="N8" s="30">
        <v>1.6612610500935876</v>
      </c>
      <c r="O8" s="30">
        <v>1.1260261604364885</v>
      </c>
      <c r="P8" s="30">
        <v>1.1439747102727216</v>
      </c>
      <c r="Q8" s="30">
        <v>2.0995067793895483</v>
      </c>
      <c r="R8" s="30">
        <v>1.146665649637657</v>
      </c>
      <c r="S8" s="30">
        <v>0.93690751509740711</v>
      </c>
      <c r="T8" s="30">
        <v>1.3094144671628172</v>
      </c>
      <c r="U8" s="30">
        <v>1.0232515828334732</v>
      </c>
      <c r="V8" s="30">
        <v>0.77953167732558448</v>
      </c>
      <c r="W8" s="30">
        <v>1.0916242872474724</v>
      </c>
      <c r="X8" s="30">
        <v>0.78182538008000346</v>
      </c>
      <c r="Y8" s="30">
        <v>0.83524771055238922</v>
      </c>
      <c r="Z8" s="30">
        <v>0.79544471884787082</v>
      </c>
      <c r="AA8" s="30">
        <v>0.60283596014145679</v>
      </c>
      <c r="AB8" s="101">
        <v>0.60321587332869964</v>
      </c>
    </row>
    <row r="9" spans="2:28" x14ac:dyDescent="0.25">
      <c r="B9" s="927"/>
      <c r="C9" s="90"/>
      <c r="D9" s="39" t="s">
        <v>450</v>
      </c>
      <c r="E9" s="40">
        <v>1.5067145680937033</v>
      </c>
      <c r="F9" s="76">
        <v>0.83524771055238922</v>
      </c>
      <c r="G9" s="76">
        <v>0.86249545324228838</v>
      </c>
      <c r="H9" s="77">
        <v>-0.19181575388804059</v>
      </c>
      <c r="K9" s="26" t="s">
        <v>454</v>
      </c>
      <c r="L9" s="30">
        <v>2.051872404587618</v>
      </c>
      <c r="M9" s="30">
        <v>2.3356111077154962</v>
      </c>
      <c r="N9" s="30">
        <v>2.5164470633898706</v>
      </c>
      <c r="O9" s="30">
        <v>1.6870270134668131</v>
      </c>
      <c r="P9" s="30">
        <v>1.9182805480064014</v>
      </c>
      <c r="Q9" s="30">
        <v>3.2094932367368711</v>
      </c>
      <c r="R9" s="30">
        <v>2.5893588100298404</v>
      </c>
      <c r="S9" s="30">
        <v>2.0180434939517378</v>
      </c>
      <c r="T9" s="30">
        <v>2.4444813869527682</v>
      </c>
      <c r="U9" s="30">
        <v>2.0501833741099151</v>
      </c>
      <c r="V9" s="30">
        <v>1.548585743957176</v>
      </c>
      <c r="W9" s="30">
        <v>1.5046105691719047</v>
      </c>
      <c r="X9" s="30">
        <v>1.2991533966267621</v>
      </c>
      <c r="Y9" s="30">
        <v>1.5067145680937033</v>
      </c>
      <c r="Z9" s="30">
        <v>1.7457792996352417</v>
      </c>
      <c r="AA9" s="30">
        <v>1.4953130850324126</v>
      </c>
      <c r="AB9" s="101">
        <v>1.3543059030128646</v>
      </c>
    </row>
    <row r="10" spans="2:28" x14ac:dyDescent="0.25">
      <c r="B10" s="927"/>
      <c r="C10" s="90"/>
      <c r="D10" s="39" t="s">
        <v>532</v>
      </c>
      <c r="E10" s="40">
        <v>1.7457792996352417</v>
      </c>
      <c r="F10" s="76">
        <v>0.79544471884787082</v>
      </c>
      <c r="G10" s="76">
        <v>1.1190186301734781</v>
      </c>
      <c r="H10" s="77">
        <v>-0.16926121819070397</v>
      </c>
      <c r="L10" s="30"/>
      <c r="M10" s="30"/>
      <c r="N10" s="30"/>
      <c r="O10" s="30"/>
      <c r="P10" s="30"/>
      <c r="Q10" s="30"/>
      <c r="R10" s="30"/>
      <c r="S10" s="30"/>
      <c r="T10" s="30"/>
      <c r="U10" s="30"/>
      <c r="V10" s="30"/>
      <c r="W10" s="30"/>
    </row>
    <row r="11" spans="2:28" x14ac:dyDescent="0.25">
      <c r="B11" s="927"/>
      <c r="C11" s="90"/>
      <c r="D11" s="39" t="s">
        <v>737</v>
      </c>
      <c r="E11" s="40">
        <v>1.4953130850324126</v>
      </c>
      <c r="F11" s="76">
        <v>0.60283596014145679</v>
      </c>
      <c r="G11" s="76">
        <v>1.0530354783558209</v>
      </c>
      <c r="H11" s="77">
        <v>-0.15976724058905431</v>
      </c>
    </row>
    <row r="12" spans="2:28" ht="12" thickBot="1" x14ac:dyDescent="0.3">
      <c r="B12" s="927"/>
      <c r="C12" s="90"/>
      <c r="D12" s="74" t="s">
        <v>880</v>
      </c>
      <c r="E12" s="46">
        <v>1.3543059030128646</v>
      </c>
      <c r="F12" s="78">
        <v>0.60321587332869964</v>
      </c>
      <c r="G12" s="78">
        <v>0.97766957499497065</v>
      </c>
      <c r="H12" s="79">
        <v>-0.22485839157850079</v>
      </c>
      <c r="K12" s="33"/>
      <c r="L12" s="34">
        <v>2010</v>
      </c>
      <c r="M12" s="34">
        <v>2011</v>
      </c>
      <c r="N12" s="34">
        <v>2012</v>
      </c>
      <c r="O12" s="34">
        <v>2013</v>
      </c>
      <c r="P12" s="34">
        <v>2014</v>
      </c>
      <c r="Q12" s="34">
        <v>2015</v>
      </c>
      <c r="R12" s="34">
        <v>2016</v>
      </c>
      <c r="S12" s="34">
        <v>2017</v>
      </c>
      <c r="T12" s="34">
        <v>2018</v>
      </c>
      <c r="U12" s="34">
        <v>2019</v>
      </c>
      <c r="V12" s="35">
        <v>2020</v>
      </c>
      <c r="W12" s="35" t="s">
        <v>422</v>
      </c>
      <c r="X12" s="35" t="s">
        <v>432</v>
      </c>
      <c r="Y12" s="35" t="s">
        <v>450</v>
      </c>
      <c r="Z12" s="35" t="s">
        <v>532</v>
      </c>
      <c r="AA12" s="35" t="s">
        <v>737</v>
      </c>
      <c r="AB12" s="35" t="str">
        <f t="shared" ref="AB12:AB13" si="0">AB5</f>
        <v>2026F</v>
      </c>
    </row>
    <row r="13" spans="2:28" x14ac:dyDescent="0.25">
      <c r="B13" s="927"/>
      <c r="C13" s="53"/>
      <c r="D13" s="925" t="s">
        <v>88</v>
      </c>
      <c r="E13" s="925"/>
      <c r="F13" s="925"/>
      <c r="G13" s="925"/>
      <c r="H13" s="925"/>
      <c r="K13" s="26" t="s">
        <v>435</v>
      </c>
      <c r="L13" s="30">
        <f>L6</f>
        <v>0.16423334146956015</v>
      </c>
      <c r="M13" s="30">
        <f t="shared" ref="M13:Y13" si="1">M6</f>
        <v>5.4136460774023877E-3</v>
      </c>
      <c r="N13" s="30">
        <f t="shared" si="1"/>
        <v>0.36801035254136644</v>
      </c>
      <c r="O13" s="30">
        <f t="shared" si="1"/>
        <v>0.29780038381128593</v>
      </c>
      <c r="P13" s="30">
        <f t="shared" si="1"/>
        <v>0.46686124628851339</v>
      </c>
      <c r="Q13" s="30">
        <f t="shared" si="1"/>
        <v>0.57795368620499843</v>
      </c>
      <c r="R13" s="30">
        <f t="shared" si="1"/>
        <v>0.59636872032936672</v>
      </c>
      <c r="S13" s="30">
        <f t="shared" si="1"/>
        <v>0.53144286210515268</v>
      </c>
      <c r="T13" s="30">
        <f t="shared" si="1"/>
        <v>0.46522351908274268</v>
      </c>
      <c r="U13" s="30">
        <f t="shared" si="1"/>
        <v>0.27696362566227062</v>
      </c>
      <c r="V13" s="30">
        <f t="shared" si="1"/>
        <v>1.4581403879919727E-2</v>
      </c>
      <c r="W13" s="30">
        <f t="shared" si="1"/>
        <v>-8.6981164074481324E-2</v>
      </c>
      <c r="X13" s="30">
        <f t="shared" si="1"/>
        <v>-7.6147126955409011E-2</v>
      </c>
      <c r="Y13" s="30">
        <f t="shared" si="1"/>
        <v>-0.19181575388804059</v>
      </c>
      <c r="Z13" s="30">
        <f t="shared" ref="Z13:AA13" si="2">Z6</f>
        <v>-0.16926121819070397</v>
      </c>
      <c r="AA13" s="30">
        <f t="shared" si="2"/>
        <v>-0.15976724058905431</v>
      </c>
      <c r="AB13" s="30">
        <f t="shared" si="0"/>
        <v>-0.22485839157850079</v>
      </c>
    </row>
    <row r="14" spans="2:28" x14ac:dyDescent="0.25">
      <c r="B14" s="395" t="s">
        <v>87</v>
      </c>
      <c r="C14" s="20"/>
      <c r="D14" s="395"/>
      <c r="E14" s="395"/>
      <c r="F14" s="395"/>
      <c r="K14" s="26" t="s">
        <v>137</v>
      </c>
      <c r="L14" s="30">
        <f t="shared" ref="L14:Y16" si="3">L7</f>
        <v>0.16633422744788023</v>
      </c>
      <c r="M14" s="30">
        <f t="shared" si="3"/>
        <v>0.38528284775985455</v>
      </c>
      <c r="N14" s="30">
        <f t="shared" si="3"/>
        <v>0.47320097398038818</v>
      </c>
      <c r="O14" s="30">
        <f t="shared" si="3"/>
        <v>0.25701329880049056</v>
      </c>
      <c r="P14" s="30">
        <f t="shared" si="3"/>
        <v>0.29903101845600144</v>
      </c>
      <c r="Q14" s="30">
        <f t="shared" si="3"/>
        <v>0.50941138297113797</v>
      </c>
      <c r="R14" s="30">
        <f t="shared" si="3"/>
        <v>0.82998672405940788</v>
      </c>
      <c r="S14" s="30">
        <f t="shared" si="3"/>
        <v>0.53973337156066192</v>
      </c>
      <c r="T14" s="30">
        <f t="shared" si="3"/>
        <v>0.65518689697781529</v>
      </c>
      <c r="U14" s="30">
        <f t="shared" si="3"/>
        <v>0.74014389376821343</v>
      </c>
      <c r="V14" s="30">
        <f t="shared" si="3"/>
        <v>0.75060576025783887</v>
      </c>
      <c r="W14" s="30">
        <f t="shared" si="3"/>
        <v>0.49694972885732702</v>
      </c>
      <c r="X14" s="30">
        <f t="shared" si="3"/>
        <v>0.59130908614879896</v>
      </c>
      <c r="Y14" s="30">
        <f t="shared" si="3"/>
        <v>0.86249545324228838</v>
      </c>
      <c r="Z14" s="30">
        <f t="shared" ref="Z14:AA14" si="4">Z7</f>
        <v>1.1190186301734781</v>
      </c>
      <c r="AA14" s="30">
        <f t="shared" si="4"/>
        <v>1.0530354783558209</v>
      </c>
      <c r="AB14" s="30">
        <f t="shared" ref="AB14" si="5">AB7</f>
        <v>0.97766957499497065</v>
      </c>
    </row>
    <row r="15" spans="2:28" x14ac:dyDescent="0.25">
      <c r="B15" s="399" t="s">
        <v>88</v>
      </c>
      <c r="C15" s="395"/>
      <c r="K15" s="26" t="s">
        <v>89</v>
      </c>
      <c r="L15" s="30">
        <f t="shared" si="3"/>
        <v>1.7156410285974033</v>
      </c>
      <c r="M15" s="30">
        <f t="shared" si="3"/>
        <v>1.937912100853989</v>
      </c>
      <c r="N15" s="30">
        <f t="shared" si="3"/>
        <v>1.6612610500935876</v>
      </c>
      <c r="O15" s="30">
        <f t="shared" si="3"/>
        <v>1.1260261604364885</v>
      </c>
      <c r="P15" s="30">
        <f t="shared" si="3"/>
        <v>1.1439747102727216</v>
      </c>
      <c r="Q15" s="30">
        <f t="shared" si="3"/>
        <v>2.0995067793895483</v>
      </c>
      <c r="R15" s="30">
        <f t="shared" si="3"/>
        <v>1.146665649637657</v>
      </c>
      <c r="S15" s="30">
        <f t="shared" si="3"/>
        <v>0.93690751509740711</v>
      </c>
      <c r="T15" s="30">
        <f t="shared" si="3"/>
        <v>1.3094144671628172</v>
      </c>
      <c r="U15" s="30">
        <f t="shared" si="3"/>
        <v>1.0232515828334732</v>
      </c>
      <c r="V15" s="30">
        <f t="shared" si="3"/>
        <v>0.77953167732558448</v>
      </c>
      <c r="W15" s="30">
        <f t="shared" si="3"/>
        <v>1.0916242872474724</v>
      </c>
      <c r="X15" s="30">
        <f t="shared" si="3"/>
        <v>0.78182538008000346</v>
      </c>
      <c r="Y15" s="30">
        <f t="shared" si="3"/>
        <v>0.83524771055238922</v>
      </c>
      <c r="Z15" s="30">
        <f t="shared" ref="Z15:AA15" si="6">Z8</f>
        <v>0.79544471884787082</v>
      </c>
      <c r="AA15" s="30">
        <f t="shared" si="6"/>
        <v>0.60283596014145679</v>
      </c>
      <c r="AB15" s="30">
        <f t="shared" ref="AB15" si="7">AB8</f>
        <v>0.60321587332869964</v>
      </c>
    </row>
    <row r="16" spans="2:28" ht="12" thickBot="1" x14ac:dyDescent="0.3">
      <c r="B16" s="51"/>
      <c r="D16" s="926" t="s">
        <v>674</v>
      </c>
      <c r="E16" s="926"/>
      <c r="F16" s="926"/>
      <c r="G16" s="926"/>
      <c r="H16" s="926"/>
      <c r="K16" s="26" t="s">
        <v>455</v>
      </c>
      <c r="L16" s="30">
        <f t="shared" si="3"/>
        <v>2.051872404587618</v>
      </c>
      <c r="M16" s="30">
        <f t="shared" si="3"/>
        <v>2.3356111077154962</v>
      </c>
      <c r="N16" s="30">
        <f t="shared" si="3"/>
        <v>2.5164470633898706</v>
      </c>
      <c r="O16" s="30">
        <f t="shared" si="3"/>
        <v>1.6870270134668131</v>
      </c>
      <c r="P16" s="30">
        <f t="shared" si="3"/>
        <v>1.9182805480064014</v>
      </c>
      <c r="Q16" s="30">
        <f t="shared" si="3"/>
        <v>3.2094932367368711</v>
      </c>
      <c r="R16" s="30">
        <f t="shared" si="3"/>
        <v>2.5893588100298404</v>
      </c>
      <c r="S16" s="30">
        <f t="shared" si="3"/>
        <v>2.0180434939517378</v>
      </c>
      <c r="T16" s="30">
        <f t="shared" si="3"/>
        <v>2.4444813869527682</v>
      </c>
      <c r="U16" s="30">
        <f t="shared" si="3"/>
        <v>2.0501833741099151</v>
      </c>
      <c r="V16" s="30">
        <f t="shared" si="3"/>
        <v>1.548585743957176</v>
      </c>
      <c r="W16" s="30">
        <f t="shared" si="3"/>
        <v>1.5046105691719047</v>
      </c>
      <c r="X16" s="30">
        <f t="shared" si="3"/>
        <v>1.2991533966267621</v>
      </c>
      <c r="Y16" s="30">
        <f t="shared" si="3"/>
        <v>1.5067145680937033</v>
      </c>
      <c r="Z16" s="30">
        <f t="shared" ref="Z16:AA16" si="8">Z9</f>
        <v>1.7457792996352417</v>
      </c>
      <c r="AA16" s="30">
        <f t="shared" si="8"/>
        <v>1.4953130850324126</v>
      </c>
      <c r="AB16" s="30">
        <f t="shared" ref="AB16" si="9">AB9</f>
        <v>1.3543059030128646</v>
      </c>
    </row>
    <row r="17" spans="2:8" ht="23.5" thickBot="1" x14ac:dyDescent="0.3">
      <c r="B17" s="389" t="s">
        <v>894</v>
      </c>
      <c r="C17" s="80"/>
      <c r="D17" s="10"/>
      <c r="E17" s="81" t="s">
        <v>136</v>
      </c>
      <c r="F17" s="81" t="s">
        <v>93</v>
      </c>
      <c r="G17" s="81" t="s">
        <v>137</v>
      </c>
      <c r="H17" s="81" t="s">
        <v>138</v>
      </c>
    </row>
    <row r="18" spans="2:8" x14ac:dyDescent="0.25">
      <c r="B18" s="927"/>
      <c r="C18" s="53"/>
      <c r="D18" s="39">
        <f t="shared" ref="D18:D25" si="10">D5</f>
        <v>2019</v>
      </c>
      <c r="E18" s="40">
        <f t="shared" ref="E18:H25" si="11">E5</f>
        <v>2.0501833741099151</v>
      </c>
      <c r="F18" s="76">
        <f t="shared" si="11"/>
        <v>1.0232515828334732</v>
      </c>
      <c r="G18" s="76">
        <f t="shared" si="11"/>
        <v>0.74014389376821343</v>
      </c>
      <c r="H18" s="76">
        <f t="shared" si="11"/>
        <v>0.27696362566227062</v>
      </c>
    </row>
    <row r="19" spans="2:8" x14ac:dyDescent="0.25">
      <c r="B19" s="927"/>
      <c r="C19" s="90"/>
      <c r="D19" s="39">
        <f t="shared" si="10"/>
        <v>2020</v>
      </c>
      <c r="E19" s="40">
        <f t="shared" si="11"/>
        <v>1.548585743957176</v>
      </c>
      <c r="F19" s="76">
        <f t="shared" si="11"/>
        <v>0.77953167732558448</v>
      </c>
      <c r="G19" s="76">
        <f t="shared" si="11"/>
        <v>0.75060576025783887</v>
      </c>
      <c r="H19" s="76">
        <f t="shared" si="11"/>
        <v>1.4581403879919727E-2</v>
      </c>
    </row>
    <row r="20" spans="2:8" x14ac:dyDescent="0.25">
      <c r="B20" s="927"/>
      <c r="C20" s="90"/>
      <c r="D20" s="39">
        <f t="shared" si="10"/>
        <v>2021</v>
      </c>
      <c r="E20" s="40">
        <f t="shared" si="11"/>
        <v>1.5046105691719047</v>
      </c>
      <c r="F20" s="76">
        <f t="shared" si="11"/>
        <v>1.0916242872474724</v>
      </c>
      <c r="G20" s="76">
        <f t="shared" si="11"/>
        <v>0.49694972885732702</v>
      </c>
      <c r="H20" s="76">
        <f t="shared" si="11"/>
        <v>-8.6981164074481324E-2</v>
      </c>
    </row>
    <row r="21" spans="2:8" ht="12" thickBot="1" x14ac:dyDescent="0.3">
      <c r="B21" s="927"/>
      <c r="C21" s="90"/>
      <c r="D21" s="39" t="str">
        <f t="shared" si="10"/>
        <v>2022F</v>
      </c>
      <c r="E21" s="46">
        <f t="shared" si="11"/>
        <v>1.2991533966267621</v>
      </c>
      <c r="F21" s="78">
        <f t="shared" si="11"/>
        <v>0.78182538008000346</v>
      </c>
      <c r="G21" s="78">
        <f t="shared" si="11"/>
        <v>0.59130908614879896</v>
      </c>
      <c r="H21" s="78">
        <f t="shared" si="11"/>
        <v>-7.6147126955409011E-2</v>
      </c>
    </row>
    <row r="22" spans="2:8" x14ac:dyDescent="0.25">
      <c r="B22" s="927"/>
      <c r="C22" s="90"/>
      <c r="D22" s="39" t="str">
        <f t="shared" si="10"/>
        <v>2023F</v>
      </c>
      <c r="E22" s="40">
        <f t="shared" si="11"/>
        <v>1.5067145680937033</v>
      </c>
      <c r="F22" s="76">
        <f t="shared" si="11"/>
        <v>0.83524771055238922</v>
      </c>
      <c r="G22" s="76">
        <f t="shared" si="11"/>
        <v>0.86249545324228838</v>
      </c>
      <c r="H22" s="76">
        <f t="shared" si="11"/>
        <v>-0.19181575388804059</v>
      </c>
    </row>
    <row r="23" spans="2:8" x14ac:dyDescent="0.25">
      <c r="B23" s="927"/>
      <c r="C23" s="90"/>
      <c r="D23" s="39" t="str">
        <f t="shared" si="10"/>
        <v>2024F</v>
      </c>
      <c r="E23" s="40">
        <f t="shared" si="11"/>
        <v>1.7457792996352417</v>
      </c>
      <c r="F23" s="76">
        <f t="shared" si="11"/>
        <v>0.79544471884787082</v>
      </c>
      <c r="G23" s="76">
        <f t="shared" si="11"/>
        <v>1.1190186301734781</v>
      </c>
      <c r="H23" s="76">
        <f t="shared" si="11"/>
        <v>-0.16926121819070397</v>
      </c>
    </row>
    <row r="24" spans="2:8" x14ac:dyDescent="0.25">
      <c r="B24" s="927"/>
      <c r="C24" s="90"/>
      <c r="D24" s="39" t="str">
        <f t="shared" si="10"/>
        <v>2025F</v>
      </c>
      <c r="E24" s="40">
        <f t="shared" si="11"/>
        <v>1.4953130850324126</v>
      </c>
      <c r="F24" s="76">
        <f t="shared" si="11"/>
        <v>0.60283596014145679</v>
      </c>
      <c r="G24" s="76">
        <f t="shared" si="11"/>
        <v>1.0530354783558209</v>
      </c>
      <c r="H24" s="76">
        <f t="shared" si="11"/>
        <v>-0.15976724058905431</v>
      </c>
    </row>
    <row r="25" spans="2:8" ht="12" thickBot="1" x14ac:dyDescent="0.3">
      <c r="B25" s="927"/>
      <c r="C25" s="90"/>
      <c r="D25" s="74" t="str">
        <f t="shared" si="10"/>
        <v>2026F</v>
      </c>
      <c r="E25" s="40">
        <f t="shared" si="11"/>
        <v>1.3543059030128646</v>
      </c>
      <c r="F25" s="76">
        <f t="shared" si="11"/>
        <v>0.60321587332869964</v>
      </c>
      <c r="G25" s="76">
        <f t="shared" si="11"/>
        <v>0.97766957499497065</v>
      </c>
      <c r="H25" s="76">
        <f t="shared" si="11"/>
        <v>-0.22485839157850079</v>
      </c>
    </row>
    <row r="26" spans="2:8" x14ac:dyDescent="0.25">
      <c r="B26" s="927"/>
      <c r="C26" s="90"/>
      <c r="D26" s="925" t="s">
        <v>176</v>
      </c>
      <c r="E26" s="925"/>
      <c r="F26" s="925"/>
      <c r="G26" s="925"/>
      <c r="H26" s="925"/>
    </row>
    <row r="27" spans="2:8" x14ac:dyDescent="0.25">
      <c r="B27" s="927"/>
      <c r="C27" s="53"/>
    </row>
    <row r="28" spans="2:8" x14ac:dyDescent="0.25">
      <c r="B28" s="20" t="s">
        <v>423</v>
      </c>
      <c r="C28" s="20"/>
    </row>
    <row r="29" spans="2:8" x14ac:dyDescent="0.25">
      <c r="B29" s="399" t="s">
        <v>97</v>
      </c>
    </row>
  </sheetData>
  <mergeCells count="6">
    <mergeCell ref="D26:H26"/>
    <mergeCell ref="D3:H3"/>
    <mergeCell ref="B4:B13"/>
    <mergeCell ref="D13:H13"/>
    <mergeCell ref="D16:H16"/>
    <mergeCell ref="B18:B2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
    <tabColor rgb="FF92D050"/>
  </sheetPr>
  <dimension ref="B3:AF32"/>
  <sheetViews>
    <sheetView showGridLines="0" zoomScale="80" zoomScaleNormal="80" workbookViewId="0"/>
  </sheetViews>
  <sheetFormatPr defaultColWidth="9.26953125" defaultRowHeight="11.5" x14ac:dyDescent="0.25"/>
  <cols>
    <col min="1" max="1" width="9.26953125" style="12"/>
    <col min="2" max="2" width="50.7265625" style="12" customWidth="1"/>
    <col min="3" max="3" width="9.54296875" style="51" customWidth="1"/>
    <col min="4" max="4" width="9.26953125" style="12"/>
    <col min="5" max="5" width="12.453125" style="12" customWidth="1"/>
    <col min="6" max="6" width="11.26953125" style="12" customWidth="1"/>
    <col min="7" max="7" width="11.453125" style="12" customWidth="1"/>
    <col min="8" max="9" width="9.26953125" style="12"/>
    <col min="10" max="10" width="15.54296875" style="12" bestFit="1" customWidth="1"/>
    <col min="11" max="16384" width="9.26953125" style="12"/>
  </cols>
  <sheetData>
    <row r="3" spans="2:32" x14ac:dyDescent="0.25">
      <c r="K3" s="100"/>
      <c r="L3" s="100"/>
      <c r="M3" s="100"/>
      <c r="N3" s="100"/>
      <c r="O3" s="100"/>
      <c r="P3" s="100"/>
      <c r="Q3" s="100"/>
      <c r="R3" s="100"/>
      <c r="S3" s="100"/>
      <c r="T3" s="100"/>
      <c r="U3" s="100"/>
      <c r="V3" s="100"/>
      <c r="W3" s="100"/>
      <c r="X3" s="100"/>
      <c r="Y3" s="100"/>
      <c r="Z3" s="100"/>
      <c r="AA3" s="100"/>
      <c r="AB3" s="100"/>
      <c r="AC3" s="100"/>
      <c r="AD3" s="100"/>
      <c r="AE3" s="100"/>
    </row>
    <row r="4" spans="2:32" ht="12" thickBot="1" x14ac:dyDescent="0.3">
      <c r="B4" s="119" t="s">
        <v>895</v>
      </c>
      <c r="C4" s="300"/>
      <c r="D4" s="926" t="s">
        <v>676</v>
      </c>
      <c r="E4" s="926"/>
      <c r="F4" s="926"/>
      <c r="G4" s="926"/>
    </row>
    <row r="5" spans="2:32" ht="12" thickBot="1" x14ac:dyDescent="0.3">
      <c r="B5" s="927"/>
      <c r="C5" s="53"/>
      <c r="D5" s="928"/>
      <c r="E5" s="91" t="s">
        <v>61</v>
      </c>
      <c r="F5" s="930" t="s">
        <v>84</v>
      </c>
      <c r="G5" s="21" t="s">
        <v>90</v>
      </c>
      <c r="J5" s="14"/>
      <c r="K5" s="15">
        <v>2005</v>
      </c>
      <c r="L5" s="15">
        <v>2006</v>
      </c>
      <c r="M5" s="15">
        <v>2007</v>
      </c>
      <c r="N5" s="15">
        <v>2008</v>
      </c>
      <c r="O5" s="15">
        <v>2009</v>
      </c>
      <c r="P5" s="15">
        <v>2010</v>
      </c>
      <c r="Q5" s="15">
        <v>2011</v>
      </c>
      <c r="R5" s="15">
        <v>2012</v>
      </c>
      <c r="S5" s="15">
        <v>2013</v>
      </c>
      <c r="T5" s="15">
        <v>2014</v>
      </c>
      <c r="U5" s="15">
        <v>2015</v>
      </c>
      <c r="V5" s="15">
        <v>2016</v>
      </c>
      <c r="W5" s="15">
        <v>2017</v>
      </c>
      <c r="X5" s="15">
        <v>2018</v>
      </c>
      <c r="Y5" s="15">
        <v>2019</v>
      </c>
      <c r="Z5" s="204">
        <v>2020</v>
      </c>
      <c r="AA5" s="204">
        <v>2021</v>
      </c>
      <c r="AB5" s="204">
        <v>2022</v>
      </c>
      <c r="AC5" s="204" t="s">
        <v>450</v>
      </c>
      <c r="AD5" s="204" t="s">
        <v>532</v>
      </c>
      <c r="AE5" s="204" t="s">
        <v>737</v>
      </c>
      <c r="AF5" s="204" t="s">
        <v>880</v>
      </c>
    </row>
    <row r="6" spans="2:32" ht="12" thickBot="1" x14ac:dyDescent="0.3">
      <c r="B6" s="927"/>
      <c r="C6" s="53"/>
      <c r="D6" s="929"/>
      <c r="E6" s="92" t="s">
        <v>452</v>
      </c>
      <c r="F6" s="931"/>
      <c r="G6" s="22" t="s">
        <v>91</v>
      </c>
      <c r="J6" s="29" t="s">
        <v>453</v>
      </c>
      <c r="K6" s="100">
        <v>-1.1936321017042562</v>
      </c>
      <c r="L6" s="100">
        <v>-3.1554335005901102E-2</v>
      </c>
      <c r="M6" s="100">
        <v>2.9587265455852663</v>
      </c>
      <c r="N6" s="100">
        <v>2.9444045588743917</v>
      </c>
      <c r="O6" s="100">
        <v>-5.2283073168111871</v>
      </c>
      <c r="P6" s="100">
        <v>-0.89632179353288377</v>
      </c>
      <c r="Q6" s="100">
        <v>-0.57108657415554376</v>
      </c>
      <c r="R6" s="100">
        <v>-1.7326613879316</v>
      </c>
      <c r="S6" s="100">
        <v>-2.7514932023001148</v>
      </c>
      <c r="T6" s="100">
        <v>-2.0082726341383417</v>
      </c>
      <c r="U6" s="100">
        <v>-0.1495553887974177</v>
      </c>
      <c r="V6" s="100">
        <v>-0.77773234020263038</v>
      </c>
      <c r="W6" s="100">
        <v>0.11707981188322503</v>
      </c>
      <c r="X6" s="100">
        <v>1.6669584234891399</v>
      </c>
      <c r="Y6" s="100">
        <v>2.1347050555478031</v>
      </c>
      <c r="Z6" s="100">
        <v>-2.8169786271448505</v>
      </c>
      <c r="AA6" s="100">
        <v>-1.3715619370662457</v>
      </c>
      <c r="AB6" s="100">
        <v>-0.95831365089501519</v>
      </c>
      <c r="AC6" s="100">
        <v>-1.1939472758738079</v>
      </c>
      <c r="AD6" s="100">
        <v>-1.183360793822652</v>
      </c>
      <c r="AE6" s="100">
        <v>-5.5110833536120563E-2</v>
      </c>
      <c r="AF6" s="100">
        <v>0.4908800868345109</v>
      </c>
    </row>
    <row r="7" spans="2:32" x14ac:dyDescent="0.25">
      <c r="B7" s="927"/>
      <c r="C7" s="53"/>
      <c r="D7" s="39">
        <v>2019</v>
      </c>
      <c r="E7" s="40">
        <v>2.5196931373053122</v>
      </c>
      <c r="F7" s="40">
        <v>2.0501833741099151</v>
      </c>
      <c r="G7" s="73">
        <v>2.1347050555478031</v>
      </c>
      <c r="J7" s="29" t="s">
        <v>139</v>
      </c>
      <c r="K7" s="100">
        <v>-1.1936321017042562</v>
      </c>
      <c r="L7" s="100">
        <v>-3.1554335005901102E-2</v>
      </c>
      <c r="M7" s="100">
        <v>2.9587265455852663</v>
      </c>
      <c r="N7" s="100">
        <v>2.9444045588743917</v>
      </c>
      <c r="O7" s="100">
        <v>-5.2283073168111871</v>
      </c>
      <c r="P7" s="100">
        <v>-0.89632179353288377</v>
      </c>
      <c r="Q7" s="100">
        <v>-0.57108657415554376</v>
      </c>
      <c r="R7" s="100">
        <v>-1.7326613879316</v>
      </c>
      <c r="S7" s="100">
        <v>-2.7514932023001148</v>
      </c>
      <c r="T7" s="100">
        <v>-2.0082726341383417</v>
      </c>
      <c r="U7" s="100">
        <v>-0.1495553887974177</v>
      </c>
      <c r="V7" s="100">
        <v>-0.77773234020263038</v>
      </c>
      <c r="W7" s="100">
        <v>0.11707981188322503</v>
      </c>
      <c r="X7" s="100">
        <v>1.6669584234891399</v>
      </c>
      <c r="Y7" s="100">
        <v>2.1347050555478031</v>
      </c>
      <c r="Z7" s="100">
        <v>-2.8169786271448505</v>
      </c>
      <c r="AA7" s="100">
        <v>-1.3715619370662457</v>
      </c>
      <c r="AB7" s="100">
        <v>-0.95831365089501519</v>
      </c>
      <c r="AC7" s="100">
        <v>-1.1939472758738079</v>
      </c>
      <c r="AD7" s="100">
        <v>-1.183360793822652</v>
      </c>
      <c r="AE7" s="100">
        <v>-5.5110833536120563E-2</v>
      </c>
      <c r="AF7" s="100">
        <v>0.4908800868345109</v>
      </c>
    </row>
    <row r="8" spans="2:32" x14ac:dyDescent="0.25">
      <c r="B8" s="927"/>
      <c r="C8" s="53"/>
      <c r="D8" s="39">
        <v>2020</v>
      </c>
      <c r="E8" s="40">
        <v>-3.3746817659004447</v>
      </c>
      <c r="F8" s="40">
        <v>1.548585743957176</v>
      </c>
      <c r="G8" s="73">
        <v>-2.8169786271448505</v>
      </c>
    </row>
    <row r="9" spans="2:32" x14ac:dyDescent="0.25">
      <c r="B9" s="927"/>
      <c r="C9" s="53"/>
      <c r="D9" s="39">
        <v>2021</v>
      </c>
      <c r="E9" s="40">
        <v>3.0143028607267697</v>
      </c>
      <c r="F9" s="40">
        <v>1.5046105691719047</v>
      </c>
      <c r="G9" s="73">
        <v>-1.3715619370662457</v>
      </c>
    </row>
    <row r="10" spans="2:32" ht="12" thickBot="1" x14ac:dyDescent="0.3">
      <c r="B10" s="927"/>
      <c r="C10" s="53"/>
      <c r="D10" s="74">
        <v>2022</v>
      </c>
      <c r="E10" s="82">
        <v>1.6687034022652592</v>
      </c>
      <c r="F10" s="46">
        <v>1.2991533966267621</v>
      </c>
      <c r="G10" s="75">
        <v>-0.95831365089501519</v>
      </c>
    </row>
    <row r="11" spans="2:32" x14ac:dyDescent="0.25">
      <c r="B11" s="927"/>
      <c r="C11" s="53"/>
      <c r="D11" s="39" t="s">
        <v>450</v>
      </c>
      <c r="E11" s="40">
        <v>1.7235918481922186</v>
      </c>
      <c r="F11" s="40">
        <v>1.5067145680937033</v>
      </c>
      <c r="G11" s="73">
        <v>-1.1939472758738079</v>
      </c>
    </row>
    <row r="12" spans="2:32" x14ac:dyDescent="0.25">
      <c r="B12" s="927"/>
      <c r="C12" s="53"/>
      <c r="D12" s="39" t="s">
        <v>532</v>
      </c>
      <c r="E12" s="40">
        <v>1.2652163061491528</v>
      </c>
      <c r="F12" s="40">
        <v>1.7457792996352417</v>
      </c>
      <c r="G12" s="73">
        <v>-1.183360793822652</v>
      </c>
    </row>
    <row r="13" spans="2:32" x14ac:dyDescent="0.25">
      <c r="B13" s="927"/>
      <c r="C13" s="53"/>
      <c r="D13" s="39" t="s">
        <v>737</v>
      </c>
      <c r="E13" s="40">
        <v>1.7566807559391773</v>
      </c>
      <c r="F13" s="40">
        <v>1.4953130850324126</v>
      </c>
      <c r="G13" s="73">
        <v>-5.5110833536120563E-2</v>
      </c>
    </row>
    <row r="14" spans="2:32" ht="12" thickBot="1" x14ac:dyDescent="0.3">
      <c r="B14" s="927"/>
      <c r="C14" s="53"/>
      <c r="D14" s="74" t="s">
        <v>880</v>
      </c>
      <c r="E14" s="46">
        <v>2.6541471020296026</v>
      </c>
      <c r="F14" s="46">
        <v>1.3543059030128646</v>
      </c>
      <c r="G14" s="75">
        <v>0.4908800868345109</v>
      </c>
    </row>
    <row r="15" spans="2:32" x14ac:dyDescent="0.25">
      <c r="B15" s="927"/>
      <c r="C15" s="53"/>
      <c r="D15" s="925" t="s">
        <v>8</v>
      </c>
      <c r="E15" s="925"/>
      <c r="F15" s="925"/>
      <c r="G15" s="925"/>
    </row>
    <row r="16" spans="2:32" ht="15" customHeight="1" x14ac:dyDescent="0.25">
      <c r="B16" s="397" t="s">
        <v>174</v>
      </c>
      <c r="C16" s="58"/>
    </row>
    <row r="17" spans="2:7" x14ac:dyDescent="0.25">
      <c r="B17" s="51"/>
    </row>
    <row r="18" spans="2:7" ht="12" thickBot="1" x14ac:dyDescent="0.3">
      <c r="B18" s="51"/>
      <c r="D18" s="926" t="s">
        <v>677</v>
      </c>
      <c r="E18" s="926"/>
      <c r="F18" s="926"/>
      <c r="G18" s="926"/>
    </row>
    <row r="19" spans="2:7" x14ac:dyDescent="0.25">
      <c r="B19" s="119" t="s">
        <v>896</v>
      </c>
      <c r="C19" s="300"/>
      <c r="D19" s="928"/>
      <c r="E19" s="91" t="s">
        <v>96</v>
      </c>
      <c r="F19" s="930" t="s">
        <v>136</v>
      </c>
      <c r="G19" s="21" t="s">
        <v>139</v>
      </c>
    </row>
    <row r="20" spans="2:7" ht="12" thickBot="1" x14ac:dyDescent="0.3">
      <c r="B20" s="927"/>
      <c r="C20" s="53"/>
      <c r="D20" s="929"/>
      <c r="E20" s="92" t="s">
        <v>451</v>
      </c>
      <c r="F20" s="931"/>
      <c r="G20" s="22" t="s">
        <v>140</v>
      </c>
    </row>
    <row r="21" spans="2:7" x14ac:dyDescent="0.25">
      <c r="B21" s="927"/>
      <c r="C21" s="53"/>
      <c r="D21" s="39">
        <f>D7</f>
        <v>2019</v>
      </c>
      <c r="E21" s="40">
        <v>2.5196931373053122</v>
      </c>
      <c r="F21" s="40">
        <f>F7</f>
        <v>2.0501833741099151</v>
      </c>
      <c r="G21" s="73">
        <f>G7</f>
        <v>2.1347050555478031</v>
      </c>
    </row>
    <row r="22" spans="2:7" x14ac:dyDescent="0.25">
      <c r="B22" s="927"/>
      <c r="C22" s="53"/>
      <c r="D22" s="39">
        <f t="shared" ref="D22:D28" si="0">D8</f>
        <v>2020</v>
      </c>
      <c r="E22" s="40">
        <v>-3.3746817659004447</v>
      </c>
      <c r="F22" s="40">
        <f t="shared" ref="F22:G22" si="1">F8</f>
        <v>1.548585743957176</v>
      </c>
      <c r="G22" s="73">
        <f t="shared" si="1"/>
        <v>-2.8169786271448505</v>
      </c>
    </row>
    <row r="23" spans="2:7" x14ac:dyDescent="0.25">
      <c r="B23" s="927"/>
      <c r="C23" s="53"/>
      <c r="D23" s="39">
        <f t="shared" si="0"/>
        <v>2021</v>
      </c>
      <c r="E23" s="40">
        <v>3.0143028607267697</v>
      </c>
      <c r="F23" s="40">
        <f t="shared" ref="F23:G23" si="2">F9</f>
        <v>1.5046105691719047</v>
      </c>
      <c r="G23" s="73">
        <f t="shared" si="2"/>
        <v>-1.3715619370662457</v>
      </c>
    </row>
    <row r="24" spans="2:7" ht="12" thickBot="1" x14ac:dyDescent="0.3">
      <c r="B24" s="927"/>
      <c r="C24" s="53"/>
      <c r="D24" s="74">
        <f t="shared" si="0"/>
        <v>2022</v>
      </c>
      <c r="E24" s="46">
        <v>1.6687034022652592</v>
      </c>
      <c r="F24" s="46">
        <f t="shared" ref="F24:G24" si="3">F10</f>
        <v>1.2991533966267621</v>
      </c>
      <c r="G24" s="75">
        <f t="shared" si="3"/>
        <v>-0.95831365089501519</v>
      </c>
    </row>
    <row r="25" spans="2:7" x14ac:dyDescent="0.25">
      <c r="B25" s="927"/>
      <c r="C25" s="53"/>
      <c r="D25" s="39" t="str">
        <f t="shared" si="0"/>
        <v>2023F</v>
      </c>
      <c r="E25" s="40">
        <v>1.2652163061491528</v>
      </c>
      <c r="F25" s="40">
        <f t="shared" ref="F25:G25" si="4">F11</f>
        <v>1.5067145680937033</v>
      </c>
      <c r="G25" s="73">
        <f t="shared" si="4"/>
        <v>-1.1939472758738079</v>
      </c>
    </row>
    <row r="26" spans="2:7" x14ac:dyDescent="0.25">
      <c r="B26" s="927"/>
      <c r="C26" s="53"/>
      <c r="D26" s="39" t="str">
        <f t="shared" si="0"/>
        <v>2024F</v>
      </c>
      <c r="E26" s="40">
        <v>1.7566807559391773</v>
      </c>
      <c r="F26" s="40">
        <f t="shared" ref="F26:G26" si="5">F12</f>
        <v>1.7457792996352417</v>
      </c>
      <c r="G26" s="73">
        <f t="shared" si="5"/>
        <v>-1.183360793822652</v>
      </c>
    </row>
    <row r="27" spans="2:7" x14ac:dyDescent="0.25">
      <c r="B27" s="927"/>
      <c r="C27" s="53"/>
      <c r="D27" s="39" t="str">
        <f t="shared" si="0"/>
        <v>2025F</v>
      </c>
      <c r="E27" s="40">
        <v>2.6541471020296026</v>
      </c>
      <c r="F27" s="40">
        <f t="shared" ref="F27:G27" si="6">F13</f>
        <v>1.4953130850324126</v>
      </c>
      <c r="G27" s="73">
        <f t="shared" si="6"/>
        <v>-5.5110833536120563E-2</v>
      </c>
    </row>
    <row r="28" spans="2:7" ht="12" thickBot="1" x14ac:dyDescent="0.3">
      <c r="B28" s="927"/>
      <c r="C28" s="53"/>
      <c r="D28" s="74" t="str">
        <f t="shared" si="0"/>
        <v>2026F</v>
      </c>
      <c r="E28" s="40">
        <v>1.9079963540707956</v>
      </c>
      <c r="F28" s="40">
        <f t="shared" ref="F28:G28" si="7">F14</f>
        <v>1.3543059030128646</v>
      </c>
      <c r="G28" s="73">
        <f t="shared" si="7"/>
        <v>0.4908800868345109</v>
      </c>
    </row>
    <row r="29" spans="2:7" x14ac:dyDescent="0.25">
      <c r="B29" s="927"/>
      <c r="C29" s="53"/>
      <c r="D29" s="925" t="s">
        <v>97</v>
      </c>
      <c r="E29" s="925"/>
      <c r="F29" s="925"/>
      <c r="G29" s="925"/>
    </row>
    <row r="30" spans="2:7" x14ac:dyDescent="0.25">
      <c r="B30" s="927"/>
      <c r="C30" s="53"/>
    </row>
    <row r="31" spans="2:7" x14ac:dyDescent="0.25">
      <c r="B31" s="397" t="s">
        <v>175</v>
      </c>
      <c r="C31" s="58"/>
    </row>
    <row r="32" spans="2:7" x14ac:dyDescent="0.25">
      <c r="B32" s="51"/>
    </row>
  </sheetData>
  <mergeCells count="10">
    <mergeCell ref="B20:B30"/>
    <mergeCell ref="D19:D20"/>
    <mergeCell ref="F19:F20"/>
    <mergeCell ref="D29:G29"/>
    <mergeCell ref="D4:G4"/>
    <mergeCell ref="B5:B15"/>
    <mergeCell ref="D5:D6"/>
    <mergeCell ref="F5:F6"/>
    <mergeCell ref="D15:G15"/>
    <mergeCell ref="D18:G1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7">
    <tabColor rgb="FF92D050"/>
  </sheetPr>
  <dimension ref="A3:D53"/>
  <sheetViews>
    <sheetView showGridLines="0" zoomScale="80" zoomScaleNormal="80" workbookViewId="0"/>
  </sheetViews>
  <sheetFormatPr defaultColWidth="9.26953125" defaultRowHeight="11.5" x14ac:dyDescent="0.25"/>
  <cols>
    <col min="1" max="1" width="24.453125" style="12" customWidth="1"/>
    <col min="2" max="4" width="12.7265625" style="12" customWidth="1"/>
    <col min="5" max="16384" width="9.26953125" style="12"/>
  </cols>
  <sheetData>
    <row r="3" spans="1:4" ht="12" thickBot="1" x14ac:dyDescent="0.3">
      <c r="A3" s="913" t="s">
        <v>678</v>
      </c>
      <c r="B3" s="913"/>
      <c r="C3" s="913"/>
      <c r="D3" s="913"/>
    </row>
    <row r="4" spans="1:4" ht="12" thickBot="1" x14ac:dyDescent="0.3">
      <c r="A4" s="65"/>
      <c r="B4" s="66">
        <v>2022</v>
      </c>
      <c r="C4" s="66">
        <v>2023</v>
      </c>
      <c r="D4" s="66">
        <v>2024</v>
      </c>
    </row>
    <row r="5" spans="1:4" ht="15.75" customHeight="1" thickBot="1" x14ac:dyDescent="0.3">
      <c r="A5" s="932" t="s">
        <v>29</v>
      </c>
      <c r="B5" s="932"/>
      <c r="C5" s="932"/>
      <c r="D5" s="932"/>
    </row>
    <row r="6" spans="1:4" ht="15.75" customHeight="1" x14ac:dyDescent="0.25">
      <c r="A6" s="67" t="s">
        <v>2</v>
      </c>
      <c r="B6" s="68">
        <v>1.66870340226526</v>
      </c>
      <c r="C6" s="68">
        <v>1.2652163061491499</v>
      </c>
      <c r="D6" s="68">
        <v>1.7566807559391799</v>
      </c>
    </row>
    <row r="7" spans="1:4" x14ac:dyDescent="0.25">
      <c r="A7" s="69" t="s">
        <v>30</v>
      </c>
      <c r="B7" s="70">
        <v>1.6</v>
      </c>
      <c r="C7" s="70">
        <v>1</v>
      </c>
      <c r="D7" s="70">
        <v>2.5</v>
      </c>
    </row>
    <row r="8" spans="1:4" x14ac:dyDescent="0.25">
      <c r="A8" s="69" t="s">
        <v>756</v>
      </c>
      <c r="B8" s="70">
        <v>1.6687034022652369</v>
      </c>
      <c r="C8" s="203">
        <v>1.3216131626982559</v>
      </c>
      <c r="D8" s="70">
        <v>3.1689726191370511</v>
      </c>
    </row>
    <row r="9" spans="1:4" x14ac:dyDescent="0.25">
      <c r="A9" s="69" t="s">
        <v>3</v>
      </c>
      <c r="B9" s="70">
        <v>1.7</v>
      </c>
      <c r="C9" s="70">
        <v>1.5</v>
      </c>
      <c r="D9" s="70">
        <v>2</v>
      </c>
    </row>
    <row r="10" spans="1:4" x14ac:dyDescent="0.25">
      <c r="A10" s="69" t="s">
        <v>31</v>
      </c>
      <c r="B10" s="70">
        <v>1.627</v>
      </c>
      <c r="C10" s="70">
        <v>0.54400000000000004</v>
      </c>
      <c r="D10" s="70">
        <v>2.1360000000000001</v>
      </c>
    </row>
    <row r="11" spans="1:4" ht="12" thickBot="1" x14ac:dyDescent="0.3">
      <c r="A11" s="71" t="s">
        <v>32</v>
      </c>
      <c r="B11" s="590">
        <v>1.6679999999999999</v>
      </c>
      <c r="C11" s="590">
        <v>1.296</v>
      </c>
      <c r="D11" s="590">
        <v>2.7</v>
      </c>
    </row>
    <row r="12" spans="1:4" ht="12" thickBot="1" x14ac:dyDescent="0.3">
      <c r="A12" s="933" t="s">
        <v>533</v>
      </c>
      <c r="B12" s="933"/>
      <c r="C12" s="933"/>
      <c r="D12" s="933"/>
    </row>
    <row r="13" spans="1:4" ht="15.75" customHeight="1" x14ac:dyDescent="0.25">
      <c r="A13" s="67" t="s">
        <v>2</v>
      </c>
      <c r="B13" s="68">
        <v>12.141846308652999</v>
      </c>
      <c r="C13" s="68">
        <v>10.2459887500147</v>
      </c>
      <c r="D13" s="68">
        <v>4.9272553560316696</v>
      </c>
    </row>
    <row r="14" spans="1:4" x14ac:dyDescent="0.25">
      <c r="A14" s="69" t="s">
        <v>30</v>
      </c>
      <c r="B14" s="70">
        <v>12.8</v>
      </c>
      <c r="C14" s="70">
        <v>10.8</v>
      </c>
      <c r="D14" s="70">
        <v>6.5</v>
      </c>
    </row>
    <row r="15" spans="1:4" x14ac:dyDescent="0.25">
      <c r="A15" s="69" t="s">
        <v>756</v>
      </c>
      <c r="B15" s="70">
        <v>12.126487883973056</v>
      </c>
      <c r="C15" s="70">
        <v>10.504303062999966</v>
      </c>
      <c r="D15" s="70">
        <v>6.735941605224923</v>
      </c>
    </row>
    <row r="16" spans="1:4" x14ac:dyDescent="0.25">
      <c r="A16" s="69" t="s">
        <v>3</v>
      </c>
      <c r="B16" s="70">
        <v>12.1</v>
      </c>
      <c r="C16" s="70">
        <v>9.6999999999999993</v>
      </c>
      <c r="D16" s="70">
        <v>5.3</v>
      </c>
    </row>
    <row r="17" spans="1:4" x14ac:dyDescent="0.25">
      <c r="A17" s="69" t="s">
        <v>31</v>
      </c>
      <c r="B17" s="70">
        <v>12.039</v>
      </c>
      <c r="C17" s="70">
        <v>15.46</v>
      </c>
      <c r="D17" s="70">
        <v>5.0990000000000002</v>
      </c>
    </row>
    <row r="18" spans="1:4" ht="12" thickBot="1" x14ac:dyDescent="0.3">
      <c r="A18" s="71" t="s">
        <v>32</v>
      </c>
      <c r="B18" s="590">
        <v>12.132999999999999</v>
      </c>
      <c r="C18" s="590">
        <v>9.5190000000000001</v>
      </c>
      <c r="D18" s="590">
        <v>4.3339999999999996</v>
      </c>
    </row>
    <row r="19" spans="1:4" ht="15.75" customHeight="1" thickBot="1" x14ac:dyDescent="0.3">
      <c r="A19" s="933" t="s">
        <v>34</v>
      </c>
      <c r="B19" s="933"/>
      <c r="C19" s="933"/>
      <c r="D19" s="933"/>
    </row>
    <row r="20" spans="1:4" ht="15.75" customHeight="1" x14ac:dyDescent="0.25">
      <c r="A20" s="67" t="s">
        <v>2</v>
      </c>
      <c r="B20" s="68">
        <v>-7.2015918496177473</v>
      </c>
      <c r="C20" s="68">
        <v>-5.468013364484948</v>
      </c>
      <c r="D20" s="68">
        <v>-5.0389862797935496</v>
      </c>
    </row>
    <row r="21" spans="1:4" x14ac:dyDescent="0.25">
      <c r="A21" s="69" t="s">
        <v>30</v>
      </c>
      <c r="B21" s="70" t="s">
        <v>7</v>
      </c>
      <c r="C21" s="70" t="s">
        <v>7</v>
      </c>
      <c r="D21" s="70" t="s">
        <v>7</v>
      </c>
    </row>
    <row r="22" spans="1:4" x14ac:dyDescent="0.25">
      <c r="A22" s="69" t="s">
        <v>756</v>
      </c>
      <c r="B22" s="70" t="s">
        <v>7</v>
      </c>
      <c r="C22" s="70" t="s">
        <v>7</v>
      </c>
      <c r="D22" s="70" t="s">
        <v>7</v>
      </c>
    </row>
    <row r="23" spans="1:4" x14ac:dyDescent="0.25">
      <c r="A23" s="69" t="s">
        <v>3</v>
      </c>
      <c r="B23" s="70" t="s">
        <v>7</v>
      </c>
      <c r="C23" s="70" t="s">
        <v>7</v>
      </c>
      <c r="D23" s="70" t="s">
        <v>7</v>
      </c>
    </row>
    <row r="24" spans="1:4" x14ac:dyDescent="0.25">
      <c r="A24" s="69" t="s">
        <v>31</v>
      </c>
      <c r="B24" s="70">
        <v>-7.3</v>
      </c>
      <c r="C24" s="70">
        <v>-6.9690000000000003</v>
      </c>
      <c r="D24" s="70">
        <v>-6.2649999999999997</v>
      </c>
    </row>
    <row r="25" spans="1:4" ht="12" thickBot="1" x14ac:dyDescent="0.3">
      <c r="A25" s="71" t="s">
        <v>32</v>
      </c>
      <c r="B25" s="590">
        <v>-4.2869999999999999</v>
      </c>
      <c r="C25" s="590">
        <v>-3.468</v>
      </c>
      <c r="D25" s="590">
        <v>-2.5840000000000001</v>
      </c>
    </row>
    <row r="26" spans="1:4" ht="14.9" customHeight="1" x14ac:dyDescent="0.25">
      <c r="A26" s="934" t="s">
        <v>881</v>
      </c>
      <c r="B26" s="934"/>
      <c r="C26" s="934"/>
      <c r="D26" s="934"/>
    </row>
    <row r="27" spans="1:4" x14ac:dyDescent="0.25">
      <c r="A27" s="935"/>
      <c r="B27" s="935"/>
      <c r="C27" s="935"/>
      <c r="D27" s="935"/>
    </row>
    <row r="29" spans="1:4" ht="12" thickBot="1" x14ac:dyDescent="0.3">
      <c r="A29" s="913" t="s">
        <v>679</v>
      </c>
      <c r="B29" s="913"/>
      <c r="C29" s="913"/>
      <c r="D29" s="913"/>
    </row>
    <row r="30" spans="1:4" ht="12" thickBot="1" x14ac:dyDescent="0.3">
      <c r="A30" s="65"/>
      <c r="B30" s="66">
        <f>B4</f>
        <v>2022</v>
      </c>
      <c r="C30" s="66">
        <f t="shared" ref="C30:D30" si="0">C4</f>
        <v>2023</v>
      </c>
      <c r="D30" s="66">
        <f t="shared" si="0"/>
        <v>2024</v>
      </c>
    </row>
    <row r="31" spans="1:4" ht="12" thickBot="1" x14ac:dyDescent="0.3">
      <c r="A31" s="932" t="s">
        <v>98</v>
      </c>
      <c r="B31" s="932"/>
      <c r="C31" s="932"/>
      <c r="D31" s="932"/>
    </row>
    <row r="32" spans="1:4" x14ac:dyDescent="0.25">
      <c r="A32" s="67" t="s">
        <v>2</v>
      </c>
      <c r="B32" s="68">
        <v>1.66870340226526</v>
      </c>
      <c r="C32" s="68">
        <v>1.2652163061491499</v>
      </c>
      <c r="D32" s="68">
        <v>1.7566807559391799</v>
      </c>
    </row>
    <row r="33" spans="1:4" x14ac:dyDescent="0.25">
      <c r="A33" s="69" t="s">
        <v>141</v>
      </c>
      <c r="B33" s="70">
        <v>1.6</v>
      </c>
      <c r="C33" s="70">
        <v>1</v>
      </c>
      <c r="D33" s="70">
        <v>2.5</v>
      </c>
    </row>
    <row r="34" spans="1:4" x14ac:dyDescent="0.25">
      <c r="A34" s="69" t="s">
        <v>757</v>
      </c>
      <c r="B34" s="70">
        <v>1.6687034022652369</v>
      </c>
      <c r="C34" s="203">
        <v>1.3216131626982559</v>
      </c>
      <c r="D34" s="70">
        <v>3.1689726191370511</v>
      </c>
    </row>
    <row r="35" spans="1:4" x14ac:dyDescent="0.25">
      <c r="A35" s="69" t="s">
        <v>142</v>
      </c>
      <c r="B35" s="70">
        <v>1.7</v>
      </c>
      <c r="C35" s="70">
        <v>1.5</v>
      </c>
      <c r="D35" s="70">
        <v>2</v>
      </c>
    </row>
    <row r="36" spans="1:4" x14ac:dyDescent="0.25">
      <c r="A36" s="69" t="s">
        <v>31</v>
      </c>
      <c r="B36" s="70">
        <v>1.627</v>
      </c>
      <c r="C36" s="70">
        <v>0.54400000000000004</v>
      </c>
      <c r="D36" s="70">
        <v>2.1360000000000001</v>
      </c>
    </row>
    <row r="37" spans="1:4" ht="12" thickBot="1" x14ac:dyDescent="0.3">
      <c r="A37" s="71" t="s">
        <v>143</v>
      </c>
      <c r="B37" s="72">
        <v>1.6679999999999999</v>
      </c>
      <c r="C37" s="72">
        <v>1.296</v>
      </c>
      <c r="D37" s="72">
        <v>2.7</v>
      </c>
    </row>
    <row r="38" spans="1:4" ht="12" thickBot="1" x14ac:dyDescent="0.3">
      <c r="A38" s="933" t="s">
        <v>33</v>
      </c>
      <c r="B38" s="933"/>
      <c r="C38" s="933"/>
      <c r="D38" s="933"/>
    </row>
    <row r="39" spans="1:4" x14ac:dyDescent="0.25">
      <c r="A39" s="67" t="s">
        <v>2</v>
      </c>
      <c r="B39" s="68">
        <v>12.141846308652999</v>
      </c>
      <c r="C39" s="68">
        <v>10.2459887500147</v>
      </c>
      <c r="D39" s="68">
        <v>4.9272553560316696</v>
      </c>
    </row>
    <row r="40" spans="1:4" x14ac:dyDescent="0.25">
      <c r="A40" s="69" t="s">
        <v>141</v>
      </c>
      <c r="B40" s="70">
        <v>12.8</v>
      </c>
      <c r="C40" s="70">
        <v>10.8</v>
      </c>
      <c r="D40" s="70">
        <v>6.5</v>
      </c>
    </row>
    <row r="41" spans="1:4" x14ac:dyDescent="0.25">
      <c r="A41" s="69" t="s">
        <v>757</v>
      </c>
      <c r="B41" s="70">
        <v>12.126487883973056</v>
      </c>
      <c r="C41" s="70">
        <v>10.504303062999966</v>
      </c>
      <c r="D41" s="70">
        <v>6.735941605224923</v>
      </c>
    </row>
    <row r="42" spans="1:4" x14ac:dyDescent="0.25">
      <c r="A42" s="69" t="s">
        <v>142</v>
      </c>
      <c r="B42" s="70">
        <v>12.1</v>
      </c>
      <c r="C42" s="70">
        <v>9.6999999999999993</v>
      </c>
      <c r="D42" s="70">
        <v>5.3</v>
      </c>
    </row>
    <row r="43" spans="1:4" x14ac:dyDescent="0.25">
      <c r="A43" s="69" t="s">
        <v>31</v>
      </c>
      <c r="B43" s="70">
        <v>12.039</v>
      </c>
      <c r="C43" s="70">
        <v>15.46</v>
      </c>
      <c r="D43" s="70">
        <v>5.0990000000000002</v>
      </c>
    </row>
    <row r="44" spans="1:4" ht="12" thickBot="1" x14ac:dyDescent="0.3">
      <c r="A44" s="71" t="s">
        <v>143</v>
      </c>
      <c r="B44" s="591">
        <v>12.132999999999999</v>
      </c>
      <c r="C44" s="591">
        <v>9.5190000000000001</v>
      </c>
      <c r="D44" s="591">
        <v>4.3339999999999996</v>
      </c>
    </row>
    <row r="45" spans="1:4" ht="12" thickBot="1" x14ac:dyDescent="0.3">
      <c r="A45" s="933" t="s">
        <v>144</v>
      </c>
      <c r="B45" s="933"/>
      <c r="C45" s="933"/>
      <c r="D45" s="933"/>
    </row>
    <row r="46" spans="1:4" x14ac:dyDescent="0.25">
      <c r="A46" s="67" t="s">
        <v>2</v>
      </c>
      <c r="B46" s="68">
        <v>-7.2015918496177473</v>
      </c>
      <c r="C46" s="68">
        <v>-5.468013364484948</v>
      </c>
      <c r="D46" s="68">
        <v>-5.0389862797935496</v>
      </c>
    </row>
    <row r="47" spans="1:4" x14ac:dyDescent="0.25">
      <c r="A47" s="69" t="s">
        <v>141</v>
      </c>
      <c r="B47" s="70" t="s">
        <v>7</v>
      </c>
      <c r="C47" s="70" t="s">
        <v>7</v>
      </c>
      <c r="D47" s="70" t="s">
        <v>7</v>
      </c>
    </row>
    <row r="48" spans="1:4" x14ac:dyDescent="0.25">
      <c r="A48" s="69" t="s">
        <v>757</v>
      </c>
      <c r="B48" s="70" t="s">
        <v>7</v>
      </c>
      <c r="C48" s="70" t="s">
        <v>7</v>
      </c>
      <c r="D48" s="70" t="s">
        <v>7</v>
      </c>
    </row>
    <row r="49" spans="1:4" x14ac:dyDescent="0.25">
      <c r="A49" s="69" t="s">
        <v>142</v>
      </c>
      <c r="B49" s="70" t="s">
        <v>7</v>
      </c>
      <c r="C49" s="70" t="s">
        <v>7</v>
      </c>
      <c r="D49" s="70" t="s">
        <v>7</v>
      </c>
    </row>
    <row r="50" spans="1:4" x14ac:dyDescent="0.25">
      <c r="A50" s="69" t="s">
        <v>31</v>
      </c>
      <c r="B50" s="70">
        <v>-7.3</v>
      </c>
      <c r="C50" s="70">
        <v>-6.9690000000000003</v>
      </c>
      <c r="D50" s="70">
        <v>-6.2649999999999997</v>
      </c>
    </row>
    <row r="51" spans="1:4" ht="12" thickBot="1" x14ac:dyDescent="0.3">
      <c r="A51" s="71" t="s">
        <v>143</v>
      </c>
      <c r="B51" s="72">
        <v>-4.2869999999999999</v>
      </c>
      <c r="C51" s="72">
        <v>-3.468</v>
      </c>
      <c r="D51" s="72">
        <v>-2.5840000000000001</v>
      </c>
    </row>
    <row r="52" spans="1:4" ht="13.5" customHeight="1" x14ac:dyDescent="0.25">
      <c r="A52" s="934" t="s">
        <v>882</v>
      </c>
      <c r="B52" s="934"/>
      <c r="C52" s="934"/>
      <c r="D52" s="934"/>
    </row>
    <row r="53" spans="1:4" x14ac:dyDescent="0.25">
      <c r="A53" s="935"/>
      <c r="B53" s="935"/>
      <c r="C53" s="935"/>
      <c r="D53" s="935"/>
    </row>
  </sheetData>
  <mergeCells count="10">
    <mergeCell ref="A29:D29"/>
    <mergeCell ref="A31:D31"/>
    <mergeCell ref="A38:D38"/>
    <mergeCell ref="A45:D45"/>
    <mergeCell ref="A52:D53"/>
    <mergeCell ref="A3:D3"/>
    <mergeCell ref="A5:D5"/>
    <mergeCell ref="A12:D12"/>
    <mergeCell ref="A19:D19"/>
    <mergeCell ref="A26:D2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3">
    <tabColor rgb="FF92D050"/>
  </sheetPr>
  <dimension ref="A1:Y38"/>
  <sheetViews>
    <sheetView showGridLines="0" zoomScaleNormal="100" workbookViewId="0"/>
  </sheetViews>
  <sheetFormatPr defaultColWidth="9.26953125" defaultRowHeight="11.5" x14ac:dyDescent="0.25"/>
  <cols>
    <col min="1" max="4" width="9.26953125" style="12"/>
    <col min="5" max="6" width="10" style="12" customWidth="1"/>
    <col min="7" max="12" width="9.26953125" style="12"/>
    <col min="13" max="14" width="10.26953125" style="12" customWidth="1"/>
    <col min="15" max="16" width="9.26953125" style="12"/>
    <col min="17" max="17" width="17.7265625" style="12" customWidth="1"/>
    <col min="18" max="16384" width="9.26953125" style="12"/>
  </cols>
  <sheetData>
    <row r="1" spans="1:25" x14ac:dyDescent="0.25">
      <c r="S1" s="103"/>
      <c r="T1" s="103"/>
      <c r="U1" s="103"/>
      <c r="V1" s="103"/>
      <c r="W1" s="103"/>
      <c r="X1" s="103"/>
    </row>
    <row r="3" spans="1:25" x14ac:dyDescent="0.25">
      <c r="R3" s="101"/>
      <c r="S3" s="101"/>
      <c r="T3" s="101"/>
      <c r="U3" s="101"/>
      <c r="V3" s="101"/>
      <c r="W3" s="101"/>
      <c r="X3" s="101"/>
    </row>
    <row r="4" spans="1:25" x14ac:dyDescent="0.25">
      <c r="A4" s="936" t="s">
        <v>897</v>
      </c>
      <c r="B4" s="937"/>
      <c r="C4" s="937"/>
      <c r="D4" s="937"/>
      <c r="E4" s="937"/>
      <c r="F4" s="937"/>
      <c r="I4" s="936" t="s">
        <v>898</v>
      </c>
      <c r="J4" s="937"/>
      <c r="K4" s="937"/>
      <c r="L4" s="937"/>
      <c r="M4" s="937"/>
      <c r="N4" s="937"/>
      <c r="Q4" s="59" t="s">
        <v>519</v>
      </c>
    </row>
    <row r="5" spans="1:25" ht="12" thickBot="1" x14ac:dyDescent="0.3">
      <c r="Q5" s="8"/>
      <c r="R5" s="8">
        <v>2019</v>
      </c>
      <c r="S5" s="8">
        <v>2020</v>
      </c>
      <c r="T5" s="8">
        <v>2021</v>
      </c>
      <c r="U5" s="8">
        <v>2022</v>
      </c>
      <c r="V5" s="8">
        <v>2023</v>
      </c>
      <c r="W5" s="8">
        <v>2024</v>
      </c>
      <c r="X5" s="8">
        <v>2025</v>
      </c>
      <c r="Y5" s="8">
        <v>2026</v>
      </c>
    </row>
    <row r="6" spans="1:25" x14ac:dyDescent="0.25">
      <c r="Q6" s="225" t="s">
        <v>934</v>
      </c>
      <c r="R6" s="104">
        <v>100</v>
      </c>
      <c r="S6" s="104">
        <v>96.625318234099552</v>
      </c>
      <c r="T6" s="104">
        <v>99.537897965816356</v>
      </c>
      <c r="U6" s="104">
        <v>101.19889025571527</v>
      </c>
      <c r="V6" s="104">
        <v>102.47927511687256</v>
      </c>
      <c r="W6" s="32">
        <v>104.27950882167663</v>
      </c>
      <c r="X6" s="101">
        <v>107.04724038307786</v>
      </c>
      <c r="Y6" s="101">
        <v>109.08969782672038</v>
      </c>
    </row>
    <row r="7" spans="1:25" x14ac:dyDescent="0.25">
      <c r="Q7" s="226" t="s">
        <v>751</v>
      </c>
      <c r="R7" s="32">
        <v>100</v>
      </c>
      <c r="S7" s="104">
        <v>95.641246192072813</v>
      </c>
      <c r="T7" s="104">
        <v>98.530063015566796</v>
      </c>
      <c r="U7" s="104">
        <v>100.42973990706525</v>
      </c>
      <c r="V7" s="104">
        <v>101.06304289823728</v>
      </c>
      <c r="W7" s="32">
        <v>102.74171409187063</v>
      </c>
      <c r="X7" s="101">
        <v>105.09195498599493</v>
      </c>
      <c r="Y7" s="101"/>
    </row>
    <row r="8" spans="1:25" x14ac:dyDescent="0.25">
      <c r="Q8" s="226" t="s">
        <v>936</v>
      </c>
      <c r="R8" s="32">
        <v>100</v>
      </c>
      <c r="S8" s="104">
        <v>96.625318234099552</v>
      </c>
      <c r="T8" s="104">
        <v>99.537897965816356</v>
      </c>
      <c r="U8" s="104">
        <v>101.19889025571527</v>
      </c>
      <c r="V8" s="104">
        <v>101.95078792752501</v>
      </c>
      <c r="W8" s="32">
        <v>103.5281720493374</v>
      </c>
      <c r="X8" s="101">
        <v>106.41111020757035</v>
      </c>
      <c r="Y8" s="101">
        <v>108.65058816590974</v>
      </c>
    </row>
    <row r="9" spans="1:25" x14ac:dyDescent="0.25">
      <c r="Q9" s="226" t="s">
        <v>754</v>
      </c>
      <c r="R9" s="32">
        <v>100</v>
      </c>
      <c r="S9" s="104">
        <v>102.2021846369048</v>
      </c>
      <c r="T9" s="104">
        <v>104.93790922539593</v>
      </c>
      <c r="U9" s="104">
        <v>107.75619791943055</v>
      </c>
      <c r="V9" s="104">
        <v>111.60228072844421</v>
      </c>
      <c r="W9" s="32"/>
      <c r="X9" s="101"/>
      <c r="Y9" s="101"/>
    </row>
    <row r="10" spans="1:25" x14ac:dyDescent="0.25">
      <c r="Q10" s="227"/>
      <c r="R10" s="228"/>
      <c r="S10" s="228"/>
      <c r="T10" s="228"/>
      <c r="U10" s="228"/>
      <c r="V10" s="25"/>
      <c r="W10" s="25"/>
    </row>
    <row r="11" spans="1:25" x14ac:dyDescent="0.25">
      <c r="Q11" s="229" t="s">
        <v>520</v>
      </c>
      <c r="R11" s="25"/>
      <c r="S11" s="25"/>
      <c r="T11" s="25"/>
      <c r="U11" s="25"/>
      <c r="V11" s="25"/>
      <c r="W11" s="25"/>
    </row>
    <row r="12" spans="1:25" ht="12" thickBot="1" x14ac:dyDescent="0.3">
      <c r="Q12" s="230"/>
      <c r="R12" s="230">
        <v>2019</v>
      </c>
      <c r="S12" s="230">
        <v>2020</v>
      </c>
      <c r="T12" s="230">
        <v>2021</v>
      </c>
      <c r="U12" s="230">
        <v>2022</v>
      </c>
      <c r="V12" s="230">
        <v>2023</v>
      </c>
      <c r="W12" s="230">
        <v>2024</v>
      </c>
      <c r="X12" s="230">
        <v>2025</v>
      </c>
      <c r="Y12" s="230">
        <v>2026</v>
      </c>
    </row>
    <row r="13" spans="1:25" x14ac:dyDescent="0.25">
      <c r="Q13" s="225" t="s">
        <v>935</v>
      </c>
      <c r="R13" s="104">
        <v>100</v>
      </c>
      <c r="S13" s="104">
        <v>96.625318234099552</v>
      </c>
      <c r="T13" s="104">
        <v>99.537897965816356</v>
      </c>
      <c r="U13" s="104">
        <v>101.19889025571527</v>
      </c>
      <c r="V13" s="104">
        <v>102.47927511687256</v>
      </c>
      <c r="W13" s="104">
        <v>104.27950882167663</v>
      </c>
      <c r="X13" s="104">
        <v>107.04724038307786</v>
      </c>
      <c r="Y13" s="104">
        <v>109.08969782672038</v>
      </c>
    </row>
    <row r="14" spans="1:25" x14ac:dyDescent="0.25">
      <c r="Q14" s="225" t="s">
        <v>752</v>
      </c>
      <c r="R14" s="104">
        <v>100</v>
      </c>
      <c r="S14" s="104">
        <v>95.641246192072813</v>
      </c>
      <c r="T14" s="104">
        <v>98.530063015566796</v>
      </c>
      <c r="U14" s="104">
        <v>100.42973990706525</v>
      </c>
      <c r="V14" s="104">
        <v>101.06304289823728</v>
      </c>
      <c r="W14" s="104">
        <v>102.74171409187063</v>
      </c>
      <c r="X14" s="104">
        <v>105.09195498599493</v>
      </c>
      <c r="Y14" s="104">
        <v>0</v>
      </c>
    </row>
    <row r="15" spans="1:25" x14ac:dyDescent="0.25">
      <c r="Q15" s="226" t="s">
        <v>937</v>
      </c>
      <c r="R15" s="104">
        <v>100</v>
      </c>
      <c r="S15" s="104">
        <v>96.625318234099552</v>
      </c>
      <c r="T15" s="104">
        <v>99.537897965816356</v>
      </c>
      <c r="U15" s="104">
        <v>101.19889025571527</v>
      </c>
      <c r="V15" s="104">
        <v>101.95078792752501</v>
      </c>
      <c r="W15" s="104">
        <v>103.5281720493374</v>
      </c>
      <c r="X15" s="104">
        <v>106.41111020757035</v>
      </c>
      <c r="Y15" s="104">
        <v>108.65058816590974</v>
      </c>
    </row>
    <row r="16" spans="1:25" x14ac:dyDescent="0.25">
      <c r="Q16" s="374" t="s">
        <v>755</v>
      </c>
      <c r="R16" s="32">
        <v>100</v>
      </c>
      <c r="S16" s="32">
        <v>102.2021846369048</v>
      </c>
      <c r="T16" s="32">
        <v>104.93790922539593</v>
      </c>
      <c r="U16" s="32">
        <v>107.75619791943055</v>
      </c>
      <c r="V16" s="32">
        <v>111.60228072844421</v>
      </c>
      <c r="W16" s="32"/>
      <c r="X16" s="32"/>
      <c r="Y16" s="32"/>
    </row>
    <row r="17" spans="1:25" x14ac:dyDescent="0.25">
      <c r="Q17" s="25"/>
      <c r="R17" s="25"/>
      <c r="S17" s="25"/>
      <c r="T17" s="25"/>
      <c r="U17" s="25"/>
      <c r="V17" s="25"/>
      <c r="W17" s="25"/>
    </row>
    <row r="18" spans="1:25" x14ac:dyDescent="0.25">
      <c r="F18" s="275"/>
      <c r="G18" s="275"/>
      <c r="H18" s="275"/>
      <c r="I18" s="275"/>
      <c r="J18" s="275"/>
      <c r="K18" s="275"/>
      <c r="L18" s="275"/>
      <c r="M18" s="275"/>
      <c r="N18" s="275"/>
      <c r="P18" s="25"/>
      <c r="Q18" s="25"/>
    </row>
    <row r="19" spans="1:25" x14ac:dyDescent="0.25">
      <c r="F19" s="275" t="s">
        <v>515</v>
      </c>
      <c r="G19" s="388"/>
      <c r="H19" s="388"/>
      <c r="I19" s="388"/>
      <c r="J19" s="388"/>
      <c r="K19" s="388"/>
      <c r="L19" s="388"/>
      <c r="M19" s="388"/>
      <c r="N19" s="275" t="s">
        <v>516</v>
      </c>
      <c r="O19" s="296"/>
      <c r="P19" s="231"/>
      <c r="Q19" s="25"/>
      <c r="R19" s="101"/>
      <c r="S19" s="101"/>
      <c r="T19" s="101"/>
      <c r="U19" s="101"/>
      <c r="V19" s="101"/>
      <c r="W19" s="101"/>
      <c r="X19" s="101"/>
      <c r="Y19" s="101"/>
    </row>
    <row r="20" spans="1:25" x14ac:dyDescent="0.25">
      <c r="P20" s="25"/>
      <c r="Q20" s="25"/>
      <c r="R20" s="25"/>
      <c r="S20" s="25"/>
      <c r="T20" s="25"/>
      <c r="U20" s="25"/>
      <c r="V20" s="25"/>
      <c r="W20" s="25"/>
      <c r="X20" s="25"/>
      <c r="Y20" s="25"/>
    </row>
    <row r="21" spans="1:25" x14ac:dyDescent="0.25">
      <c r="P21" s="25"/>
      <c r="Q21" s="229" t="s">
        <v>517</v>
      </c>
      <c r="R21" s="25"/>
      <c r="S21" s="25"/>
      <c r="T21" s="25"/>
      <c r="U21" s="25"/>
      <c r="V21" s="25"/>
      <c r="W21" s="25"/>
      <c r="X21" s="25"/>
      <c r="Y21" s="25"/>
    </row>
    <row r="22" spans="1:25" ht="12" thickBot="1" x14ac:dyDescent="0.3">
      <c r="A22" s="936" t="s">
        <v>899</v>
      </c>
      <c r="B22" s="937"/>
      <c r="C22" s="937"/>
      <c r="D22" s="937"/>
      <c r="E22" s="937"/>
      <c r="F22" s="937"/>
      <c r="I22" s="936" t="s">
        <v>900</v>
      </c>
      <c r="J22" s="937"/>
      <c r="K22" s="937"/>
      <c r="L22" s="937"/>
      <c r="M22" s="937"/>
      <c r="N22" s="937"/>
      <c r="P22" s="25"/>
      <c r="Q22" s="230"/>
      <c r="R22" s="230">
        <v>2019</v>
      </c>
      <c r="S22" s="230">
        <v>2020</v>
      </c>
      <c r="T22" s="230">
        <v>2021</v>
      </c>
      <c r="U22" s="230">
        <v>2022</v>
      </c>
      <c r="V22" s="230">
        <v>2023</v>
      </c>
      <c r="W22" s="230">
        <v>2024</v>
      </c>
      <c r="X22" s="230">
        <v>2025</v>
      </c>
      <c r="Y22" s="230">
        <v>2026</v>
      </c>
    </row>
    <row r="23" spans="1:25" x14ac:dyDescent="0.25">
      <c r="P23" s="25"/>
      <c r="Q23" s="225" t="s">
        <v>934</v>
      </c>
      <c r="R23" s="104">
        <v>100</v>
      </c>
      <c r="S23" s="104">
        <v>98.113848003631617</v>
      </c>
      <c r="T23" s="104">
        <v>97.543258397097986</v>
      </c>
      <c r="U23" s="104">
        <v>99.312443510644471</v>
      </c>
      <c r="V23" s="104">
        <v>99.813181799586673</v>
      </c>
      <c r="W23" s="32">
        <v>100.30805688342099</v>
      </c>
      <c r="X23" s="32">
        <v>100.86460334664997</v>
      </c>
      <c r="Y23" s="32">
        <v>101.2258498541088</v>
      </c>
    </row>
    <row r="24" spans="1:25" x14ac:dyDescent="0.25">
      <c r="P24" s="25"/>
      <c r="Q24" s="226" t="s">
        <v>751</v>
      </c>
      <c r="R24" s="104">
        <v>100</v>
      </c>
      <c r="S24" s="104">
        <v>98.113848003631659</v>
      </c>
      <c r="T24" s="104">
        <v>97.543258397097986</v>
      </c>
      <c r="U24" s="104">
        <v>98.105806300788885</v>
      </c>
      <c r="V24" s="104">
        <v>99.67685743259689</v>
      </c>
      <c r="W24" s="32">
        <v>100.25859158654312</v>
      </c>
      <c r="X24" s="32">
        <v>100.30413915449317</v>
      </c>
      <c r="Y24" s="32"/>
    </row>
    <row r="25" spans="1:25" x14ac:dyDescent="0.25">
      <c r="P25" s="25"/>
      <c r="Q25" s="226" t="s">
        <v>936</v>
      </c>
      <c r="R25" s="104">
        <v>100</v>
      </c>
      <c r="S25" s="104">
        <v>98.113848003631617</v>
      </c>
      <c r="T25" s="104">
        <v>97.543258397097986</v>
      </c>
      <c r="U25" s="104">
        <v>99.312443510644471</v>
      </c>
      <c r="V25" s="104">
        <v>99.72089286843871</v>
      </c>
      <c r="W25" s="32">
        <v>99.973399487355721</v>
      </c>
      <c r="X25" s="32">
        <v>100.43924035726342</v>
      </c>
      <c r="Y25" s="32">
        <v>100.88356826781522</v>
      </c>
    </row>
    <row r="26" spans="1:25" x14ac:dyDescent="0.25">
      <c r="P26" s="25"/>
      <c r="Q26" s="226" t="s">
        <v>754</v>
      </c>
      <c r="R26" s="104">
        <v>100</v>
      </c>
      <c r="S26" s="104">
        <v>100.23486774575257</v>
      </c>
      <c r="T26" s="104">
        <v>100.52407012079833</v>
      </c>
      <c r="U26" s="104">
        <v>100.74151011140044</v>
      </c>
      <c r="V26" s="104">
        <v>101.16010194745361</v>
      </c>
      <c r="W26" s="32"/>
      <c r="X26" s="32"/>
      <c r="Y26" s="32"/>
    </row>
    <row r="27" spans="1:25" x14ac:dyDescent="0.25">
      <c r="P27" s="25"/>
      <c r="Q27" s="227"/>
      <c r="R27" s="228"/>
      <c r="S27" s="228"/>
      <c r="T27" s="228"/>
      <c r="U27" s="228"/>
      <c r="V27" s="228"/>
      <c r="W27" s="25"/>
      <c r="X27" s="25"/>
      <c r="Y27" s="25"/>
    </row>
    <row r="28" spans="1:25" x14ac:dyDescent="0.25">
      <c r="P28" s="25"/>
      <c r="Q28" s="229" t="s">
        <v>518</v>
      </c>
      <c r="R28" s="25"/>
      <c r="S28" s="25"/>
      <c r="T28" s="25"/>
      <c r="U28" s="25"/>
      <c r="V28" s="25"/>
      <c r="W28" s="25"/>
      <c r="X28" s="25"/>
      <c r="Y28" s="25"/>
    </row>
    <row r="29" spans="1:25" ht="12" thickBot="1" x14ac:dyDescent="0.3">
      <c r="P29" s="25"/>
      <c r="Q29" s="230"/>
      <c r="R29" s="230">
        <v>2019</v>
      </c>
      <c r="S29" s="230">
        <v>2020</v>
      </c>
      <c r="T29" s="230">
        <v>2021</v>
      </c>
      <c r="U29" s="230">
        <v>2022</v>
      </c>
      <c r="V29" s="230">
        <v>2023</v>
      </c>
      <c r="W29" s="230">
        <v>2024</v>
      </c>
      <c r="X29" s="230">
        <v>2025</v>
      </c>
      <c r="Y29" s="230">
        <v>2026</v>
      </c>
    </row>
    <row r="30" spans="1:25" x14ac:dyDescent="0.25">
      <c r="P30" s="25"/>
      <c r="Q30" s="225" t="s">
        <v>935</v>
      </c>
      <c r="R30" s="104">
        <v>100</v>
      </c>
      <c r="S30" s="104">
        <v>98.113848003631617</v>
      </c>
      <c r="T30" s="104">
        <v>97.543258397097986</v>
      </c>
      <c r="U30" s="104">
        <v>99.312443510644471</v>
      </c>
      <c r="V30" s="104">
        <v>99.813181799586673</v>
      </c>
      <c r="W30" s="104">
        <v>100.30805688342099</v>
      </c>
      <c r="X30" s="104">
        <v>100.86460334664997</v>
      </c>
      <c r="Y30" s="104">
        <v>101.2258498541088</v>
      </c>
    </row>
    <row r="31" spans="1:25" x14ac:dyDescent="0.25">
      <c r="P31" s="25"/>
      <c r="Q31" s="225" t="s">
        <v>752</v>
      </c>
      <c r="R31" s="104">
        <v>100</v>
      </c>
      <c r="S31" s="104">
        <v>98.113848003631659</v>
      </c>
      <c r="T31" s="104">
        <v>97.543258397097986</v>
      </c>
      <c r="U31" s="104">
        <v>98.105806300788885</v>
      </c>
      <c r="V31" s="104">
        <v>99.67685743259689</v>
      </c>
      <c r="W31" s="104">
        <v>100.25859158654312</v>
      </c>
      <c r="X31" s="104">
        <v>100.30413915449317</v>
      </c>
      <c r="Y31" s="104"/>
    </row>
    <row r="32" spans="1:25" x14ac:dyDescent="0.25">
      <c r="P32" s="25"/>
      <c r="Q32" s="226" t="s">
        <v>938</v>
      </c>
      <c r="R32" s="104">
        <v>100</v>
      </c>
      <c r="S32" s="104">
        <v>98.113848003631617</v>
      </c>
      <c r="T32" s="104">
        <v>97.543258397097986</v>
      </c>
      <c r="U32" s="104">
        <v>99.312443510644471</v>
      </c>
      <c r="V32" s="104">
        <v>99.72089286843871</v>
      </c>
      <c r="W32" s="104">
        <v>99.973399487355721</v>
      </c>
      <c r="X32" s="104">
        <v>100.43924035726342</v>
      </c>
      <c r="Y32" s="104">
        <v>100.88356826781522</v>
      </c>
    </row>
    <row r="33" spans="6:25" x14ac:dyDescent="0.25">
      <c r="P33" s="25"/>
      <c r="Q33" s="374" t="s">
        <v>755</v>
      </c>
      <c r="R33" s="32">
        <v>100</v>
      </c>
      <c r="S33" s="32">
        <v>100.23486774575257</v>
      </c>
      <c r="T33" s="32">
        <v>100.52407012079833</v>
      </c>
      <c r="U33" s="32">
        <v>100.74151011140044</v>
      </c>
      <c r="V33" s="32">
        <v>101.16010194745361</v>
      </c>
      <c r="W33" s="32"/>
      <c r="X33" s="32"/>
      <c r="Y33" s="32"/>
    </row>
    <row r="34" spans="6:25" x14ac:dyDescent="0.25">
      <c r="P34" s="25"/>
      <c r="Q34" s="25"/>
      <c r="R34" s="25"/>
      <c r="S34" s="25"/>
      <c r="T34" s="25"/>
      <c r="U34" s="25"/>
      <c r="V34" s="25"/>
      <c r="W34" s="25"/>
      <c r="X34" s="25"/>
    </row>
    <row r="35" spans="6:25" x14ac:dyDescent="0.25">
      <c r="Q35" s="25"/>
      <c r="R35" s="25"/>
      <c r="S35" s="25"/>
      <c r="T35" s="25"/>
      <c r="U35" s="25"/>
      <c r="V35" s="25"/>
      <c r="W35" s="25"/>
      <c r="X35" s="25"/>
    </row>
    <row r="36" spans="6:25" x14ac:dyDescent="0.25">
      <c r="Q36" s="25"/>
      <c r="R36" s="25"/>
      <c r="S36" s="25"/>
      <c r="T36" s="25"/>
      <c r="U36" s="25"/>
      <c r="V36" s="25"/>
      <c r="W36" s="25"/>
      <c r="X36" s="25"/>
    </row>
    <row r="38" spans="6:25" x14ac:dyDescent="0.25">
      <c r="F38" s="275" t="s">
        <v>515</v>
      </c>
      <c r="G38" s="275"/>
      <c r="H38" s="275"/>
      <c r="I38" s="275"/>
      <c r="J38" s="275"/>
      <c r="K38" s="275"/>
      <c r="L38" s="275"/>
      <c r="M38" s="275"/>
      <c r="N38" s="275" t="s">
        <v>516</v>
      </c>
    </row>
  </sheetData>
  <mergeCells count="4">
    <mergeCell ref="A4:F4"/>
    <mergeCell ref="I4:N4"/>
    <mergeCell ref="A22:F22"/>
    <mergeCell ref="I22:N2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8">
    <tabColor rgb="FF92D050"/>
  </sheetPr>
  <dimension ref="A4:J22"/>
  <sheetViews>
    <sheetView showGridLines="0" zoomScale="80" zoomScaleNormal="80" workbookViewId="0"/>
  </sheetViews>
  <sheetFormatPr defaultColWidth="9.26953125" defaultRowHeight="11.5" x14ac:dyDescent="0.25"/>
  <cols>
    <col min="1" max="1" width="9.26953125" style="12"/>
    <col min="2" max="3" width="9" style="12" customWidth="1"/>
    <col min="4" max="5" width="10.453125" style="12" customWidth="1"/>
    <col min="6" max="7" width="9" style="12" customWidth="1"/>
    <col min="8" max="8" width="11.453125" style="12" bestFit="1" customWidth="1"/>
    <col min="9" max="9" width="11.453125" style="12" customWidth="1"/>
    <col min="10" max="16384" width="9.26953125" style="12"/>
  </cols>
  <sheetData>
    <row r="4" spans="1:10" ht="12" thickBot="1" x14ac:dyDescent="0.3">
      <c r="A4" s="938" t="s">
        <v>911</v>
      </c>
      <c r="B4" s="938"/>
      <c r="C4" s="938"/>
      <c r="D4" s="938"/>
      <c r="E4" s="938"/>
      <c r="F4" s="938"/>
      <c r="G4" s="938"/>
      <c r="H4" s="938"/>
      <c r="I4" s="938"/>
      <c r="J4" s="938"/>
    </row>
    <row r="5" spans="1:10" ht="12" thickBot="1" x14ac:dyDescent="0.3">
      <c r="A5" s="939" t="s">
        <v>753</v>
      </c>
      <c r="B5" s="939"/>
      <c r="C5" s="939"/>
      <c r="D5" s="939"/>
      <c r="E5" s="939"/>
      <c r="F5" s="939"/>
      <c r="G5" s="939"/>
      <c r="H5" s="939"/>
      <c r="I5" s="939"/>
      <c r="J5" s="939"/>
    </row>
    <row r="6" spans="1:10" ht="27" customHeight="1" x14ac:dyDescent="0.25">
      <c r="A6" s="542"/>
      <c r="B6" s="543" t="s">
        <v>456</v>
      </c>
      <c r="C6" s="543" t="s">
        <v>461</v>
      </c>
      <c r="D6" s="543" t="s">
        <v>457</v>
      </c>
      <c r="E6" s="543" t="s">
        <v>462</v>
      </c>
      <c r="F6" s="543" t="s">
        <v>458</v>
      </c>
      <c r="G6" s="543" t="s">
        <v>459</v>
      </c>
      <c r="H6" s="543" t="s">
        <v>463</v>
      </c>
      <c r="I6" s="543" t="s">
        <v>460</v>
      </c>
      <c r="J6" s="543" t="s">
        <v>453</v>
      </c>
    </row>
    <row r="7" spans="1:10" ht="15.75" customHeight="1" x14ac:dyDescent="0.25">
      <c r="A7" s="545">
        <v>2023</v>
      </c>
      <c r="B7" s="544">
        <v>-0.51570152964572458</v>
      </c>
      <c r="C7" s="544">
        <v>-4.6200483758056521E-2</v>
      </c>
      <c r="D7" s="544">
        <v>-0.12712225277900302</v>
      </c>
      <c r="E7" s="544">
        <v>-0.36757075770995584</v>
      </c>
      <c r="F7" s="544">
        <v>-2.4163148073470353</v>
      </c>
      <c r="G7" s="544">
        <v>-0.10786212612914881</v>
      </c>
      <c r="H7" s="544">
        <v>-9.2461666369160866E-2</v>
      </c>
      <c r="I7" s="544">
        <v>-0.16281044219448404</v>
      </c>
      <c r="J7" s="544">
        <v>-0.41669224900582336</v>
      </c>
    </row>
    <row r="8" spans="1:10" ht="14.25" customHeight="1" x14ac:dyDescent="0.25">
      <c r="A8" s="545">
        <v>2024</v>
      </c>
      <c r="B8" s="544">
        <v>-0.72050279180356824</v>
      </c>
      <c r="C8" s="544">
        <v>-0.24701068758112399</v>
      </c>
      <c r="D8" s="544">
        <v>-0.25174558372054889</v>
      </c>
      <c r="E8" s="544">
        <v>-0.30137379288916577</v>
      </c>
      <c r="F8" s="544">
        <v>-3.6426242212521771</v>
      </c>
      <c r="G8" s="544">
        <v>-0.15274909846397122</v>
      </c>
      <c r="H8" s="544">
        <v>-0.33362962703409949</v>
      </c>
      <c r="I8" s="544">
        <v>-0.27072078902942565</v>
      </c>
      <c r="J8" s="544">
        <v>-0.46119742944198405</v>
      </c>
    </row>
    <row r="9" spans="1:10" x14ac:dyDescent="0.25">
      <c r="A9" s="545">
        <v>2025</v>
      </c>
      <c r="B9" s="544">
        <v>-0.59425182118761199</v>
      </c>
      <c r="C9" s="544">
        <v>-0.59098199694037135</v>
      </c>
      <c r="D9" s="544">
        <v>-0.4894407876345781</v>
      </c>
      <c r="E9" s="544">
        <v>-0.29580415710145758</v>
      </c>
      <c r="F9" s="544">
        <v>-2.7586057155639594</v>
      </c>
      <c r="G9" s="544">
        <v>-0.14910377616220671</v>
      </c>
      <c r="H9" s="544">
        <v>-0.42171681171907949</v>
      </c>
      <c r="I9" s="544">
        <v>-0.85844881825968855</v>
      </c>
      <c r="J9" s="544">
        <v>-0.24225821495739153</v>
      </c>
    </row>
    <row r="10" spans="1:10" ht="12" thickBot="1" x14ac:dyDescent="0.3">
      <c r="A10" s="545">
        <v>2026</v>
      </c>
      <c r="B10" s="544">
        <v>-0.40252165837706855</v>
      </c>
      <c r="C10" s="544">
        <v>-0.92233092647286696</v>
      </c>
      <c r="D10" s="544">
        <v>-0.58121134264990815</v>
      </c>
      <c r="E10" s="544">
        <v>-0.2095804402904804</v>
      </c>
      <c r="F10" s="544">
        <v>-2.0365085428833112</v>
      </c>
      <c r="G10" s="544">
        <v>-0.17082948064202697</v>
      </c>
      <c r="H10" s="544">
        <v>-0.33813654001120597</v>
      </c>
      <c r="I10" s="544">
        <v>-1.4772425518925871</v>
      </c>
      <c r="J10" s="544">
        <v>1.3255676604018163E-2</v>
      </c>
    </row>
    <row r="11" spans="1:10" ht="12" thickTop="1" x14ac:dyDescent="0.25">
      <c r="A11" s="64"/>
      <c r="B11" s="64"/>
      <c r="C11" s="64"/>
      <c r="D11" s="64"/>
      <c r="E11" s="64"/>
      <c r="F11" s="64"/>
      <c r="G11" s="64"/>
      <c r="H11" s="64"/>
      <c r="I11" s="205"/>
      <c r="J11" s="206" t="s">
        <v>8</v>
      </c>
    </row>
    <row r="12" spans="1:10" ht="15.75" customHeight="1" x14ac:dyDescent="0.25"/>
    <row r="13" spans="1:10" ht="11.25" customHeight="1" thickBot="1" x14ac:dyDescent="0.3">
      <c r="A13" s="940" t="s">
        <v>912</v>
      </c>
      <c r="B13" s="940"/>
      <c r="C13" s="940"/>
      <c r="D13" s="940"/>
      <c r="E13" s="940"/>
      <c r="F13" s="940"/>
      <c r="G13" s="940"/>
      <c r="H13" s="940"/>
      <c r="I13" s="940"/>
      <c r="J13" s="940"/>
    </row>
    <row r="14" spans="1:10" ht="13.5" customHeight="1" thickBot="1" x14ac:dyDescent="0.3">
      <c r="A14" s="941" t="s">
        <v>680</v>
      </c>
      <c r="B14" s="941"/>
      <c r="C14" s="941"/>
      <c r="D14" s="941"/>
      <c r="E14" s="941"/>
      <c r="F14" s="941"/>
      <c r="G14" s="941"/>
      <c r="H14" s="941"/>
      <c r="I14" s="941"/>
      <c r="J14" s="941"/>
    </row>
    <row r="15" spans="1:10" x14ac:dyDescent="0.25">
      <c r="A15" s="942"/>
      <c r="B15" s="930" t="s">
        <v>464</v>
      </c>
      <c r="C15" s="930" t="s">
        <v>465</v>
      </c>
      <c r="D15" s="930" t="s">
        <v>466</v>
      </c>
      <c r="E15" s="930" t="s">
        <v>467</v>
      </c>
      <c r="F15" s="930" t="s">
        <v>468</v>
      </c>
      <c r="G15" s="930" t="s">
        <v>469</v>
      </c>
      <c r="H15" s="930" t="s">
        <v>470</v>
      </c>
      <c r="I15" s="930" t="s">
        <v>471</v>
      </c>
      <c r="J15" s="930" t="s">
        <v>139</v>
      </c>
    </row>
    <row r="16" spans="1:10" ht="15" customHeight="1" thickBot="1" x14ac:dyDescent="0.3">
      <c r="A16" s="943"/>
      <c r="B16" s="944"/>
      <c r="C16" s="944"/>
      <c r="D16" s="944"/>
      <c r="E16" s="944"/>
      <c r="F16" s="944"/>
      <c r="G16" s="944"/>
      <c r="H16" s="945"/>
      <c r="I16" s="945"/>
      <c r="J16" s="945"/>
    </row>
    <row r="17" spans="1:10" ht="24" customHeight="1" thickTop="1" x14ac:dyDescent="0.25">
      <c r="A17" s="545">
        <f t="shared" ref="A17:J20" si="0">A7</f>
        <v>2023</v>
      </c>
      <c r="B17" s="544">
        <f t="shared" si="0"/>
        <v>-0.51570152964572458</v>
      </c>
      <c r="C17" s="544">
        <f t="shared" si="0"/>
        <v>-4.6200483758056521E-2</v>
      </c>
      <c r="D17" s="544">
        <f t="shared" si="0"/>
        <v>-0.12712225277900302</v>
      </c>
      <c r="E17" s="544">
        <f t="shared" si="0"/>
        <v>-0.36757075770995584</v>
      </c>
      <c r="F17" s="544">
        <f t="shared" si="0"/>
        <v>-2.4163148073470353</v>
      </c>
      <c r="G17" s="544">
        <f t="shared" si="0"/>
        <v>-0.10786212612914881</v>
      </c>
      <c r="H17" s="544">
        <f t="shared" si="0"/>
        <v>-9.2461666369160866E-2</v>
      </c>
      <c r="I17" s="544">
        <f t="shared" si="0"/>
        <v>-0.16281044219448404</v>
      </c>
      <c r="J17" s="544">
        <f t="shared" si="0"/>
        <v>-0.41669224900582336</v>
      </c>
    </row>
    <row r="18" spans="1:10" x14ac:dyDescent="0.25">
      <c r="A18" s="545">
        <f t="shared" si="0"/>
        <v>2024</v>
      </c>
      <c r="B18" s="544">
        <f t="shared" si="0"/>
        <v>-0.72050279180356824</v>
      </c>
      <c r="C18" s="544">
        <f t="shared" si="0"/>
        <v>-0.24701068758112399</v>
      </c>
      <c r="D18" s="544">
        <f t="shared" si="0"/>
        <v>-0.25174558372054889</v>
      </c>
      <c r="E18" s="544">
        <f t="shared" si="0"/>
        <v>-0.30137379288916577</v>
      </c>
      <c r="F18" s="544">
        <f t="shared" si="0"/>
        <v>-3.6426242212521771</v>
      </c>
      <c r="G18" s="544">
        <f t="shared" si="0"/>
        <v>-0.15274909846397122</v>
      </c>
      <c r="H18" s="544">
        <f t="shared" si="0"/>
        <v>-0.33362962703409949</v>
      </c>
      <c r="I18" s="544">
        <f t="shared" si="0"/>
        <v>-0.27072078902942565</v>
      </c>
      <c r="J18" s="544">
        <f t="shared" si="0"/>
        <v>-0.46119742944198405</v>
      </c>
    </row>
    <row r="19" spans="1:10" x14ac:dyDescent="0.25">
      <c r="A19" s="545">
        <f t="shared" si="0"/>
        <v>2025</v>
      </c>
      <c r="B19" s="544">
        <f t="shared" si="0"/>
        <v>-0.59425182118761199</v>
      </c>
      <c r="C19" s="544">
        <f t="shared" si="0"/>
        <v>-0.59098199694037135</v>
      </c>
      <c r="D19" s="544">
        <f t="shared" si="0"/>
        <v>-0.4894407876345781</v>
      </c>
      <c r="E19" s="544">
        <f t="shared" si="0"/>
        <v>-0.29580415710145758</v>
      </c>
      <c r="F19" s="544">
        <f t="shared" si="0"/>
        <v>-2.7586057155639594</v>
      </c>
      <c r="G19" s="544">
        <f t="shared" si="0"/>
        <v>-0.14910377616220671</v>
      </c>
      <c r="H19" s="544">
        <f t="shared" si="0"/>
        <v>-0.42171681171907949</v>
      </c>
      <c r="I19" s="544">
        <f t="shared" si="0"/>
        <v>-0.85844881825968855</v>
      </c>
      <c r="J19" s="544">
        <f t="shared" si="0"/>
        <v>-0.24225821495739153</v>
      </c>
    </row>
    <row r="20" spans="1:10" ht="18" customHeight="1" thickBot="1" x14ac:dyDescent="0.3">
      <c r="A20" s="545">
        <f t="shared" si="0"/>
        <v>2026</v>
      </c>
      <c r="B20" s="544">
        <f t="shared" si="0"/>
        <v>-0.40252165837706855</v>
      </c>
      <c r="C20" s="544">
        <f t="shared" si="0"/>
        <v>-0.92233092647286696</v>
      </c>
      <c r="D20" s="544">
        <f t="shared" si="0"/>
        <v>-0.58121134264990815</v>
      </c>
      <c r="E20" s="544">
        <f t="shared" si="0"/>
        <v>-0.2095804402904804</v>
      </c>
      <c r="F20" s="544">
        <f t="shared" si="0"/>
        <v>-2.0365085428833112</v>
      </c>
      <c r="G20" s="544">
        <f t="shared" si="0"/>
        <v>-0.17082948064202697</v>
      </c>
      <c r="H20" s="544">
        <f t="shared" si="0"/>
        <v>-0.33813654001120597</v>
      </c>
      <c r="I20" s="544">
        <f t="shared" si="0"/>
        <v>-1.4772425518925871</v>
      </c>
      <c r="J20" s="544">
        <f t="shared" si="0"/>
        <v>1.3255676604018163E-2</v>
      </c>
    </row>
    <row r="21" spans="1:10" ht="12" thickTop="1" x14ac:dyDescent="0.25">
      <c r="A21" s="64"/>
      <c r="B21" s="64"/>
      <c r="C21" s="64"/>
      <c r="D21" s="64"/>
      <c r="E21" s="64"/>
      <c r="F21" s="64"/>
      <c r="G21" s="64"/>
      <c r="H21" s="64"/>
      <c r="I21" s="206"/>
      <c r="J21" s="206" t="s">
        <v>97</v>
      </c>
    </row>
    <row r="22" spans="1:10" ht="15.75" customHeight="1" x14ac:dyDescent="0.25">
      <c r="A22" s="57"/>
      <c r="B22" s="57"/>
      <c r="C22" s="57"/>
      <c r="D22" s="57"/>
      <c r="E22" s="57"/>
      <c r="F22" s="57"/>
      <c r="G22" s="57"/>
      <c r="H22" s="57"/>
      <c r="I22" s="390"/>
    </row>
  </sheetData>
  <mergeCells count="14">
    <mergeCell ref="A4:J4"/>
    <mergeCell ref="A5:J5"/>
    <mergeCell ref="A13:J13"/>
    <mergeCell ref="A14:J14"/>
    <mergeCell ref="A15:A16"/>
    <mergeCell ref="B15:B16"/>
    <mergeCell ref="C15:C16"/>
    <mergeCell ref="D15:D16"/>
    <mergeCell ref="E15:E16"/>
    <mergeCell ref="F15:F16"/>
    <mergeCell ref="G15:G16"/>
    <mergeCell ref="H15:H16"/>
    <mergeCell ref="I15:I16"/>
    <mergeCell ref="J15:J1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AK106"/>
  <sheetViews>
    <sheetView showGridLines="0" zoomScale="110" zoomScaleNormal="110" workbookViewId="0">
      <selection activeCell="I1" sqref="I1"/>
    </sheetView>
  </sheetViews>
  <sheetFormatPr defaultColWidth="9.26953125" defaultRowHeight="11.5" x14ac:dyDescent="0.25"/>
  <cols>
    <col min="1" max="1" width="14.26953125" style="263" bestFit="1" customWidth="1"/>
    <col min="2" max="2" width="28.453125" style="263" customWidth="1"/>
    <col min="3" max="3" width="17.453125" style="263" customWidth="1"/>
    <col min="4" max="18" width="6" style="263" customWidth="1"/>
    <col min="19" max="19" width="8.453125" style="263" customWidth="1"/>
    <col min="20" max="20" width="9.26953125" style="263"/>
    <col min="21" max="21" width="8.54296875" style="263" bestFit="1" customWidth="1"/>
    <col min="22" max="22" width="10.26953125" style="263" customWidth="1"/>
    <col min="23" max="16384" width="9.26953125" style="263"/>
  </cols>
  <sheetData>
    <row r="4" spans="1:19" ht="14.5" x14ac:dyDescent="0.35">
      <c r="A4" s="553"/>
    </row>
    <row r="5" spans="1:19" x14ac:dyDescent="0.25">
      <c r="B5" s="554" t="s">
        <v>927</v>
      </c>
      <c r="C5" s="554"/>
      <c r="D5" s="554"/>
      <c r="E5" s="554"/>
      <c r="F5" s="554"/>
      <c r="G5" s="554"/>
      <c r="H5" s="554"/>
      <c r="I5" s="549"/>
      <c r="J5" s="549"/>
      <c r="K5" s="549"/>
      <c r="L5" s="549"/>
    </row>
    <row r="6" spans="1:19" ht="12" thickBot="1" x14ac:dyDescent="0.3">
      <c r="B6" s="555" t="s">
        <v>928</v>
      </c>
      <c r="C6" s="555"/>
      <c r="D6" s="555"/>
      <c r="E6" s="555"/>
      <c r="F6" s="555"/>
      <c r="G6" s="555"/>
      <c r="H6" s="555"/>
      <c r="I6" s="549"/>
      <c r="J6" s="549"/>
      <c r="K6" s="549"/>
      <c r="L6" s="549"/>
    </row>
    <row r="7" spans="1:19" ht="12" x14ac:dyDescent="0.25">
      <c r="B7" s="556"/>
      <c r="C7" s="556"/>
      <c r="D7" s="557">
        <v>2008</v>
      </c>
      <c r="E7" s="557">
        <v>2009</v>
      </c>
      <c r="F7" s="557">
        <v>2010</v>
      </c>
      <c r="G7" s="557">
        <v>2011</v>
      </c>
      <c r="H7" s="557">
        <v>2012</v>
      </c>
      <c r="I7" s="557">
        <v>2013</v>
      </c>
      <c r="J7" s="557">
        <v>2014</v>
      </c>
      <c r="K7" s="558">
        <v>2015</v>
      </c>
      <c r="L7" s="558">
        <v>2016</v>
      </c>
      <c r="M7" s="558">
        <v>2017</v>
      </c>
      <c r="N7" s="558">
        <v>2018</v>
      </c>
      <c r="O7" s="558">
        <v>2019</v>
      </c>
      <c r="P7" s="558">
        <v>2020</v>
      </c>
      <c r="Q7" s="558">
        <v>2021</v>
      </c>
      <c r="R7" s="558">
        <v>2022</v>
      </c>
      <c r="S7" s="558">
        <v>2023</v>
      </c>
    </row>
    <row r="8" spans="1:19" ht="12" x14ac:dyDescent="0.25">
      <c r="B8" s="559" t="s">
        <v>929</v>
      </c>
      <c r="C8" s="559" t="s">
        <v>930</v>
      </c>
      <c r="D8" s="560">
        <v>-2.5234210889800117</v>
      </c>
      <c r="E8" s="560">
        <v>-8.1493356813289886</v>
      </c>
      <c r="F8" s="560">
        <v>-7.5026077807900462</v>
      </c>
      <c r="G8" s="560">
        <v>-4.322085277808231</v>
      </c>
      <c r="H8" s="560">
        <v>-4.3689696372631763</v>
      </c>
      <c r="I8" s="560">
        <v>-2.8885857040668763</v>
      </c>
      <c r="J8" s="560">
        <v>-3.1147163639601265</v>
      </c>
      <c r="K8" s="560">
        <v>-2.6729622355616662</v>
      </c>
      <c r="L8" s="560">
        <v>-2.582412289630224</v>
      </c>
      <c r="M8" s="560">
        <v>-0.98226653015622056</v>
      </c>
      <c r="N8" s="560">
        <v>-1.0109230637371953</v>
      </c>
      <c r="O8" s="560">
        <f>ESA2010_source!R94*100</f>
        <v>-1.2069804952340768</v>
      </c>
      <c r="P8" s="560">
        <f>ESA2010_source!S94*100</f>
        <v>-5.3503135907519042</v>
      </c>
      <c r="Q8" s="560">
        <f>ESA2010_source!T94*100</f>
        <v>-5.4305277949314545</v>
      </c>
      <c r="R8" s="560">
        <f>ESA2010_source!U94*100</f>
        <v>-2.0373560448130417</v>
      </c>
      <c r="S8" s="560">
        <f>ESA2010_source!V94*100</f>
        <v>-6.2971197561965244</v>
      </c>
    </row>
    <row r="9" spans="1:19" ht="12" x14ac:dyDescent="0.25">
      <c r="B9" s="559" t="s">
        <v>647</v>
      </c>
      <c r="C9" s="559" t="s">
        <v>648</v>
      </c>
      <c r="D9" s="560">
        <v>1.1215322763768836</v>
      </c>
      <c r="E9" s="560">
        <v>-1.8646745104539599</v>
      </c>
      <c r="F9" s="560">
        <v>-0.37604132730798939</v>
      </c>
      <c r="G9" s="560">
        <v>-0.25751466871737411</v>
      </c>
      <c r="H9" s="560">
        <v>-0.48131839707946311</v>
      </c>
      <c r="I9" s="560">
        <v>-0.6996093224525689</v>
      </c>
      <c r="J9" s="560">
        <v>-0.58321534787061857</v>
      </c>
      <c r="K9" s="560">
        <v>-0.12783377625914907</v>
      </c>
      <c r="L9" s="560">
        <v>-6.0496468587597323E-2</v>
      </c>
      <c r="M9" s="560">
        <v>0.18001260401688915</v>
      </c>
      <c r="N9" s="560">
        <v>0.60238011747504783</v>
      </c>
      <c r="O9" s="560">
        <v>0.70283417593770481</v>
      </c>
      <c r="P9" s="560">
        <v>-1.0183740130843146</v>
      </c>
      <c r="Q9" s="560">
        <f>[75]SS_EK!L5</f>
        <v>0</v>
      </c>
      <c r="R9" s="560">
        <f>[75]SS_EK!M5</f>
        <v>0</v>
      </c>
      <c r="S9" s="560">
        <f>[75]SS_EK!N5</f>
        <v>0</v>
      </c>
    </row>
    <row r="10" spans="1:19" ht="12" x14ac:dyDescent="0.25">
      <c r="B10" s="559" t="s">
        <v>991</v>
      </c>
      <c r="C10" s="559" t="s">
        <v>931</v>
      </c>
      <c r="D10" s="560">
        <v>-0.34521395225840129</v>
      </c>
      <c r="E10" s="560">
        <v>-0.26493583740229953</v>
      </c>
      <c r="F10" s="560">
        <v>-0.58945972743968078</v>
      </c>
      <c r="G10" s="560">
        <v>0.45098611885825823</v>
      </c>
      <c r="H10" s="560">
        <v>5.46578265893682E-2</v>
      </c>
      <c r="I10" s="560">
        <v>-1.0866810360508451E-2</v>
      </c>
      <c r="J10" s="560">
        <v>0.27281445768571533</v>
      </c>
      <c r="K10" s="560">
        <v>0</v>
      </c>
      <c r="L10" s="560">
        <v>-4.3379826941880494E-2</v>
      </c>
      <c r="M10" s="560">
        <v>0</v>
      </c>
      <c r="N10" s="560">
        <v>0</v>
      </c>
      <c r="O10" s="560">
        <v>0</v>
      </c>
      <c r="P10" s="560">
        <v>-1.8180311929928761</v>
      </c>
      <c r="Q10" s="560">
        <f>[75]SS_EK!L6</f>
        <v>0</v>
      </c>
      <c r="R10" s="560">
        <f>[75]SS_EK!M6</f>
        <v>0</v>
      </c>
      <c r="S10" s="560">
        <f>[75]SS_EK!N6</f>
        <v>0</v>
      </c>
    </row>
    <row r="11" spans="1:19" ht="12" x14ac:dyDescent="0.25">
      <c r="B11" s="559" t="s">
        <v>64</v>
      </c>
      <c r="C11" s="559" t="s">
        <v>149</v>
      </c>
      <c r="D11" s="560">
        <v>-3.2997394130984938</v>
      </c>
      <c r="E11" s="560">
        <v>-6.019725333472727</v>
      </c>
      <c r="F11" s="560">
        <v>-6.5810892214517906</v>
      </c>
      <c r="G11" s="560">
        <v>-4.5315007868253421</v>
      </c>
      <c r="H11" s="560">
        <v>-3.9349974281915805</v>
      </c>
      <c r="I11" s="560">
        <v>-2.1727657056979139</v>
      </c>
      <c r="J11" s="560">
        <v>-2.7976502475532872</v>
      </c>
      <c r="K11" s="560">
        <v>-2.5494834820871213</v>
      </c>
      <c r="L11" s="560">
        <v>-2.4773492534267474</v>
      </c>
      <c r="M11" s="560">
        <v>-1.1622791341731096</v>
      </c>
      <c r="N11" s="560">
        <v>-1.6133031812122431</v>
      </c>
      <c r="O11" s="560">
        <v>-1.9218268507001128</v>
      </c>
      <c r="P11" s="560">
        <v>-2.5227637368780638</v>
      </c>
      <c r="Q11" s="560">
        <f>[75]SS_EK!L11</f>
        <v>0</v>
      </c>
      <c r="R11" s="560">
        <f>[75]SS_EK!M11</f>
        <v>0</v>
      </c>
      <c r="S11" s="560">
        <f>[75]SS_EK!N11</f>
        <v>0</v>
      </c>
    </row>
    <row r="12" spans="1:19" ht="14.5" x14ac:dyDescent="0.35">
      <c r="B12" s="559"/>
      <c r="C12" s="559"/>
      <c r="D12"/>
      <c r="E12"/>
      <c r="F12"/>
      <c r="G12"/>
      <c r="H12"/>
      <c r="I12"/>
      <c r="J12"/>
      <c r="K12"/>
      <c r="L12"/>
      <c r="M12"/>
      <c r="N12"/>
      <c r="O12"/>
      <c r="P12"/>
      <c r="Q12"/>
      <c r="R12" s="560"/>
    </row>
    <row r="13" spans="1:19" ht="14.5" x14ac:dyDescent="0.35">
      <c r="B13" s="559"/>
      <c r="C13" s="559"/>
      <c r="D13"/>
      <c r="E13"/>
      <c r="F13"/>
      <c r="G13"/>
      <c r="H13"/>
      <c r="I13"/>
      <c r="J13"/>
      <c r="K13"/>
      <c r="L13"/>
      <c r="M13"/>
      <c r="N13"/>
      <c r="O13"/>
      <c r="P13"/>
      <c r="Q13"/>
      <c r="R13" s="560"/>
    </row>
    <row r="14" spans="1:19" ht="14.5" x14ac:dyDescent="0.35">
      <c r="B14" s="559"/>
      <c r="C14" s="559"/>
      <c r="D14"/>
      <c r="E14"/>
      <c r="F14"/>
      <c r="G14"/>
      <c r="H14"/>
      <c r="I14"/>
      <c r="J14"/>
      <c r="K14"/>
      <c r="L14"/>
      <c r="M14"/>
      <c r="N14"/>
      <c r="O14"/>
      <c r="P14"/>
      <c r="Q14"/>
      <c r="R14" s="560"/>
    </row>
    <row r="15" spans="1:19" ht="14.5" x14ac:dyDescent="0.35">
      <c r="B15" s="559"/>
      <c r="C15" s="559"/>
      <c r="D15"/>
      <c r="E15"/>
      <c r="F15"/>
      <c r="G15"/>
      <c r="H15"/>
      <c r="I15"/>
      <c r="J15"/>
      <c r="K15"/>
      <c r="L15"/>
      <c r="M15"/>
      <c r="N15"/>
      <c r="O15"/>
      <c r="P15"/>
      <c r="Q15"/>
      <c r="R15" s="560"/>
    </row>
    <row r="16" spans="1:19" ht="14.5" x14ac:dyDescent="0.35">
      <c r="B16" s="559"/>
      <c r="C16" s="559"/>
      <c r="D16"/>
      <c r="E16"/>
      <c r="F16"/>
      <c r="G16"/>
      <c r="H16"/>
      <c r="I16"/>
      <c r="J16"/>
      <c r="K16"/>
      <c r="L16"/>
      <c r="M16"/>
      <c r="N16"/>
      <c r="O16"/>
      <c r="P16"/>
      <c r="Q16"/>
      <c r="R16" s="560"/>
    </row>
    <row r="17" spans="2:20" ht="14.5" x14ac:dyDescent="0.35">
      <c r="B17" s="559"/>
      <c r="C17" s="559"/>
      <c r="D17"/>
      <c r="E17"/>
      <c r="F17"/>
      <c r="G17"/>
      <c r="H17"/>
      <c r="I17"/>
      <c r="J17"/>
      <c r="K17"/>
      <c r="L17"/>
      <c r="M17"/>
      <c r="N17"/>
      <c r="O17"/>
      <c r="P17"/>
      <c r="Q17"/>
      <c r="R17" s="560"/>
    </row>
    <row r="24" spans="2:20" ht="12" thickBot="1" x14ac:dyDescent="0.3">
      <c r="B24" s="555" t="s">
        <v>1048</v>
      </c>
      <c r="C24" s="589"/>
      <c r="D24" s="589"/>
      <c r="E24" s="589"/>
    </row>
    <row r="25" spans="2:20" ht="12" thickBot="1" x14ac:dyDescent="0.3">
      <c r="B25" s="555" t="s">
        <v>1049</v>
      </c>
      <c r="C25" s="555"/>
      <c r="D25" s="555"/>
      <c r="E25" s="555"/>
      <c r="F25" s="554"/>
      <c r="G25" s="554"/>
      <c r="H25" s="554"/>
      <c r="I25" s="549"/>
      <c r="J25" s="549"/>
      <c r="K25" s="549"/>
      <c r="L25" s="549"/>
    </row>
    <row r="26" spans="2:20" ht="12" thickBot="1" x14ac:dyDescent="0.3">
      <c r="B26" s="588"/>
      <c r="C26" s="588"/>
      <c r="D26" s="588">
        <v>2023</v>
      </c>
      <c r="E26" s="588">
        <v>2022</v>
      </c>
      <c r="F26" s="579"/>
      <c r="G26" s="554"/>
      <c r="H26" s="549"/>
      <c r="I26" s="549"/>
      <c r="J26" s="549"/>
      <c r="K26" s="549"/>
      <c r="L26" s="549"/>
      <c r="O26" s="549"/>
      <c r="P26" s="549"/>
      <c r="Q26" s="549"/>
      <c r="R26" s="549"/>
      <c r="S26" s="549"/>
      <c r="T26" s="549"/>
    </row>
    <row r="27" spans="2:20" ht="14" x14ac:dyDescent="0.3">
      <c r="B27" s="562" t="s">
        <v>932</v>
      </c>
      <c r="C27" s="263" t="s">
        <v>1050</v>
      </c>
      <c r="D27" s="580">
        <f>[76]A_mar23!$D$78</f>
        <v>8.9859801471579743</v>
      </c>
      <c r="E27" s="580">
        <f>[76]A_mar23!$C$78</f>
        <v>10.429424965350151</v>
      </c>
      <c r="F27" s="561"/>
    </row>
    <row r="28" spans="2:20" ht="19.399999999999999" customHeight="1" x14ac:dyDescent="0.3">
      <c r="B28" s="562" t="s">
        <v>933</v>
      </c>
      <c r="C28" s="263" t="s">
        <v>1051</v>
      </c>
      <c r="D28" s="587">
        <f>((ESA2010_source!V46-ESA2010_source!V42)/(ESA2010_source!U46-ESA2010_source!U42)-1)*100</f>
        <v>21.01328149802557</v>
      </c>
      <c r="E28" s="587">
        <f>((ESA2010_source!U46-ESA2010_source!U42)/(ESA2010_source!T46-ESA2010_source!T42)-1)*100</f>
        <v>0.8099563401474219</v>
      </c>
      <c r="F28" s="561"/>
    </row>
    <row r="29" spans="2:20" ht="14" x14ac:dyDescent="0.3">
      <c r="B29" s="562"/>
      <c r="D29" s="580"/>
      <c r="E29" s="580"/>
    </row>
    <row r="31" spans="2:20" ht="14" x14ac:dyDescent="0.3">
      <c r="B31" s="562"/>
      <c r="D31" s="580"/>
      <c r="E31" s="580"/>
    </row>
    <row r="32" spans="2:20" ht="13" x14ac:dyDescent="0.3">
      <c r="B32" s="562"/>
    </row>
    <row r="33" spans="2:6" ht="14" x14ac:dyDescent="0.3">
      <c r="B33" s="563"/>
      <c r="D33" s="581"/>
      <c r="E33" s="581"/>
      <c r="F33" s="561"/>
    </row>
    <row r="34" spans="2:6" ht="13" x14ac:dyDescent="0.3">
      <c r="B34" s="563"/>
      <c r="F34" s="561"/>
    </row>
    <row r="35" spans="2:6" ht="14" x14ac:dyDescent="0.3">
      <c r="B35" s="562"/>
      <c r="D35" s="580"/>
      <c r="E35" s="580"/>
    </row>
    <row r="36" spans="2:6" ht="13" x14ac:dyDescent="0.3">
      <c r="B36" s="562"/>
    </row>
    <row r="37" spans="2:6" ht="14" x14ac:dyDescent="0.3">
      <c r="B37" s="562"/>
      <c r="D37" s="580"/>
      <c r="E37" s="580"/>
    </row>
    <row r="38" spans="2:6" ht="13" x14ac:dyDescent="0.3">
      <c r="B38" s="562"/>
    </row>
    <row r="39" spans="2:6" ht="14" x14ac:dyDescent="0.3">
      <c r="B39" s="562"/>
      <c r="D39" s="580"/>
      <c r="E39" s="580"/>
    </row>
    <row r="40" spans="2:6" ht="13" x14ac:dyDescent="0.3">
      <c r="B40" s="562"/>
    </row>
    <row r="41" spans="2:6" ht="14" x14ac:dyDescent="0.3">
      <c r="B41" s="562"/>
      <c r="D41" s="580"/>
      <c r="E41" s="580"/>
    </row>
    <row r="42" spans="2:6" ht="13" x14ac:dyDescent="0.3">
      <c r="B42" s="562"/>
    </row>
    <row r="43" spans="2:6" ht="14" x14ac:dyDescent="0.3">
      <c r="B43" s="562"/>
      <c r="D43" s="580"/>
      <c r="E43" s="580"/>
    </row>
    <row r="44" spans="2:6" ht="13" x14ac:dyDescent="0.3">
      <c r="B44" s="562"/>
    </row>
    <row r="45" spans="2:6" ht="14" x14ac:dyDescent="0.3">
      <c r="B45" s="562"/>
      <c r="D45" s="580"/>
      <c r="E45" s="580"/>
    </row>
    <row r="46" spans="2:6" ht="13" x14ac:dyDescent="0.3">
      <c r="B46" s="562"/>
    </row>
    <row r="47" spans="2:6" ht="14" x14ac:dyDescent="0.3">
      <c r="B47" s="582"/>
      <c r="C47" s="268"/>
      <c r="D47" s="580"/>
      <c r="E47" s="580"/>
      <c r="F47" s="268"/>
    </row>
    <row r="48" spans="2:6" ht="14" x14ac:dyDescent="0.3">
      <c r="B48" s="582"/>
      <c r="F48" s="580"/>
    </row>
    <row r="49" spans="1:37" x14ac:dyDescent="0.25">
      <c r="D49" s="267" t="s">
        <v>8</v>
      </c>
    </row>
    <row r="50" spans="1:37" x14ac:dyDescent="0.25">
      <c r="E50" s="266"/>
      <c r="F50" s="266"/>
      <c r="H50" s="267"/>
      <c r="I50" s="267"/>
      <c r="J50" s="267"/>
      <c r="K50" s="267"/>
      <c r="L50" s="267"/>
      <c r="M50" s="564"/>
      <c r="N50" s="564"/>
      <c r="O50" s="266"/>
      <c r="P50" s="266"/>
      <c r="Q50" s="565"/>
      <c r="S50" s="565"/>
    </row>
    <row r="51" spans="1:37" x14ac:dyDescent="0.25">
      <c r="B51" s="265"/>
      <c r="C51" s="265"/>
      <c r="D51" s="265"/>
      <c r="E51" s="265"/>
      <c r="F51" s="265"/>
      <c r="G51" s="265"/>
      <c r="H51" s="265"/>
      <c r="I51" s="265"/>
      <c r="J51" s="265"/>
      <c r="K51" s="265"/>
      <c r="L51" s="265"/>
      <c r="M51" s="566"/>
      <c r="N51" s="564"/>
      <c r="O51" s="266"/>
      <c r="Q51" s="565"/>
      <c r="S51" s="565"/>
    </row>
    <row r="52" spans="1:37" x14ac:dyDescent="0.25">
      <c r="A52" s="266"/>
      <c r="B52" s="567"/>
      <c r="C52" s="567"/>
      <c r="D52" s="568"/>
      <c r="E52" s="265"/>
      <c r="F52" s="265"/>
      <c r="G52" s="265"/>
      <c r="H52" s="265"/>
      <c r="I52" s="265"/>
      <c r="J52" s="265"/>
      <c r="K52" s="265"/>
      <c r="L52" s="265"/>
      <c r="M52" s="564"/>
      <c r="N52" s="564"/>
      <c r="O52" s="266"/>
      <c r="Q52" s="565"/>
      <c r="S52" s="565"/>
    </row>
    <row r="53" spans="1:37" x14ac:dyDescent="0.25">
      <c r="B53" s="265"/>
      <c r="C53" s="265"/>
      <c r="D53" s="569"/>
      <c r="E53" s="265"/>
      <c r="F53" s="265"/>
      <c r="G53" s="265"/>
      <c r="H53" s="265"/>
      <c r="I53" s="265"/>
      <c r="J53" s="265"/>
      <c r="K53" s="265"/>
      <c r="L53" s="265"/>
      <c r="M53" s="564"/>
      <c r="N53" s="564"/>
      <c r="O53" s="266"/>
      <c r="Q53" s="565"/>
      <c r="S53" s="565"/>
    </row>
    <row r="54" spans="1:37" x14ac:dyDescent="0.25">
      <c r="B54" s="567"/>
      <c r="C54" s="567"/>
      <c r="D54" s="569"/>
      <c r="E54" s="265"/>
      <c r="F54" s="265"/>
      <c r="G54" s="265"/>
      <c r="H54" s="265"/>
      <c r="I54" s="265"/>
      <c r="J54" s="265"/>
      <c r="K54" s="265"/>
      <c r="L54" s="265"/>
      <c r="M54" s="564"/>
      <c r="N54" s="564"/>
      <c r="O54" s="266"/>
      <c r="S54" s="565"/>
    </row>
    <row r="55" spans="1:37" x14ac:dyDescent="0.25">
      <c r="B55" s="570"/>
      <c r="C55" s="570"/>
      <c r="D55" s="269"/>
      <c r="E55" s="265"/>
      <c r="F55" s="265"/>
      <c r="G55" s="265"/>
      <c r="H55" s="565"/>
      <c r="I55" s="265"/>
      <c r="J55" s="567"/>
      <c r="K55" s="571"/>
      <c r="L55" s="571"/>
      <c r="M55" s="265"/>
      <c r="N55" s="265"/>
      <c r="O55" s="265"/>
      <c r="P55" s="567"/>
      <c r="Q55" s="576"/>
      <c r="R55" s="265"/>
      <c r="S55" s="265"/>
      <c r="T55" s="265"/>
      <c r="U55" s="265"/>
      <c r="V55" s="265"/>
      <c r="W55" s="567"/>
      <c r="X55" s="265"/>
      <c r="Y55" s="265"/>
      <c r="Z55" s="265"/>
      <c r="AA55" s="265"/>
      <c r="AB55" s="567"/>
      <c r="AC55" s="265"/>
      <c r="AD55" s="265"/>
      <c r="AE55" s="265"/>
    </row>
    <row r="56" spans="1:37" x14ac:dyDescent="0.25">
      <c r="B56" s="265"/>
      <c r="C56" s="265"/>
      <c r="D56" s="265"/>
      <c r="E56" s="265"/>
      <c r="F56" s="265"/>
      <c r="G56" s="265"/>
      <c r="H56" s="565"/>
      <c r="I56" s="265"/>
      <c r="J56" s="567"/>
      <c r="K56" s="571"/>
      <c r="L56" s="571"/>
      <c r="M56" s="265"/>
      <c r="N56" s="265"/>
      <c r="O56" s="265"/>
      <c r="P56" s="567"/>
      <c r="Q56" s="576"/>
      <c r="R56" s="265"/>
      <c r="S56" s="265"/>
      <c r="T56" s="265"/>
      <c r="U56" s="265"/>
      <c r="V56" s="265"/>
      <c r="W56" s="567"/>
      <c r="X56" s="265"/>
      <c r="Y56" s="265"/>
      <c r="Z56" s="265"/>
      <c r="AA56" s="265"/>
      <c r="AB56" s="567"/>
      <c r="AC56" s="265"/>
      <c r="AD56" s="265"/>
      <c r="AE56" s="265"/>
    </row>
    <row r="57" spans="1:37" x14ac:dyDescent="0.25">
      <c r="B57" s="570"/>
      <c r="C57" s="570"/>
      <c r="D57" s="269"/>
      <c r="E57" s="265"/>
      <c r="F57" s="583"/>
      <c r="G57" s="583"/>
      <c r="H57" s="584"/>
      <c r="I57" s="583"/>
      <c r="J57" s="583"/>
      <c r="K57" s="585"/>
      <c r="L57" s="585"/>
      <c r="M57" s="583"/>
      <c r="N57" s="583"/>
      <c r="O57" s="583"/>
      <c r="P57" s="583"/>
      <c r="Q57" s="584"/>
      <c r="R57" s="584"/>
      <c r="S57" s="583"/>
      <c r="T57" s="583"/>
      <c r="U57" s="583"/>
      <c r="V57" s="583"/>
      <c r="W57" s="583"/>
      <c r="X57" s="583"/>
      <c r="Y57" s="583"/>
      <c r="Z57" s="583"/>
      <c r="AA57" s="583"/>
      <c r="AB57" s="586"/>
      <c r="AC57" s="583"/>
      <c r="AD57" s="583"/>
      <c r="AE57" s="583"/>
      <c r="AF57" s="587"/>
      <c r="AG57" s="587"/>
      <c r="AH57" s="587"/>
      <c r="AI57" s="587"/>
      <c r="AJ57" s="587"/>
      <c r="AK57" s="587"/>
    </row>
    <row r="58" spans="1:37" x14ac:dyDescent="0.25">
      <c r="B58" s="265"/>
      <c r="C58" s="265"/>
      <c r="D58" s="265"/>
      <c r="E58" s="265"/>
      <c r="F58" s="265"/>
      <c r="G58" s="265"/>
      <c r="H58" s="265"/>
      <c r="I58" s="265"/>
      <c r="J58" s="265"/>
      <c r="K58" s="265"/>
      <c r="L58" s="265"/>
      <c r="M58" s="564"/>
      <c r="N58" s="564"/>
      <c r="O58" s="266"/>
      <c r="S58" s="565"/>
    </row>
    <row r="59" spans="1:37" x14ac:dyDescent="0.25">
      <c r="C59" s="567"/>
      <c r="D59" s="569"/>
      <c r="E59" s="265"/>
      <c r="F59" s="265"/>
      <c r="G59" s="265"/>
      <c r="H59" s="265"/>
      <c r="I59" s="265"/>
      <c r="J59" s="265"/>
      <c r="K59" s="265"/>
      <c r="L59" s="265"/>
      <c r="M59" s="564"/>
      <c r="N59" s="564"/>
      <c r="O59" s="266"/>
      <c r="S59" s="565"/>
    </row>
    <row r="60" spans="1:37" x14ac:dyDescent="0.25">
      <c r="B60" s="567"/>
      <c r="C60" s="265"/>
      <c r="D60" s="569"/>
      <c r="E60" s="265"/>
      <c r="F60" s="265"/>
      <c r="G60" s="265"/>
      <c r="H60" s="265"/>
      <c r="I60" s="265"/>
      <c r="J60" s="265"/>
      <c r="K60" s="265"/>
      <c r="L60" s="265"/>
      <c r="M60" s="564"/>
      <c r="N60" s="564"/>
      <c r="O60" s="266"/>
      <c r="S60" s="565"/>
    </row>
    <row r="61" spans="1:37" x14ac:dyDescent="0.25">
      <c r="B61" s="265"/>
      <c r="C61" s="265"/>
      <c r="D61" s="265"/>
      <c r="E61" s="265"/>
      <c r="F61" s="265"/>
      <c r="G61" s="265"/>
      <c r="H61" s="265"/>
      <c r="I61" s="265"/>
      <c r="J61" s="265"/>
      <c r="K61" s="265"/>
      <c r="L61" s="265"/>
      <c r="M61" s="564"/>
      <c r="N61" s="564"/>
      <c r="S61" s="565"/>
    </row>
    <row r="62" spans="1:37" x14ac:dyDescent="0.25">
      <c r="B62" s="265"/>
      <c r="C62" s="265"/>
      <c r="D62" s="265"/>
      <c r="E62" s="265"/>
      <c r="F62" s="265"/>
      <c r="G62" s="265"/>
      <c r="H62" s="265"/>
      <c r="I62" s="265"/>
      <c r="J62" s="265"/>
      <c r="K62" s="265"/>
      <c r="L62" s="265"/>
      <c r="M62" s="564"/>
      <c r="N62" s="564"/>
      <c r="O62" s="565"/>
      <c r="Q62" s="565"/>
      <c r="S62" s="565"/>
    </row>
    <row r="63" spans="1:37" x14ac:dyDescent="0.25">
      <c r="B63" s="265"/>
      <c r="C63" s="265"/>
      <c r="D63" s="265"/>
      <c r="E63" s="265"/>
      <c r="F63" s="265"/>
      <c r="G63" s="265"/>
      <c r="H63" s="265"/>
      <c r="I63" s="265"/>
      <c r="J63" s="265"/>
      <c r="K63" s="265"/>
      <c r="L63" s="265"/>
      <c r="M63" s="564"/>
      <c r="N63" s="564"/>
      <c r="O63" s="565"/>
      <c r="Q63" s="565"/>
    </row>
    <row r="64" spans="1:37" x14ac:dyDescent="0.25">
      <c r="B64" s="565"/>
      <c r="C64" s="565"/>
      <c r="D64" s="569"/>
      <c r="E64" s="265"/>
      <c r="F64" s="265"/>
      <c r="G64" s="265"/>
      <c r="H64" s="265"/>
      <c r="I64" s="265"/>
      <c r="J64" s="265"/>
      <c r="K64" s="265"/>
      <c r="L64" s="265"/>
      <c r="M64" s="564"/>
      <c r="N64" s="564"/>
      <c r="O64" s="565"/>
      <c r="Q64" s="565"/>
    </row>
    <row r="65" spans="2:17" x14ac:dyDescent="0.25">
      <c r="B65" s="265"/>
      <c r="C65" s="265"/>
      <c r="D65" s="265"/>
      <c r="E65" s="265"/>
      <c r="F65" s="265"/>
      <c r="G65" s="265"/>
      <c r="H65" s="265"/>
      <c r="I65" s="265"/>
      <c r="J65" s="265"/>
      <c r="K65" s="265"/>
      <c r="L65" s="265"/>
      <c r="M65" s="564"/>
      <c r="N65" s="564"/>
      <c r="O65" s="565"/>
      <c r="Q65" s="565"/>
    </row>
    <row r="66" spans="2:17" x14ac:dyDescent="0.25">
      <c r="B66" s="567"/>
      <c r="C66" s="567"/>
      <c r="D66" s="265"/>
      <c r="E66" s="265"/>
      <c r="F66" s="265"/>
      <c r="G66" s="265"/>
      <c r="H66" s="265"/>
      <c r="I66" s="265"/>
      <c r="J66" s="265"/>
      <c r="K66" s="265"/>
      <c r="L66" s="265"/>
      <c r="N66" s="564"/>
      <c r="O66" s="565"/>
      <c r="Q66" s="565"/>
    </row>
    <row r="67" spans="2:17" x14ac:dyDescent="0.25">
      <c r="B67" s="571"/>
      <c r="C67" s="571"/>
      <c r="D67" s="572"/>
      <c r="E67" s="265"/>
      <c r="F67" s="265"/>
      <c r="G67" s="265"/>
      <c r="H67" s="265"/>
      <c r="I67" s="265"/>
      <c r="J67" s="265"/>
      <c r="K67" s="265"/>
      <c r="L67" s="265"/>
      <c r="N67" s="564"/>
      <c r="O67" s="564"/>
      <c r="Q67" s="565"/>
    </row>
    <row r="68" spans="2:17" x14ac:dyDescent="0.25">
      <c r="B68" s="571"/>
      <c r="C68" s="571"/>
      <c r="D68" s="572"/>
      <c r="E68" s="265"/>
      <c r="F68" s="265"/>
      <c r="G68" s="265"/>
      <c r="H68" s="265"/>
      <c r="I68" s="265"/>
      <c r="J68" s="265"/>
      <c r="K68" s="265"/>
      <c r="L68" s="265"/>
      <c r="M68" s="573"/>
      <c r="N68" s="564"/>
      <c r="O68" s="564"/>
    </row>
    <row r="69" spans="2:17" x14ac:dyDescent="0.25">
      <c r="B69" s="265"/>
      <c r="C69" s="265"/>
      <c r="D69" s="574"/>
      <c r="E69" s="265"/>
      <c r="F69" s="575"/>
      <c r="G69" s="265"/>
      <c r="H69" s="265"/>
      <c r="I69" s="265"/>
      <c r="J69" s="265"/>
      <c r="K69" s="265"/>
      <c r="L69" s="265"/>
      <c r="M69" s="267"/>
      <c r="N69" s="267"/>
      <c r="O69" s="267"/>
    </row>
    <row r="70" spans="2:17" x14ac:dyDescent="0.25">
      <c r="B70" s="265"/>
      <c r="C70" s="265"/>
      <c r="D70" s="265"/>
      <c r="E70" s="265"/>
      <c r="F70" s="265"/>
      <c r="G70" s="265"/>
      <c r="H70" s="265"/>
      <c r="I70" s="265"/>
      <c r="J70" s="265"/>
      <c r="K70" s="265"/>
      <c r="L70" s="265"/>
      <c r="M70" s="265"/>
      <c r="N70" s="265"/>
      <c r="O70" s="265"/>
    </row>
    <row r="71" spans="2:17" x14ac:dyDescent="0.25">
      <c r="B71" s="265"/>
      <c r="C71" s="265"/>
      <c r="D71" s="265"/>
      <c r="E71" s="265"/>
      <c r="F71" s="265"/>
      <c r="G71" s="265"/>
      <c r="H71" s="265"/>
      <c r="I71" s="265"/>
      <c r="J71" s="265"/>
      <c r="K71" s="265"/>
      <c r="L71" s="265"/>
      <c r="M71" s="265"/>
      <c r="N71" s="265"/>
      <c r="O71" s="269"/>
    </row>
    <row r="72" spans="2:17" x14ac:dyDescent="0.25">
      <c r="B72" s="567"/>
      <c r="C72" s="567"/>
      <c r="D72" s="574"/>
      <c r="E72" s="265"/>
      <c r="F72" s="265"/>
      <c r="G72" s="265"/>
      <c r="H72" s="265"/>
      <c r="I72" s="265"/>
      <c r="J72" s="265"/>
      <c r="K72" s="265"/>
      <c r="L72" s="265"/>
      <c r="M72" s="265"/>
      <c r="N72" s="265"/>
      <c r="O72" s="269"/>
    </row>
    <row r="73" spans="2:17" x14ac:dyDescent="0.25">
      <c r="B73" s="576"/>
      <c r="C73" s="576"/>
      <c r="D73" s="569"/>
      <c r="E73" s="265"/>
      <c r="F73" s="265"/>
      <c r="G73" s="265"/>
      <c r="H73" s="265"/>
      <c r="I73" s="265"/>
      <c r="J73" s="265"/>
      <c r="K73" s="265"/>
      <c r="L73" s="265"/>
      <c r="M73" s="265"/>
      <c r="N73" s="265"/>
      <c r="O73" s="269"/>
    </row>
    <row r="74" spans="2:17" ht="13.5" customHeight="1" x14ac:dyDescent="0.25">
      <c r="B74" s="265"/>
      <c r="C74" s="265"/>
      <c r="D74" s="569"/>
      <c r="E74" s="265"/>
      <c r="F74" s="265"/>
      <c r="G74" s="265"/>
      <c r="H74" s="265"/>
      <c r="I74" s="265"/>
      <c r="J74" s="265"/>
      <c r="K74" s="265"/>
      <c r="L74" s="265"/>
      <c r="M74" s="265"/>
      <c r="N74" s="265"/>
      <c r="O74" s="269"/>
    </row>
    <row r="75" spans="2:17" x14ac:dyDescent="0.25">
      <c r="B75" s="265"/>
      <c r="C75" s="265"/>
      <c r="D75" s="574"/>
      <c r="E75" s="265"/>
      <c r="F75" s="265"/>
      <c r="G75" s="265"/>
      <c r="H75" s="265"/>
      <c r="I75" s="265"/>
      <c r="J75" s="265"/>
      <c r="K75" s="265"/>
      <c r="L75" s="265"/>
      <c r="M75" s="265"/>
      <c r="N75" s="265"/>
      <c r="O75" s="265"/>
    </row>
    <row r="76" spans="2:17" x14ac:dyDescent="0.25">
      <c r="B76" s="265"/>
      <c r="C76" s="265"/>
      <c r="D76" s="574"/>
      <c r="E76" s="265"/>
      <c r="F76" s="265"/>
      <c r="G76" s="265"/>
      <c r="H76" s="265"/>
      <c r="I76" s="265"/>
      <c r="J76" s="265"/>
      <c r="K76" s="265"/>
      <c r="L76" s="265"/>
      <c r="M76" s="265"/>
      <c r="N76" s="265"/>
      <c r="O76" s="265"/>
    </row>
    <row r="77" spans="2:17" x14ac:dyDescent="0.25">
      <c r="B77" s="265"/>
      <c r="C77" s="265"/>
      <c r="D77" s="574"/>
      <c r="E77" s="265"/>
      <c r="F77" s="265"/>
      <c r="G77" s="265"/>
      <c r="H77" s="265"/>
      <c r="I77" s="265"/>
      <c r="J77" s="265"/>
      <c r="K77" s="265"/>
      <c r="L77" s="265"/>
      <c r="M77" s="265"/>
      <c r="N77" s="265"/>
      <c r="O77" s="265"/>
    </row>
    <row r="78" spans="2:17" x14ac:dyDescent="0.25">
      <c r="B78" s="265"/>
      <c r="C78" s="265"/>
      <c r="D78" s="265"/>
      <c r="E78" s="265"/>
      <c r="F78" s="265"/>
      <c r="G78" s="265"/>
      <c r="H78" s="265"/>
      <c r="I78" s="265"/>
      <c r="J78" s="265"/>
      <c r="K78" s="265"/>
      <c r="L78" s="265"/>
      <c r="M78" s="265"/>
      <c r="N78" s="265"/>
      <c r="O78" s="265"/>
    </row>
    <row r="79" spans="2:17" x14ac:dyDescent="0.25">
      <c r="B79" s="567"/>
      <c r="C79" s="567"/>
      <c r="D79" s="265"/>
      <c r="E79" s="265"/>
      <c r="F79" s="265"/>
      <c r="G79" s="265"/>
      <c r="H79" s="577"/>
      <c r="I79" s="577"/>
      <c r="J79" s="577"/>
      <c r="K79" s="577"/>
      <c r="L79" s="577"/>
      <c r="M79" s="265"/>
      <c r="N79" s="265"/>
      <c r="O79" s="265"/>
    </row>
    <row r="80" spans="2:17" x14ac:dyDescent="0.25">
      <c r="B80" s="265"/>
      <c r="C80" s="265"/>
      <c r="D80" s="574"/>
      <c r="E80" s="265"/>
      <c r="F80" s="265"/>
      <c r="G80" s="265"/>
      <c r="H80" s="578"/>
      <c r="I80" s="578"/>
      <c r="J80" s="578"/>
      <c r="K80" s="578"/>
      <c r="L80" s="578"/>
      <c r="M80" s="265"/>
      <c r="N80" s="265"/>
      <c r="O80" s="265"/>
    </row>
    <row r="81" spans="2:15" x14ac:dyDescent="0.25">
      <c r="B81" s="265"/>
      <c r="C81" s="265"/>
      <c r="D81" s="574"/>
      <c r="E81" s="265"/>
      <c r="F81" s="265"/>
      <c r="G81" s="265"/>
      <c r="H81" s="578"/>
      <c r="I81" s="578"/>
      <c r="J81" s="578"/>
      <c r="K81" s="578"/>
      <c r="L81" s="578"/>
      <c r="M81" s="265"/>
      <c r="N81" s="265"/>
      <c r="O81" s="265"/>
    </row>
    <row r="82" spans="2:15" x14ac:dyDescent="0.25">
      <c r="B82" s="265"/>
      <c r="C82" s="265"/>
      <c r="D82" s="574"/>
      <c r="E82" s="265"/>
      <c r="F82" s="265"/>
      <c r="G82" s="265"/>
      <c r="H82" s="578"/>
      <c r="I82" s="578"/>
      <c r="J82" s="578"/>
      <c r="K82" s="578"/>
      <c r="L82" s="578"/>
      <c r="M82" s="265"/>
      <c r="N82" s="265"/>
      <c r="O82" s="265"/>
    </row>
    <row r="83" spans="2:15" x14ac:dyDescent="0.25">
      <c r="B83" s="265"/>
      <c r="C83" s="265"/>
      <c r="D83" s="265"/>
      <c r="E83" s="265"/>
      <c r="F83" s="265"/>
      <c r="G83" s="265"/>
      <c r="H83" s="265"/>
      <c r="I83" s="265"/>
      <c r="J83" s="265"/>
      <c r="K83" s="265"/>
      <c r="L83" s="265"/>
      <c r="M83" s="265"/>
      <c r="N83" s="265"/>
      <c r="O83" s="265"/>
    </row>
    <row r="84" spans="2:15" x14ac:dyDescent="0.25">
      <c r="B84" s="567"/>
      <c r="C84" s="567"/>
      <c r="D84" s="567"/>
      <c r="E84" s="567"/>
      <c r="F84" s="265"/>
      <c r="G84" s="265"/>
      <c r="H84" s="577"/>
      <c r="I84" s="577"/>
      <c r="J84" s="577"/>
      <c r="K84" s="577"/>
      <c r="L84" s="577"/>
      <c r="M84" s="265"/>
      <c r="N84" s="265"/>
      <c r="O84" s="265"/>
    </row>
    <row r="85" spans="2:15" x14ac:dyDescent="0.25">
      <c r="B85" s="265"/>
      <c r="C85" s="265"/>
      <c r="D85" s="574"/>
      <c r="E85" s="265"/>
      <c r="F85" s="265"/>
      <c r="G85" s="265"/>
      <c r="H85" s="265"/>
      <c r="I85" s="265"/>
      <c r="J85" s="265"/>
      <c r="K85" s="265"/>
      <c r="L85" s="265"/>
      <c r="M85" s="265"/>
      <c r="N85" s="265"/>
      <c r="O85" s="265"/>
    </row>
    <row r="86" spans="2:15" x14ac:dyDescent="0.25">
      <c r="B86" s="265"/>
      <c r="C86" s="265"/>
      <c r="D86" s="574"/>
      <c r="E86" s="265"/>
      <c r="F86" s="265"/>
      <c r="G86" s="265"/>
      <c r="H86" s="265"/>
      <c r="I86" s="265"/>
      <c r="J86" s="265"/>
      <c r="K86" s="265"/>
      <c r="L86" s="265"/>
      <c r="M86" s="265"/>
      <c r="N86" s="265"/>
      <c r="O86" s="265"/>
    </row>
    <row r="87" spans="2:15" x14ac:dyDescent="0.25">
      <c r="B87" s="265"/>
      <c r="C87" s="265"/>
      <c r="D87" s="265"/>
      <c r="E87" s="265"/>
      <c r="F87" s="265"/>
      <c r="G87" s="265"/>
      <c r="H87" s="265"/>
      <c r="I87" s="265"/>
      <c r="J87" s="265"/>
      <c r="K87" s="265"/>
      <c r="L87" s="265"/>
      <c r="M87" s="265"/>
      <c r="N87" s="265"/>
      <c r="O87" s="265"/>
    </row>
    <row r="88" spans="2:15" x14ac:dyDescent="0.25">
      <c r="M88" s="265"/>
      <c r="N88" s="265"/>
      <c r="O88" s="265"/>
    </row>
    <row r="89" spans="2:15" x14ac:dyDescent="0.25">
      <c r="M89" s="265"/>
      <c r="N89" s="265"/>
      <c r="O89" s="265"/>
    </row>
    <row r="90" spans="2:15" x14ac:dyDescent="0.25">
      <c r="M90" s="265"/>
      <c r="N90" s="265"/>
      <c r="O90" s="265"/>
    </row>
    <row r="91" spans="2:15" x14ac:dyDescent="0.25">
      <c r="M91" s="265"/>
      <c r="N91" s="265"/>
      <c r="O91" s="265"/>
    </row>
    <row r="92" spans="2:15" x14ac:dyDescent="0.25">
      <c r="M92" s="265"/>
      <c r="N92" s="265"/>
      <c r="O92" s="265"/>
    </row>
    <row r="93" spans="2:15" hidden="1" x14ac:dyDescent="0.25">
      <c r="C93" s="263">
        <v>2023</v>
      </c>
      <c r="D93" s="263">
        <v>17.577607004875738</v>
      </c>
      <c r="M93" s="265"/>
      <c r="N93" s="265"/>
      <c r="O93" s="265"/>
    </row>
    <row r="94" spans="2:15" hidden="1" x14ac:dyDescent="0.25">
      <c r="M94" s="265"/>
      <c r="N94" s="265"/>
      <c r="O94" s="265"/>
    </row>
    <row r="95" spans="2:15" x14ac:dyDescent="0.25">
      <c r="M95" s="265"/>
      <c r="N95" s="265"/>
      <c r="O95" s="265"/>
    </row>
    <row r="96" spans="2:15" x14ac:dyDescent="0.25">
      <c r="M96" s="265"/>
      <c r="N96" s="265"/>
      <c r="O96" s="265"/>
    </row>
    <row r="97" spans="13:15" x14ac:dyDescent="0.25">
      <c r="M97" s="265"/>
      <c r="N97" s="265"/>
      <c r="O97" s="265"/>
    </row>
    <row r="98" spans="13:15" x14ac:dyDescent="0.25">
      <c r="M98" s="577"/>
      <c r="N98" s="265"/>
      <c r="O98" s="265"/>
    </row>
    <row r="99" spans="13:15" x14ac:dyDescent="0.25">
      <c r="M99" s="578"/>
      <c r="N99" s="265"/>
      <c r="O99" s="265"/>
    </row>
    <row r="100" spans="13:15" x14ac:dyDescent="0.25">
      <c r="M100" s="578"/>
      <c r="N100" s="265"/>
      <c r="O100" s="265"/>
    </row>
    <row r="101" spans="13:15" x14ac:dyDescent="0.25">
      <c r="M101" s="578"/>
      <c r="N101" s="265"/>
      <c r="O101" s="265"/>
    </row>
    <row r="102" spans="13:15" x14ac:dyDescent="0.25">
      <c r="M102" s="265"/>
      <c r="N102" s="265"/>
      <c r="O102" s="265"/>
    </row>
    <row r="103" spans="13:15" x14ac:dyDescent="0.25">
      <c r="M103" s="577"/>
      <c r="N103" s="265"/>
      <c r="O103" s="265"/>
    </row>
    <row r="104" spans="13:15" x14ac:dyDescent="0.25">
      <c r="M104" s="265"/>
      <c r="N104" s="265"/>
      <c r="O104" s="265"/>
    </row>
    <row r="105" spans="13:15" x14ac:dyDescent="0.25">
      <c r="M105" s="265"/>
      <c r="N105" s="265"/>
      <c r="O105" s="265"/>
    </row>
    <row r="106" spans="13:15" x14ac:dyDescent="0.25">
      <c r="M106" s="265"/>
      <c r="N106" s="265"/>
      <c r="O106" s="265"/>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8"/>
  <sheetViews>
    <sheetView showGridLines="0" workbookViewId="0"/>
  </sheetViews>
  <sheetFormatPr defaultRowHeight="14.5" x14ac:dyDescent="0.35"/>
  <cols>
    <col min="2" max="2" width="51" customWidth="1"/>
    <col min="6" max="6" width="51.453125" customWidth="1"/>
    <col min="8" max="8" width="10.453125" customWidth="1"/>
  </cols>
  <sheetData>
    <row r="1" spans="1:8" x14ac:dyDescent="0.35">
      <c r="A1" s="263"/>
    </row>
    <row r="2" spans="1:8" ht="22.4" customHeight="1" x14ac:dyDescent="0.35">
      <c r="B2" s="946" t="s">
        <v>1052</v>
      </c>
      <c r="C2" s="946"/>
      <c r="D2" s="946"/>
      <c r="F2" s="946" t="s">
        <v>1068</v>
      </c>
      <c r="G2" s="946"/>
      <c r="H2" s="946"/>
    </row>
    <row r="3" spans="1:8" ht="15" thickBot="1" x14ac:dyDescent="0.4">
      <c r="B3" s="893"/>
      <c r="C3" s="661">
        <v>2022</v>
      </c>
      <c r="D3" s="661">
        <v>2023</v>
      </c>
      <c r="F3" s="893"/>
      <c r="G3" s="661">
        <v>2022</v>
      </c>
      <c r="H3" s="661">
        <v>2023</v>
      </c>
    </row>
    <row r="4" spans="1:8" ht="13.4" customHeight="1" x14ac:dyDescent="0.35">
      <c r="B4" s="651" t="s">
        <v>1053</v>
      </c>
      <c r="C4" s="662" t="s">
        <v>7</v>
      </c>
      <c r="D4" s="662">
        <v>-0.2</v>
      </c>
      <c r="F4" s="651" t="s">
        <v>1072</v>
      </c>
      <c r="G4" s="662" t="s">
        <v>7</v>
      </c>
      <c r="H4" s="662">
        <v>-0.2</v>
      </c>
    </row>
    <row r="5" spans="1:8" ht="13.4" customHeight="1" x14ac:dyDescent="0.35">
      <c r="B5" s="651" t="s">
        <v>1054</v>
      </c>
      <c r="C5" s="662">
        <v>0</v>
      </c>
      <c r="D5" s="662">
        <v>0.2</v>
      </c>
      <c r="F5" s="651" t="s">
        <v>1073</v>
      </c>
      <c r="G5" s="662">
        <v>0</v>
      </c>
      <c r="H5" s="662">
        <v>0.2</v>
      </c>
    </row>
    <row r="6" spans="1:8" ht="13.4" customHeight="1" x14ac:dyDescent="0.35">
      <c r="B6" s="651" t="s">
        <v>1055</v>
      </c>
      <c r="C6" s="662">
        <v>-0.2</v>
      </c>
      <c r="D6" s="662">
        <v>-1.1000000000000001</v>
      </c>
      <c r="F6" s="651" t="s">
        <v>1074</v>
      </c>
      <c r="G6" s="662">
        <v>-0.2</v>
      </c>
      <c r="H6" s="662">
        <v>-1.1000000000000001</v>
      </c>
    </row>
    <row r="7" spans="1:8" ht="13.4" customHeight="1" thickBot="1" x14ac:dyDescent="0.4">
      <c r="B7" s="651" t="s">
        <v>1056</v>
      </c>
      <c r="C7" s="662">
        <v>0.5</v>
      </c>
      <c r="D7" s="662">
        <v>-0.3</v>
      </c>
      <c r="F7" s="651" t="s">
        <v>1075</v>
      </c>
      <c r="G7" s="662">
        <v>0.5</v>
      </c>
      <c r="H7" s="662">
        <v>-0.3</v>
      </c>
    </row>
    <row r="8" spans="1:8" ht="13.4" customHeight="1" x14ac:dyDescent="0.35">
      <c r="B8" s="663" t="s">
        <v>1057</v>
      </c>
      <c r="C8" s="668">
        <v>0</v>
      </c>
      <c r="D8" s="668">
        <v>-0.5</v>
      </c>
      <c r="E8" s="949"/>
      <c r="F8" s="663" t="s">
        <v>1076</v>
      </c>
      <c r="G8" s="668">
        <v>0</v>
      </c>
      <c r="H8" s="668">
        <v>-0.5</v>
      </c>
    </row>
    <row r="9" spans="1:8" ht="13.4" customHeight="1" thickBot="1" x14ac:dyDescent="0.4">
      <c r="B9" s="664" t="s">
        <v>1058</v>
      </c>
      <c r="C9" s="669">
        <v>-0.1</v>
      </c>
      <c r="D9" s="669">
        <v>0.1</v>
      </c>
      <c r="E9" s="949"/>
      <c r="F9" s="664" t="s">
        <v>1077</v>
      </c>
      <c r="G9" s="669">
        <v>-0.1</v>
      </c>
      <c r="H9" s="669">
        <v>0.1</v>
      </c>
    </row>
    <row r="10" spans="1:8" ht="13.4" customHeight="1" x14ac:dyDescent="0.35">
      <c r="B10" s="651" t="s">
        <v>1059</v>
      </c>
      <c r="C10" s="662">
        <v>-0.4</v>
      </c>
      <c r="D10" s="662">
        <v>-1.7</v>
      </c>
      <c r="E10" s="671"/>
      <c r="F10" s="651" t="s">
        <v>1083</v>
      </c>
      <c r="G10" s="662">
        <v>-0.4</v>
      </c>
      <c r="H10" s="662">
        <v>-1.7</v>
      </c>
    </row>
    <row r="11" spans="1:8" ht="13.4" customHeight="1" x14ac:dyDescent="0.35">
      <c r="B11" s="651" t="s">
        <v>1060</v>
      </c>
      <c r="C11" s="662">
        <v>0.4</v>
      </c>
      <c r="D11" s="662">
        <v>0</v>
      </c>
      <c r="E11" s="671"/>
      <c r="F11" s="651" t="s">
        <v>1082</v>
      </c>
      <c r="G11" s="662">
        <v>0.4</v>
      </c>
      <c r="H11" s="662">
        <v>0</v>
      </c>
    </row>
    <row r="12" spans="1:8" ht="13.4" customHeight="1" x14ac:dyDescent="0.35">
      <c r="B12" s="651" t="s">
        <v>1061</v>
      </c>
      <c r="C12" s="662">
        <v>2.1</v>
      </c>
      <c r="D12" s="662">
        <v>0.5</v>
      </c>
      <c r="E12" s="671"/>
      <c r="F12" s="651" t="s">
        <v>1078</v>
      </c>
      <c r="G12" s="662">
        <v>2.1</v>
      </c>
      <c r="H12" s="662">
        <v>0.5</v>
      </c>
    </row>
    <row r="13" spans="1:8" ht="13.4" customHeight="1" thickBot="1" x14ac:dyDescent="0.4">
      <c r="B13" s="664" t="s">
        <v>1062</v>
      </c>
      <c r="C13" s="669">
        <v>-0.2</v>
      </c>
      <c r="D13" s="669">
        <v>0.1</v>
      </c>
      <c r="E13" s="672"/>
      <c r="F13" s="664" t="s">
        <v>1079</v>
      </c>
      <c r="G13" s="669">
        <v>-0.2</v>
      </c>
      <c r="H13" s="669">
        <v>0.1</v>
      </c>
    </row>
    <row r="14" spans="1:8" ht="13.4" customHeight="1" thickBot="1" x14ac:dyDescent="0.4">
      <c r="B14" s="665" t="s">
        <v>1063</v>
      </c>
      <c r="C14" s="670">
        <v>1.9</v>
      </c>
      <c r="D14" s="670">
        <v>-2.8</v>
      </c>
      <c r="E14" s="671"/>
      <c r="F14" s="665" t="s">
        <v>1081</v>
      </c>
      <c r="G14" s="670">
        <v>1.9</v>
      </c>
      <c r="H14" s="670">
        <v>-2.8</v>
      </c>
    </row>
    <row r="15" spans="1:8" ht="13.4" customHeight="1" thickBot="1" x14ac:dyDescent="0.4">
      <c r="B15" s="665" t="s">
        <v>1064</v>
      </c>
      <c r="C15" s="670">
        <v>0.9</v>
      </c>
      <c r="D15" s="670">
        <v>-1.8</v>
      </c>
      <c r="E15" s="671"/>
      <c r="F15" s="665" t="s">
        <v>1080</v>
      </c>
      <c r="G15" s="670">
        <v>0.9</v>
      </c>
      <c r="H15" s="670">
        <v>-1.8</v>
      </c>
    </row>
    <row r="16" spans="1:8" ht="13.4" customHeight="1" x14ac:dyDescent="0.35">
      <c r="B16" s="947" t="s">
        <v>1065</v>
      </c>
      <c r="C16" s="947"/>
      <c r="D16" s="947"/>
      <c r="E16" s="671"/>
      <c r="F16" s="947" t="s">
        <v>1070</v>
      </c>
      <c r="G16" s="947"/>
      <c r="H16" s="947"/>
    </row>
    <row r="17" spans="2:8" ht="24" customHeight="1" x14ac:dyDescent="0.35">
      <c r="B17" s="948" t="s">
        <v>1066</v>
      </c>
      <c r="C17" s="948"/>
      <c r="D17" s="948"/>
      <c r="F17" s="948" t="s">
        <v>1071</v>
      </c>
      <c r="G17" s="948"/>
      <c r="H17" s="948"/>
    </row>
    <row r="18" spans="2:8" ht="13.4" customHeight="1" x14ac:dyDescent="0.35">
      <c r="B18" s="667" t="s">
        <v>1067</v>
      </c>
      <c r="D18" s="667" t="s">
        <v>8</v>
      </c>
      <c r="F18" s="667" t="s">
        <v>1069</v>
      </c>
      <c r="H18" s="667" t="s">
        <v>97</v>
      </c>
    </row>
  </sheetData>
  <mergeCells count="7">
    <mergeCell ref="F2:H2"/>
    <mergeCell ref="F16:H16"/>
    <mergeCell ref="F17:H17"/>
    <mergeCell ref="E8:E9"/>
    <mergeCell ref="B16:D16"/>
    <mergeCell ref="B17:D17"/>
    <mergeCell ref="B2:D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1:X64"/>
  <sheetViews>
    <sheetView showGridLines="0" zoomScaleNormal="100" workbookViewId="0"/>
  </sheetViews>
  <sheetFormatPr defaultColWidth="9.26953125" defaultRowHeight="11.5" x14ac:dyDescent="0.25"/>
  <cols>
    <col min="1" max="1" width="7" style="263" customWidth="1"/>
    <col min="2" max="2" width="8.453125" style="263" customWidth="1"/>
    <col min="3" max="3" width="24.54296875" style="263" customWidth="1"/>
    <col min="4" max="4" width="11.26953125" style="263" customWidth="1"/>
    <col min="5" max="10" width="9.26953125" style="263"/>
    <col min="11" max="11" width="28" style="263" customWidth="1"/>
    <col min="12" max="16384" width="9.26953125" style="263"/>
  </cols>
  <sheetData>
    <row r="1" spans="3:24" x14ac:dyDescent="0.25">
      <c r="H1" s="263">
        <v>100</v>
      </c>
    </row>
    <row r="2" spans="3:24" ht="12" thickBot="1" x14ac:dyDescent="0.3">
      <c r="C2" s="950" t="s">
        <v>975</v>
      </c>
      <c r="D2" s="950"/>
      <c r="E2" s="950"/>
      <c r="F2" s="950"/>
      <c r="G2" s="950"/>
      <c r="K2" s="382" t="s">
        <v>976</v>
      </c>
      <c r="L2" s="382"/>
      <c r="M2" s="382"/>
      <c r="N2" s="382"/>
      <c r="O2" s="382"/>
    </row>
    <row r="3" spans="3:24" ht="13" x14ac:dyDescent="0.3">
      <c r="C3" s="603">
        <v>2005</v>
      </c>
      <c r="D3" s="587">
        <v>16.858354088851453</v>
      </c>
      <c r="E3" s="12"/>
      <c r="F3" s="620" t="s">
        <v>990</v>
      </c>
      <c r="G3" s="12"/>
      <c r="H3" s="12"/>
      <c r="I3" s="383"/>
      <c r="J3" s="383"/>
      <c r="K3" s="603">
        <v>2005</v>
      </c>
      <c r="L3" s="828">
        <f>D3</f>
        <v>16.858354088851453</v>
      </c>
      <c r="M3" s="831" t="s">
        <v>1276</v>
      </c>
      <c r="N3" s="12"/>
      <c r="O3" s="12"/>
      <c r="P3" s="12"/>
      <c r="Q3" s="383"/>
      <c r="R3" s="383"/>
      <c r="S3" s="383"/>
      <c r="T3" s="383"/>
      <c r="U3" s="383"/>
      <c r="V3" s="383"/>
      <c r="W3" s="383"/>
      <c r="X3" s="383"/>
    </row>
    <row r="4" spans="3:24" ht="13" x14ac:dyDescent="0.3">
      <c r="C4" s="424">
        <v>2006</v>
      </c>
      <c r="D4" s="587">
        <v>16.160100595456857</v>
      </c>
      <c r="E4" s="12"/>
      <c r="F4" s="12"/>
      <c r="G4" s="12"/>
      <c r="H4" s="12"/>
      <c r="I4" s="383"/>
      <c r="J4" s="383"/>
      <c r="K4" s="424">
        <v>2006</v>
      </c>
      <c r="L4" s="829">
        <f t="shared" ref="L4:L20" si="0">D4</f>
        <v>16.160100595456857</v>
      </c>
      <c r="M4" s="51"/>
      <c r="N4" s="12"/>
      <c r="O4" s="12"/>
      <c r="P4" s="12"/>
      <c r="Q4" s="383"/>
      <c r="R4" s="383"/>
      <c r="S4" s="383"/>
      <c r="T4" s="383"/>
      <c r="U4" s="383"/>
      <c r="V4" s="383"/>
      <c r="W4" s="383"/>
      <c r="X4" s="383"/>
    </row>
    <row r="5" spans="3:24" ht="13" x14ac:dyDescent="0.3">
      <c r="C5" s="424">
        <v>2007</v>
      </c>
      <c r="D5" s="587">
        <v>15.592265420090662</v>
      </c>
      <c r="E5" s="12"/>
      <c r="F5" s="12"/>
      <c r="G5" s="12"/>
      <c r="H5" s="12"/>
      <c r="I5" s="383"/>
      <c r="J5" s="383"/>
      <c r="K5" s="424">
        <v>2007</v>
      </c>
      <c r="L5" s="829">
        <f t="shared" si="0"/>
        <v>15.592265420090662</v>
      </c>
      <c r="M5" s="12"/>
      <c r="N5" s="12"/>
      <c r="O5" s="12"/>
      <c r="P5" s="12"/>
      <c r="Q5" s="383"/>
      <c r="R5" s="383"/>
      <c r="S5" s="383"/>
      <c r="T5" s="383"/>
      <c r="U5" s="383"/>
      <c r="V5" s="383"/>
      <c r="W5" s="383"/>
      <c r="X5" s="383"/>
    </row>
    <row r="6" spans="3:24" ht="13" x14ac:dyDescent="0.3">
      <c r="C6" s="424">
        <v>2008</v>
      </c>
      <c r="D6" s="587">
        <v>15.246794797071828</v>
      </c>
      <c r="E6" s="12"/>
      <c r="F6" s="12"/>
      <c r="G6" s="12"/>
      <c r="H6" s="12"/>
      <c r="I6" s="383"/>
      <c r="J6" s="383"/>
      <c r="K6" s="424">
        <v>2008</v>
      </c>
      <c r="L6" s="829">
        <f t="shared" si="0"/>
        <v>15.246794797071828</v>
      </c>
      <c r="M6" s="12"/>
      <c r="N6" s="12"/>
      <c r="O6" s="12"/>
      <c r="P6" s="12"/>
      <c r="Q6" s="383"/>
      <c r="R6" s="383"/>
      <c r="S6" s="383"/>
      <c r="T6" s="383"/>
      <c r="U6" s="383"/>
      <c r="V6" s="383"/>
      <c r="W6" s="383"/>
      <c r="X6" s="383"/>
    </row>
    <row r="7" spans="3:24" ht="13" x14ac:dyDescent="0.3">
      <c r="C7" s="424">
        <v>2009</v>
      </c>
      <c r="D7" s="587">
        <v>14.038900589461493</v>
      </c>
      <c r="E7" s="12"/>
      <c r="F7" s="12"/>
      <c r="G7" s="12"/>
      <c r="H7" s="12"/>
      <c r="I7" s="383"/>
      <c r="J7" s="383"/>
      <c r="K7" s="424">
        <v>2009</v>
      </c>
      <c r="L7" s="829">
        <f t="shared" si="0"/>
        <v>14.038900589461493</v>
      </c>
      <c r="M7" s="12"/>
      <c r="N7" s="12"/>
      <c r="O7" s="12"/>
      <c r="P7" s="12"/>
      <c r="Q7" s="383"/>
      <c r="R7" s="383"/>
      <c r="S7" s="383"/>
      <c r="T7" s="383"/>
      <c r="U7" s="383"/>
      <c r="V7" s="383"/>
      <c r="W7" s="383"/>
      <c r="X7" s="383"/>
    </row>
    <row r="8" spans="3:24" ht="13" x14ac:dyDescent="0.3">
      <c r="C8" s="424">
        <v>2010</v>
      </c>
      <c r="D8" s="587">
        <v>13.805143320403069</v>
      </c>
      <c r="E8" s="12"/>
      <c r="F8" s="12"/>
      <c r="G8" s="12"/>
      <c r="H8" s="12"/>
      <c r="I8" s="383"/>
      <c r="J8" s="383"/>
      <c r="K8" s="424">
        <v>2010</v>
      </c>
      <c r="L8" s="829">
        <f t="shared" si="0"/>
        <v>13.805143320403069</v>
      </c>
      <c r="M8" s="12"/>
      <c r="N8" s="12"/>
      <c r="O8" s="12"/>
      <c r="P8" s="12"/>
      <c r="Q8" s="383"/>
      <c r="R8" s="383"/>
      <c r="S8" s="383"/>
      <c r="T8" s="383"/>
      <c r="U8" s="383"/>
      <c r="V8" s="383"/>
      <c r="W8" s="383"/>
      <c r="X8" s="383"/>
    </row>
    <row r="9" spans="3:24" ht="13" x14ac:dyDescent="0.3">
      <c r="C9" s="424">
        <v>2011</v>
      </c>
      <c r="D9" s="587">
        <v>13.465130763685313</v>
      </c>
      <c r="E9" s="12"/>
      <c r="F9" s="12"/>
      <c r="G9" s="12"/>
      <c r="H9" s="12"/>
      <c r="I9" s="383"/>
      <c r="J9" s="383"/>
      <c r="K9" s="424">
        <v>2011</v>
      </c>
      <c r="L9" s="829">
        <f t="shared" si="0"/>
        <v>13.465130763685313</v>
      </c>
      <c r="M9" s="12"/>
      <c r="N9" s="12"/>
      <c r="O9" s="12"/>
      <c r="P9" s="12"/>
      <c r="Q9" s="383"/>
      <c r="R9" s="383"/>
      <c r="S9" s="383"/>
      <c r="T9" s="383"/>
      <c r="U9" s="383"/>
      <c r="V9" s="383"/>
      <c r="W9" s="383"/>
      <c r="X9" s="383"/>
    </row>
    <row r="10" spans="3:24" ht="13" x14ac:dyDescent="0.3">
      <c r="C10" s="604">
        <v>2012</v>
      </c>
      <c r="D10" s="587">
        <v>12.681000605846855</v>
      </c>
      <c r="F10" s="12"/>
      <c r="G10" s="12"/>
      <c r="H10" s="12"/>
      <c r="I10" s="383"/>
      <c r="J10" s="383"/>
      <c r="K10" s="604">
        <v>2012</v>
      </c>
      <c r="L10" s="829">
        <f t="shared" si="0"/>
        <v>12.681000605846855</v>
      </c>
      <c r="N10" s="12"/>
      <c r="O10" s="12"/>
      <c r="P10" s="12"/>
      <c r="Q10" s="383"/>
      <c r="R10" s="383"/>
      <c r="S10" s="383"/>
      <c r="T10" s="383"/>
      <c r="U10" s="383"/>
      <c r="V10" s="383"/>
      <c r="W10" s="383"/>
      <c r="X10" s="383"/>
    </row>
    <row r="11" spans="3:24" ht="13" x14ac:dyDescent="0.3">
      <c r="C11" s="604">
        <v>2013</v>
      </c>
      <c r="D11" s="587">
        <v>13.38954181766978</v>
      </c>
      <c r="F11" s="12"/>
      <c r="G11" s="12"/>
      <c r="H11" s="12"/>
      <c r="I11" s="383"/>
      <c r="J11" s="383"/>
      <c r="K11" s="604">
        <v>2013</v>
      </c>
      <c r="L11" s="829">
        <f t="shared" si="0"/>
        <v>13.38954181766978</v>
      </c>
      <c r="N11" s="12"/>
      <c r="O11" s="12"/>
      <c r="P11" s="12"/>
      <c r="Q11" s="383"/>
      <c r="R11" s="383"/>
      <c r="S11" s="383"/>
      <c r="T11" s="383"/>
      <c r="U11" s="383"/>
      <c r="V11" s="383"/>
      <c r="W11" s="383"/>
      <c r="X11" s="383"/>
    </row>
    <row r="12" spans="3:24" ht="13" x14ac:dyDescent="0.3">
      <c r="C12" s="424">
        <v>2014</v>
      </c>
      <c r="D12" s="587">
        <v>14.448473817587246</v>
      </c>
      <c r="E12" s="12"/>
      <c r="F12" s="12"/>
      <c r="H12" s="12"/>
      <c r="I12" s="383"/>
      <c r="J12" s="383"/>
      <c r="K12" s="424">
        <v>2014</v>
      </c>
      <c r="L12" s="829">
        <f t="shared" si="0"/>
        <v>14.448473817587246</v>
      </c>
      <c r="M12" s="12"/>
      <c r="N12" s="12"/>
      <c r="O12" s="12"/>
      <c r="P12" s="12"/>
      <c r="Q12" s="383"/>
      <c r="R12" s="383"/>
      <c r="S12" s="383"/>
      <c r="T12" s="383"/>
      <c r="U12" s="383"/>
      <c r="V12" s="383"/>
      <c r="W12" s="383"/>
      <c r="X12" s="383"/>
    </row>
    <row r="13" spans="3:24" ht="13" x14ac:dyDescent="0.3">
      <c r="C13" s="424">
        <v>2015</v>
      </c>
      <c r="D13" s="587">
        <v>14.629275373632836</v>
      </c>
      <c r="E13" s="12"/>
      <c r="F13" s="12"/>
      <c r="H13" s="12"/>
      <c r="I13" s="383"/>
      <c r="J13" s="383"/>
      <c r="K13" s="424">
        <v>2015</v>
      </c>
      <c r="L13" s="829">
        <f t="shared" si="0"/>
        <v>14.629275373632836</v>
      </c>
      <c r="M13" s="12"/>
      <c r="N13" s="12"/>
      <c r="O13" s="12"/>
      <c r="P13" s="12"/>
      <c r="Q13" s="383"/>
      <c r="R13" s="383"/>
      <c r="S13" s="383"/>
      <c r="T13" s="383"/>
      <c r="U13" s="383"/>
      <c r="V13" s="383"/>
      <c r="W13" s="383"/>
      <c r="X13" s="383"/>
    </row>
    <row r="14" spans="3:24" ht="13" x14ac:dyDescent="0.3">
      <c r="C14" s="424">
        <v>2016</v>
      </c>
      <c r="D14" s="587">
        <v>15.20453821351459</v>
      </c>
      <c r="E14" s="12"/>
      <c r="F14" s="12"/>
      <c r="G14" s="12"/>
      <c r="H14" s="12"/>
      <c r="I14" s="383"/>
      <c r="J14" s="383"/>
      <c r="K14" s="424">
        <v>2016</v>
      </c>
      <c r="L14" s="829">
        <f t="shared" si="0"/>
        <v>15.20453821351459</v>
      </c>
      <c r="M14" s="12"/>
      <c r="N14" s="12"/>
      <c r="O14" s="12"/>
      <c r="P14" s="12"/>
      <c r="Q14" s="383"/>
      <c r="R14" s="383"/>
      <c r="S14" s="383"/>
      <c r="T14" s="383"/>
      <c r="U14" s="383"/>
      <c r="V14" s="383"/>
      <c r="W14" s="383"/>
      <c r="X14" s="383"/>
    </row>
    <row r="15" spans="3:24" ht="13" x14ac:dyDescent="0.3">
      <c r="C15" s="424">
        <v>2017</v>
      </c>
      <c r="D15" s="587">
        <v>15.460660428385554</v>
      </c>
      <c r="E15" s="12"/>
      <c r="F15" s="12"/>
      <c r="G15" s="12"/>
      <c r="H15" s="12"/>
      <c r="I15" s="383"/>
      <c r="J15" s="383"/>
      <c r="K15" s="424">
        <v>2017</v>
      </c>
      <c r="L15" s="829">
        <f t="shared" si="0"/>
        <v>15.460660428385554</v>
      </c>
      <c r="M15" s="12"/>
      <c r="N15" s="12"/>
      <c r="O15" s="12"/>
      <c r="P15" s="12"/>
      <c r="Q15" s="383"/>
      <c r="R15" s="383"/>
      <c r="S15" s="383"/>
      <c r="T15" s="383"/>
      <c r="U15" s="383"/>
      <c r="V15" s="383"/>
      <c r="W15" s="383"/>
      <c r="X15" s="383"/>
    </row>
    <row r="16" spans="3:24" ht="13" x14ac:dyDescent="0.3">
      <c r="C16" s="424">
        <v>2018</v>
      </c>
      <c r="D16" s="587">
        <v>15.426991122071232</v>
      </c>
      <c r="E16" s="12"/>
      <c r="F16" s="12"/>
      <c r="G16" s="12"/>
      <c r="H16" s="12"/>
      <c r="I16" s="383"/>
      <c r="J16" s="383"/>
      <c r="K16" s="424">
        <v>2018</v>
      </c>
      <c r="L16" s="829">
        <f t="shared" si="0"/>
        <v>15.426991122071232</v>
      </c>
      <c r="M16" s="12"/>
      <c r="N16" s="12"/>
      <c r="O16" s="12"/>
      <c r="P16" s="12"/>
      <c r="Q16" s="383"/>
      <c r="R16" s="383"/>
      <c r="S16" s="383"/>
      <c r="T16" s="383"/>
      <c r="U16" s="383"/>
      <c r="V16" s="383"/>
      <c r="W16" s="383"/>
      <c r="X16" s="383"/>
    </row>
    <row r="17" spans="3:12" x14ac:dyDescent="0.25">
      <c r="C17" s="604">
        <v>2019</v>
      </c>
      <c r="D17" s="587">
        <v>15.854640683588192</v>
      </c>
      <c r="K17" s="604">
        <v>2019</v>
      </c>
      <c r="L17" s="829">
        <f t="shared" si="0"/>
        <v>15.854640683588192</v>
      </c>
    </row>
    <row r="18" spans="3:12" x14ac:dyDescent="0.25">
      <c r="C18" s="604">
        <v>2020</v>
      </c>
      <c r="D18" s="587">
        <v>15.694918020300694</v>
      </c>
      <c r="K18" s="604">
        <v>2020</v>
      </c>
      <c r="L18" s="829">
        <f t="shared" si="0"/>
        <v>15.694918020300694</v>
      </c>
    </row>
    <row r="19" spans="3:12" x14ac:dyDescent="0.25">
      <c r="C19" s="604">
        <v>2021</v>
      </c>
      <c r="D19" s="587">
        <v>16.467776335963556</v>
      </c>
      <c r="K19" s="604">
        <v>2021</v>
      </c>
      <c r="L19" s="829">
        <f t="shared" si="0"/>
        <v>16.467776335963556</v>
      </c>
    </row>
    <row r="20" spans="3:12" x14ac:dyDescent="0.25">
      <c r="C20" s="605">
        <v>2022</v>
      </c>
      <c r="D20" s="587">
        <v>16.305549020074551</v>
      </c>
      <c r="K20" s="605">
        <v>2022</v>
      </c>
      <c r="L20" s="830">
        <f t="shared" si="0"/>
        <v>16.305549020074551</v>
      </c>
    </row>
    <row r="53" spans="3:13" x14ac:dyDescent="0.25">
      <c r="M53" s="390"/>
    </row>
    <row r="63" spans="3:13" ht="14" x14ac:dyDescent="0.3">
      <c r="C63" s="598"/>
    </row>
    <row r="64" spans="3:13" x14ac:dyDescent="0.25">
      <c r="C64" s="602"/>
    </row>
  </sheetData>
  <mergeCells count="1">
    <mergeCell ref="C2:G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Z62"/>
  <sheetViews>
    <sheetView showGridLines="0" workbookViewId="0">
      <selection activeCell="I21" sqref="I21"/>
    </sheetView>
  </sheetViews>
  <sheetFormatPr defaultColWidth="9.26953125" defaultRowHeight="11.5" x14ac:dyDescent="0.25"/>
  <cols>
    <col min="1" max="1" width="7" style="263" customWidth="1"/>
    <col min="2" max="2" width="8.453125" style="263" customWidth="1"/>
    <col min="3" max="3" width="54.453125" style="263" bestFit="1" customWidth="1"/>
    <col min="4" max="5" width="11.26953125" style="263" customWidth="1"/>
    <col min="6" max="11" width="9.26953125" style="263"/>
    <col min="12" max="12" width="28" style="263" customWidth="1"/>
    <col min="13" max="16384" width="9.26953125" style="263"/>
  </cols>
  <sheetData>
    <row r="2" spans="3:26" ht="12" thickBot="1" x14ac:dyDescent="0.3">
      <c r="C2" s="950" t="s">
        <v>973</v>
      </c>
      <c r="D2" s="950"/>
      <c r="E2" s="950"/>
      <c r="F2" s="950"/>
      <c r="G2" s="950"/>
      <c r="H2" s="950"/>
      <c r="L2" s="594" t="s">
        <v>974</v>
      </c>
      <c r="M2" s="594"/>
      <c r="N2" s="594"/>
      <c r="O2" s="594"/>
      <c r="P2" s="594"/>
      <c r="Q2" s="594"/>
    </row>
    <row r="3" spans="3:26" x14ac:dyDescent="0.25">
      <c r="I3" s="595"/>
      <c r="J3" s="595"/>
      <c r="K3" s="595"/>
    </row>
    <row r="4" spans="3:26" ht="13" x14ac:dyDescent="0.3">
      <c r="C4" s="349"/>
      <c r="D4" s="386" t="s">
        <v>958</v>
      </c>
      <c r="F4" s="12"/>
      <c r="G4" s="12"/>
      <c r="H4" s="12"/>
      <c r="I4" s="12"/>
      <c r="J4" s="383"/>
      <c r="K4" s="383"/>
      <c r="L4" s="349"/>
      <c r="M4" s="386" t="s">
        <v>962</v>
      </c>
      <c r="O4" s="12"/>
      <c r="P4" s="12"/>
      <c r="Q4" s="12"/>
      <c r="R4" s="12"/>
      <c r="S4" s="383"/>
      <c r="T4" s="383"/>
      <c r="U4" s="383"/>
      <c r="V4" s="383"/>
      <c r="W4" s="383"/>
      <c r="X4" s="383"/>
      <c r="Y4" s="383"/>
      <c r="Z4" s="383"/>
    </row>
    <row r="5" spans="3:26" ht="13" x14ac:dyDescent="0.3">
      <c r="C5" s="51"/>
      <c r="D5" s="212">
        <v>2023</v>
      </c>
      <c r="F5" s="12"/>
      <c r="G5" s="12"/>
      <c r="H5" s="12"/>
      <c r="I5" s="12"/>
      <c r="J5" s="383"/>
      <c r="K5" s="383"/>
      <c r="L5" s="50"/>
      <c r="M5" s="49">
        <v>2023</v>
      </c>
      <c r="O5" s="12"/>
      <c r="P5" s="12"/>
      <c r="Q5" s="12"/>
      <c r="R5" s="12"/>
      <c r="S5" s="383"/>
      <c r="T5" s="383"/>
      <c r="U5" s="383"/>
      <c r="V5" s="383"/>
      <c r="W5" s="383"/>
      <c r="X5" s="383"/>
      <c r="Y5" s="383"/>
      <c r="Z5" s="383"/>
    </row>
    <row r="6" spans="3:26" ht="13" x14ac:dyDescent="0.3">
      <c r="C6" s="600" t="s">
        <v>964</v>
      </c>
      <c r="D6" s="601">
        <v>10.736675403565357</v>
      </c>
      <c r="F6" s="12"/>
      <c r="G6" s="12"/>
      <c r="H6" s="12"/>
      <c r="I6" s="12"/>
      <c r="J6" s="383"/>
      <c r="K6" s="383"/>
      <c r="L6" s="51" t="s">
        <v>972</v>
      </c>
      <c r="M6" s="44">
        <v>10.736675403565357</v>
      </c>
      <c r="O6" s="12"/>
      <c r="P6" s="12"/>
      <c r="Q6" s="12"/>
      <c r="R6" s="12"/>
      <c r="S6" s="383"/>
      <c r="T6" s="383"/>
      <c r="U6" s="383"/>
      <c r="V6" s="383"/>
      <c r="W6" s="383"/>
      <c r="X6" s="383"/>
      <c r="Y6" s="383"/>
      <c r="Z6" s="383"/>
    </row>
    <row r="7" spans="3:26" ht="13" x14ac:dyDescent="0.3">
      <c r="C7" s="51" t="s">
        <v>770</v>
      </c>
      <c r="D7" s="44">
        <v>1.6286698547597069</v>
      </c>
      <c r="F7" s="12"/>
      <c r="G7" s="12"/>
      <c r="H7" s="12"/>
      <c r="I7" s="12"/>
      <c r="J7" s="383"/>
      <c r="K7" s="383"/>
      <c r="L7" s="51" t="s">
        <v>771</v>
      </c>
      <c r="M7" s="44">
        <v>1.6286698547597069</v>
      </c>
      <c r="O7" s="12"/>
      <c r="P7" s="12"/>
      <c r="Q7" s="12"/>
      <c r="R7" s="12"/>
      <c r="S7" s="383"/>
      <c r="T7" s="383"/>
      <c r="U7" s="383"/>
      <c r="V7" s="383"/>
      <c r="W7" s="383"/>
      <c r="X7" s="383"/>
      <c r="Y7" s="383"/>
      <c r="Z7" s="383"/>
    </row>
    <row r="8" spans="3:26" ht="13" x14ac:dyDescent="0.3">
      <c r="C8" s="51" t="s">
        <v>763</v>
      </c>
      <c r="D8" s="44">
        <v>13.215553130877595</v>
      </c>
      <c r="F8" s="12"/>
      <c r="G8" s="12"/>
      <c r="H8" s="12"/>
      <c r="I8" s="12"/>
      <c r="J8" s="383"/>
      <c r="K8" s="383"/>
      <c r="L8" s="51" t="s">
        <v>764</v>
      </c>
      <c r="M8" s="44">
        <v>13.215553130877595</v>
      </c>
      <c r="O8" s="12"/>
      <c r="P8" s="12"/>
      <c r="Q8" s="12"/>
      <c r="R8" s="12"/>
      <c r="S8" s="383"/>
      <c r="T8" s="383"/>
      <c r="U8" s="383"/>
      <c r="V8" s="383"/>
      <c r="W8" s="383"/>
      <c r="X8" s="383"/>
      <c r="Y8" s="383"/>
      <c r="Z8" s="383"/>
    </row>
    <row r="9" spans="3:26" ht="13" x14ac:dyDescent="0.3">
      <c r="C9" s="268" t="s">
        <v>965</v>
      </c>
      <c r="D9" s="44">
        <v>5.4944738993121689</v>
      </c>
      <c r="F9" s="12"/>
      <c r="G9" s="12"/>
      <c r="H9" s="12"/>
      <c r="I9" s="12"/>
      <c r="J9" s="383"/>
      <c r="K9" s="383"/>
      <c r="L9" s="51" t="s">
        <v>971</v>
      </c>
      <c r="M9" s="44">
        <v>5.4944738993121689</v>
      </c>
      <c r="O9" s="12"/>
      <c r="P9" s="12"/>
      <c r="Q9" s="12"/>
      <c r="R9" s="12"/>
      <c r="S9" s="383"/>
      <c r="T9" s="383"/>
      <c r="U9" s="383"/>
      <c r="V9" s="383"/>
      <c r="W9" s="383"/>
      <c r="X9" s="383"/>
      <c r="Y9" s="383"/>
      <c r="Z9" s="383"/>
    </row>
    <row r="10" spans="3:26" ht="13" x14ac:dyDescent="0.3">
      <c r="C10" s="51" t="s">
        <v>966</v>
      </c>
      <c r="D10" s="44">
        <v>9.3745407139920189</v>
      </c>
      <c r="F10" s="12"/>
      <c r="G10" s="12"/>
      <c r="H10" s="12"/>
      <c r="I10" s="12"/>
      <c r="J10" s="383"/>
      <c r="K10" s="383"/>
      <c r="L10" s="51" t="s">
        <v>970</v>
      </c>
      <c r="M10" s="44">
        <v>9.3745407139920189</v>
      </c>
      <c r="O10" s="12"/>
      <c r="P10" s="12"/>
      <c r="Q10" s="12"/>
      <c r="R10" s="12"/>
      <c r="S10" s="383"/>
      <c r="T10" s="383"/>
      <c r="U10" s="383"/>
      <c r="V10" s="383"/>
      <c r="W10" s="383"/>
      <c r="X10" s="383"/>
      <c r="Y10" s="383"/>
      <c r="Z10" s="383"/>
    </row>
    <row r="11" spans="3:26" ht="13" x14ac:dyDescent="0.3">
      <c r="C11" s="50" t="s">
        <v>967</v>
      </c>
      <c r="D11" s="599">
        <v>7.4964629206664313</v>
      </c>
      <c r="F11" s="12"/>
      <c r="G11" s="12"/>
      <c r="H11" s="12"/>
      <c r="I11" s="12"/>
      <c r="J11" s="383"/>
      <c r="K11" s="383"/>
      <c r="L11" s="50" t="s">
        <v>969</v>
      </c>
      <c r="M11" s="599">
        <v>7.4964629206664313</v>
      </c>
      <c r="O11" s="12"/>
      <c r="P11" s="12"/>
      <c r="Q11" s="12"/>
      <c r="R11" s="12"/>
      <c r="S11" s="383"/>
      <c r="T11" s="383"/>
      <c r="U11" s="383"/>
      <c r="V11" s="383"/>
      <c r="W11" s="383"/>
      <c r="X11" s="383"/>
      <c r="Y11" s="383"/>
      <c r="Z11" s="383"/>
    </row>
    <row r="12" spans="3:26" ht="13" x14ac:dyDescent="0.3">
      <c r="C12" s="600"/>
      <c r="D12" s="601"/>
      <c r="E12" s="596"/>
      <c r="F12" s="596"/>
      <c r="G12" s="596"/>
      <c r="H12" s="12"/>
      <c r="I12" s="12"/>
      <c r="J12" s="383"/>
      <c r="K12" s="383"/>
      <c r="L12" s="212"/>
      <c r="M12" s="596"/>
      <c r="O12" s="596"/>
      <c r="P12" s="596"/>
      <c r="Q12" s="51"/>
      <c r="R12" s="12"/>
      <c r="S12" s="383"/>
      <c r="T12" s="383"/>
      <c r="U12" s="383"/>
      <c r="V12" s="383"/>
      <c r="W12" s="383"/>
      <c r="X12" s="383"/>
      <c r="Y12" s="383"/>
      <c r="Z12" s="383"/>
    </row>
    <row r="13" spans="3:26" ht="13" x14ac:dyDescent="0.3">
      <c r="C13" s="51"/>
      <c r="D13" s="384"/>
      <c r="E13" s="384"/>
      <c r="F13" s="384"/>
      <c r="G13" s="384"/>
      <c r="H13" s="12"/>
      <c r="I13" s="12"/>
      <c r="J13" s="383"/>
      <c r="K13" s="383"/>
      <c r="L13" s="51"/>
      <c r="M13" s="384"/>
      <c r="N13" s="384"/>
      <c r="O13" s="384"/>
      <c r="P13" s="384"/>
      <c r="Q13" s="51"/>
      <c r="R13" s="12"/>
      <c r="S13" s="383"/>
      <c r="T13" s="383"/>
      <c r="U13" s="383"/>
      <c r="V13" s="383"/>
      <c r="W13" s="383"/>
      <c r="X13" s="383"/>
      <c r="Y13" s="383"/>
      <c r="Z13" s="383"/>
    </row>
    <row r="14" spans="3:26" ht="13" x14ac:dyDescent="0.3">
      <c r="C14" s="51"/>
      <c r="D14" s="384"/>
      <c r="E14" s="384"/>
      <c r="F14" s="384"/>
      <c r="G14" s="384"/>
      <c r="H14" s="12"/>
      <c r="I14" s="12"/>
      <c r="J14" s="383"/>
      <c r="K14" s="383"/>
      <c r="L14" s="51"/>
      <c r="M14" s="384"/>
      <c r="N14" s="384"/>
      <c r="O14" s="384"/>
      <c r="P14" s="384"/>
      <c r="Q14" s="51"/>
      <c r="R14" s="12"/>
      <c r="S14" s="383"/>
      <c r="T14" s="383"/>
      <c r="U14" s="383"/>
      <c r="V14" s="383"/>
      <c r="W14" s="383"/>
      <c r="X14" s="383"/>
      <c r="Y14" s="383"/>
      <c r="Z14" s="383"/>
    </row>
    <row r="15" spans="3:26" ht="13" x14ac:dyDescent="0.3">
      <c r="C15" s="268"/>
      <c r="D15" s="597"/>
      <c r="E15" s="597"/>
      <c r="F15" s="597"/>
      <c r="G15" s="597"/>
      <c r="H15" s="12"/>
      <c r="I15" s="12"/>
      <c r="J15" s="383"/>
      <c r="K15" s="383"/>
      <c r="L15" s="268"/>
      <c r="M15" s="597"/>
      <c r="N15" s="597"/>
      <c r="O15" s="597"/>
      <c r="P15" s="597"/>
      <c r="Q15" s="51"/>
      <c r="R15" s="12"/>
      <c r="S15" s="383"/>
      <c r="T15" s="383"/>
      <c r="U15" s="383"/>
      <c r="V15" s="383"/>
      <c r="W15" s="383"/>
      <c r="X15" s="383"/>
      <c r="Y15" s="383"/>
      <c r="Z15" s="383"/>
    </row>
    <row r="16" spans="3:26" ht="13" x14ac:dyDescent="0.3">
      <c r="C16" s="212"/>
      <c r="D16" s="596"/>
      <c r="E16" s="596"/>
      <c r="F16" s="596"/>
      <c r="G16" s="384"/>
      <c r="H16" s="12"/>
      <c r="I16" s="12"/>
      <c r="J16" s="383"/>
      <c r="K16" s="383"/>
      <c r="L16" s="212"/>
      <c r="M16" s="596"/>
      <c r="N16" s="596"/>
      <c r="O16" s="596"/>
      <c r="P16" s="384"/>
      <c r="Q16" s="51"/>
      <c r="R16" s="12"/>
      <c r="S16" s="383"/>
      <c r="T16" s="383"/>
      <c r="U16" s="383"/>
      <c r="V16" s="383"/>
      <c r="W16" s="383"/>
      <c r="X16" s="383"/>
      <c r="Y16" s="383"/>
      <c r="Z16" s="383"/>
    </row>
    <row r="17" spans="3:26" ht="13" x14ac:dyDescent="0.3">
      <c r="C17" s="51"/>
      <c r="D17" s="384"/>
      <c r="E17" s="384"/>
      <c r="F17" s="384"/>
      <c r="G17" s="384"/>
      <c r="H17" s="12"/>
      <c r="I17" s="12"/>
      <c r="J17" s="383"/>
      <c r="K17" s="383"/>
      <c r="L17" s="51"/>
      <c r="M17" s="384"/>
      <c r="N17" s="384"/>
      <c r="O17" s="384"/>
      <c r="P17" s="384"/>
      <c r="Q17" s="51"/>
      <c r="R17" s="12"/>
      <c r="S17" s="383"/>
      <c r="T17" s="383"/>
      <c r="U17" s="383"/>
      <c r="V17" s="383"/>
      <c r="W17" s="383"/>
      <c r="X17" s="383"/>
      <c r="Y17" s="383"/>
      <c r="Z17" s="383"/>
    </row>
    <row r="18" spans="3:26" ht="13" x14ac:dyDescent="0.3">
      <c r="C18" s="51"/>
      <c r="D18" s="384"/>
      <c r="E18" s="384"/>
      <c r="F18" s="384"/>
      <c r="G18" s="220"/>
      <c r="H18" s="12"/>
      <c r="I18" s="12"/>
      <c r="J18" s="383"/>
      <c r="K18" s="383"/>
      <c r="L18" s="51"/>
      <c r="M18" s="384"/>
      <c r="N18" s="384"/>
      <c r="O18" s="384"/>
      <c r="P18" s="220"/>
      <c r="Q18" s="51"/>
      <c r="R18" s="12"/>
      <c r="S18" s="383"/>
      <c r="T18" s="383"/>
      <c r="U18" s="383"/>
      <c r="V18" s="383"/>
      <c r="W18" s="383"/>
      <c r="X18" s="383"/>
      <c r="Y18" s="383"/>
      <c r="Z18" s="383"/>
    </row>
    <row r="19" spans="3:26" ht="13" x14ac:dyDescent="0.3">
      <c r="G19" s="12"/>
      <c r="H19" s="12"/>
      <c r="I19" s="12"/>
      <c r="J19" s="383"/>
      <c r="K19" s="383"/>
      <c r="L19" s="268"/>
      <c r="M19" s="268"/>
      <c r="N19" s="268"/>
      <c r="O19" s="268"/>
      <c r="P19" s="51"/>
      <c r="Q19" s="51"/>
      <c r="R19" s="12"/>
      <c r="S19" s="383"/>
      <c r="T19" s="383"/>
      <c r="U19" s="383"/>
      <c r="V19" s="383"/>
      <c r="W19" s="383"/>
      <c r="X19" s="383"/>
      <c r="Y19" s="383"/>
      <c r="Z19" s="383"/>
    </row>
    <row r="20" spans="3:26" ht="13" x14ac:dyDescent="0.3">
      <c r="G20" s="12"/>
      <c r="H20" s="12"/>
      <c r="I20" s="12"/>
      <c r="J20" s="383"/>
      <c r="K20" s="383"/>
      <c r="P20" s="12"/>
      <c r="Q20" s="12"/>
      <c r="R20" s="12"/>
      <c r="S20" s="383"/>
      <c r="T20" s="383"/>
      <c r="U20" s="383"/>
      <c r="V20" s="383"/>
      <c r="W20" s="383"/>
      <c r="X20" s="383"/>
      <c r="Y20" s="383"/>
      <c r="Z20" s="383"/>
    </row>
    <row r="21" spans="3:26" ht="13" x14ac:dyDescent="0.3">
      <c r="C21" s="12"/>
      <c r="D21" s="12"/>
      <c r="E21" s="12"/>
      <c r="F21" s="12"/>
      <c r="G21" s="12"/>
      <c r="H21" s="12"/>
      <c r="I21" s="12"/>
      <c r="J21" s="383"/>
      <c r="K21" s="383"/>
      <c r="L21" s="12"/>
      <c r="M21" s="12"/>
      <c r="N21" s="12"/>
      <c r="O21" s="12"/>
      <c r="P21" s="12"/>
      <c r="Q21" s="12"/>
      <c r="R21" s="12"/>
      <c r="S21" s="383"/>
      <c r="T21" s="383"/>
      <c r="U21" s="383"/>
      <c r="V21" s="383"/>
      <c r="W21" s="383"/>
      <c r="X21" s="383"/>
      <c r="Y21" s="383"/>
      <c r="Z21" s="383"/>
    </row>
    <row r="22" spans="3:26" ht="13" x14ac:dyDescent="0.3">
      <c r="C22" s="12"/>
      <c r="D22" s="12"/>
      <c r="E22" s="12"/>
      <c r="F22" s="12"/>
      <c r="G22" s="12"/>
      <c r="H22" s="12"/>
      <c r="I22" s="12"/>
      <c r="J22" s="383"/>
      <c r="K22" s="383"/>
      <c r="L22" s="12"/>
      <c r="M22" s="12"/>
      <c r="N22" s="12"/>
      <c r="O22" s="12"/>
      <c r="P22" s="12"/>
      <c r="Q22" s="12"/>
      <c r="R22" s="12"/>
      <c r="S22" s="383"/>
      <c r="T22" s="383"/>
      <c r="U22" s="383"/>
      <c r="V22" s="383"/>
      <c r="W22" s="383"/>
      <c r="X22" s="383"/>
      <c r="Y22" s="383"/>
      <c r="Z22" s="383"/>
    </row>
    <row r="23" spans="3:26" ht="13" x14ac:dyDescent="0.3">
      <c r="C23" s="12"/>
      <c r="D23" s="12"/>
      <c r="E23" s="12"/>
      <c r="F23" s="12"/>
      <c r="G23" s="12"/>
      <c r="H23" s="12"/>
      <c r="I23" s="12"/>
      <c r="J23" s="383"/>
      <c r="K23" s="383"/>
      <c r="L23" s="12"/>
      <c r="M23" s="12"/>
      <c r="N23" s="12"/>
      <c r="O23" s="12"/>
      <c r="P23" s="12"/>
      <c r="Q23" s="12"/>
      <c r="R23" s="12"/>
      <c r="S23" s="383"/>
      <c r="T23" s="383"/>
      <c r="U23" s="383"/>
      <c r="V23" s="383"/>
      <c r="W23" s="383"/>
      <c r="X23" s="383"/>
      <c r="Y23" s="383"/>
      <c r="Z23" s="383"/>
    </row>
    <row r="24" spans="3:26" ht="13" x14ac:dyDescent="0.3">
      <c r="C24" s="12"/>
      <c r="D24" s="12"/>
      <c r="E24" s="12"/>
      <c r="F24" s="12"/>
      <c r="G24" s="12"/>
      <c r="H24" s="12"/>
      <c r="I24" s="12"/>
      <c r="J24" s="383"/>
      <c r="K24" s="383"/>
      <c r="L24" s="12"/>
      <c r="M24" s="12"/>
      <c r="N24" s="12"/>
      <c r="O24" s="12"/>
      <c r="P24" s="12"/>
      <c r="Q24" s="12"/>
      <c r="R24" s="12"/>
      <c r="S24" s="383"/>
      <c r="T24" s="383"/>
      <c r="U24" s="383"/>
      <c r="V24" s="383"/>
      <c r="W24" s="383"/>
      <c r="X24" s="383"/>
      <c r="Y24" s="383"/>
      <c r="Z24" s="383"/>
    </row>
    <row r="25" spans="3:26" ht="13" x14ac:dyDescent="0.3">
      <c r="C25" s="12"/>
      <c r="D25" s="12"/>
      <c r="E25" s="12"/>
      <c r="F25" s="12"/>
      <c r="G25" s="12"/>
      <c r="H25" s="12"/>
      <c r="I25" s="12"/>
      <c r="J25" s="383"/>
      <c r="K25" s="383"/>
      <c r="L25" s="12"/>
      <c r="M25" s="12"/>
      <c r="N25" s="12"/>
      <c r="O25" s="12"/>
      <c r="P25" s="12"/>
      <c r="Q25" s="12"/>
      <c r="R25" s="12"/>
      <c r="S25" s="383"/>
      <c r="T25" s="383"/>
      <c r="U25" s="383"/>
      <c r="V25" s="383"/>
      <c r="W25" s="383"/>
      <c r="X25" s="383"/>
      <c r="Y25" s="383"/>
      <c r="Z25" s="383"/>
    </row>
    <row r="47" spans="16:16" ht="14" x14ac:dyDescent="0.3">
      <c r="P47" s="598"/>
    </row>
    <row r="61" spans="5:15" x14ac:dyDescent="0.25">
      <c r="E61" s="400"/>
    </row>
    <row r="62" spans="5:15" x14ac:dyDescent="0.25">
      <c r="O62" s="400"/>
    </row>
  </sheetData>
  <mergeCells count="1">
    <mergeCell ref="C2:H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8"/>
  <dimension ref="A1:AD125"/>
  <sheetViews>
    <sheetView showGridLines="0" zoomScaleNormal="100" workbookViewId="0">
      <pane xSplit="3" ySplit="6" topLeftCell="S7" activePane="bottomRight" state="frozen"/>
      <selection pane="topRight" activeCell="D1" sqref="D1"/>
      <selection pane="bottomLeft" activeCell="A7" sqref="A7"/>
      <selection pane="bottomRight" activeCell="A7" sqref="A7"/>
    </sheetView>
  </sheetViews>
  <sheetFormatPr defaultColWidth="9.26953125" defaultRowHeight="12" x14ac:dyDescent="0.3"/>
  <cols>
    <col min="1" max="1" width="43.453125" style="127" bestFit="1" customWidth="1"/>
    <col min="2" max="2" width="50" style="127" bestFit="1" customWidth="1"/>
    <col min="3" max="3" width="11.54296875" style="127" bestFit="1" customWidth="1"/>
    <col min="4" max="12" width="9.453125" style="127" bestFit="1" customWidth="1"/>
    <col min="13" max="13" width="7.54296875" style="127" bestFit="1" customWidth="1"/>
    <col min="14" max="14" width="9.54296875" style="127" bestFit="1" customWidth="1"/>
    <col min="15" max="15" width="7.54296875" style="127" bestFit="1" customWidth="1"/>
    <col min="16" max="16" width="9.453125" style="127" customWidth="1"/>
    <col min="17" max="17" width="8.453125" style="127" customWidth="1"/>
    <col min="18" max="18" width="9.453125" style="127" customWidth="1"/>
    <col min="19" max="19" width="9" style="127" customWidth="1"/>
    <col min="20" max="25" width="9.54296875" style="127" customWidth="1"/>
    <col min="26" max="26" width="10.453125" style="127" customWidth="1"/>
    <col min="27" max="16384" width="9.26953125" style="127"/>
  </cols>
  <sheetData>
    <row r="1" spans="1:30" s="126" customFormat="1" ht="11.5" x14ac:dyDescent="0.25">
      <c r="A1" s="120"/>
      <c r="B1" s="120"/>
    </row>
    <row r="2" spans="1:30" ht="24.75" customHeight="1" x14ac:dyDescent="0.3">
      <c r="S2" s="248"/>
      <c r="T2" s="246"/>
      <c r="U2" s="246"/>
      <c r="V2" s="248"/>
      <c r="W2" s="246"/>
      <c r="X2" s="375"/>
      <c r="Y2" s="548"/>
    </row>
    <row r="3" spans="1:30" ht="26.65" customHeight="1" x14ac:dyDescent="0.3">
      <c r="A3" s="128" t="s">
        <v>421</v>
      </c>
      <c r="B3" s="128"/>
      <c r="C3" s="128"/>
      <c r="D3" s="129"/>
      <c r="E3" s="129"/>
      <c r="F3" s="129"/>
      <c r="G3" s="129"/>
      <c r="H3" s="129"/>
      <c r="I3" s="129"/>
      <c r="J3" s="129"/>
      <c r="K3" s="129"/>
      <c r="L3" s="129"/>
      <c r="M3" s="129"/>
      <c r="N3" s="129"/>
      <c r="O3" s="129"/>
      <c r="P3" s="129"/>
      <c r="Q3" s="129"/>
      <c r="R3" s="129"/>
      <c r="S3" s="129"/>
      <c r="T3" s="247"/>
      <c r="U3" s="247"/>
      <c r="V3" s="247"/>
      <c r="W3" s="247"/>
      <c r="X3" s="247"/>
      <c r="Y3" s="247"/>
    </row>
    <row r="4" spans="1:30" x14ac:dyDescent="0.3">
      <c r="A4" s="130"/>
      <c r="B4" s="130"/>
      <c r="C4" s="910" t="s">
        <v>391</v>
      </c>
      <c r="D4" s="131">
        <v>2008</v>
      </c>
      <c r="E4" s="131">
        <v>2009</v>
      </c>
      <c r="F4" s="131">
        <v>2010</v>
      </c>
      <c r="G4" s="132">
        <v>2011</v>
      </c>
      <c r="H4" s="133">
        <v>2012</v>
      </c>
      <c r="I4" s="133">
        <v>2013</v>
      </c>
      <c r="J4" s="133">
        <v>2014</v>
      </c>
      <c r="K4" s="133">
        <v>2015</v>
      </c>
      <c r="L4" s="133">
        <v>2016</v>
      </c>
      <c r="M4" s="133">
        <v>2017</v>
      </c>
      <c r="N4" s="133">
        <v>2017</v>
      </c>
      <c r="O4" s="133">
        <v>2018</v>
      </c>
      <c r="P4" s="133">
        <v>2018</v>
      </c>
      <c r="Q4" s="133">
        <v>2019</v>
      </c>
      <c r="R4" s="133">
        <v>2019</v>
      </c>
      <c r="S4" s="133">
        <v>2020</v>
      </c>
      <c r="T4" s="133">
        <v>2021</v>
      </c>
      <c r="U4" s="133">
        <v>2022</v>
      </c>
      <c r="V4" s="133">
        <v>2023</v>
      </c>
      <c r="W4" s="133">
        <v>2024</v>
      </c>
      <c r="X4" s="133">
        <v>2025</v>
      </c>
      <c r="Y4" s="133">
        <v>2026</v>
      </c>
    </row>
    <row r="5" spans="1:30" ht="23" x14ac:dyDescent="0.3">
      <c r="A5" s="130"/>
      <c r="B5" s="130"/>
      <c r="C5" s="910"/>
      <c r="D5" s="134" t="s">
        <v>11</v>
      </c>
      <c r="E5" s="134" t="s">
        <v>11</v>
      </c>
      <c r="F5" s="134" t="s">
        <v>11</v>
      </c>
      <c r="G5" s="135" t="s">
        <v>11</v>
      </c>
      <c r="H5" s="135" t="s">
        <v>11</v>
      </c>
      <c r="I5" s="135" t="s">
        <v>11</v>
      </c>
      <c r="J5" s="135" t="s">
        <v>201</v>
      </c>
      <c r="K5" s="135" t="s">
        <v>201</v>
      </c>
      <c r="L5" s="135" t="s">
        <v>11</v>
      </c>
      <c r="M5" s="135" t="s">
        <v>194</v>
      </c>
      <c r="N5" s="135" t="s">
        <v>11</v>
      </c>
      <c r="O5" s="135" t="s">
        <v>194</v>
      </c>
      <c r="P5" s="135" t="s">
        <v>11</v>
      </c>
      <c r="Q5" s="135" t="s">
        <v>202</v>
      </c>
      <c r="R5" s="135" t="s">
        <v>11</v>
      </c>
      <c r="S5" s="135" t="s">
        <v>11</v>
      </c>
      <c r="T5" s="135" t="s">
        <v>11</v>
      </c>
      <c r="U5" s="135" t="s">
        <v>11</v>
      </c>
      <c r="V5" s="135" t="s">
        <v>552</v>
      </c>
      <c r="W5" s="135" t="s">
        <v>552</v>
      </c>
      <c r="X5" s="135" t="s">
        <v>552</v>
      </c>
      <c r="Y5" s="135" t="s">
        <v>552</v>
      </c>
    </row>
    <row r="6" spans="1:30" x14ac:dyDescent="0.3">
      <c r="A6" s="136"/>
      <c r="B6" s="136"/>
      <c r="C6" s="910"/>
      <c r="D6" s="131" t="s">
        <v>333</v>
      </c>
      <c r="E6" s="131" t="s">
        <v>333</v>
      </c>
      <c r="F6" s="131" t="s">
        <v>333</v>
      </c>
      <c r="G6" s="131" t="s">
        <v>333</v>
      </c>
      <c r="H6" s="131" t="s">
        <v>333</v>
      </c>
      <c r="I6" s="131" t="s">
        <v>333</v>
      </c>
      <c r="J6" s="132" t="s">
        <v>333</v>
      </c>
      <c r="K6" s="132" t="s">
        <v>333</v>
      </c>
      <c r="L6" s="132" t="s">
        <v>333</v>
      </c>
      <c r="M6" s="132" t="s">
        <v>334</v>
      </c>
      <c r="N6" s="132" t="s">
        <v>333</v>
      </c>
      <c r="O6" s="132" t="s">
        <v>334</v>
      </c>
      <c r="P6" s="132" t="s">
        <v>333</v>
      </c>
      <c r="Q6" s="132" t="s">
        <v>334</v>
      </c>
      <c r="R6" s="132" t="s">
        <v>333</v>
      </c>
      <c r="S6" s="132" t="s">
        <v>333</v>
      </c>
      <c r="T6" s="132" t="s">
        <v>333</v>
      </c>
      <c r="U6" s="132" t="s">
        <v>551</v>
      </c>
      <c r="V6" s="132" t="s">
        <v>551</v>
      </c>
      <c r="W6" s="132" t="s">
        <v>551</v>
      </c>
      <c r="X6" s="132" t="s">
        <v>551</v>
      </c>
      <c r="Y6" s="132" t="s">
        <v>551</v>
      </c>
    </row>
    <row r="7" spans="1:30" x14ac:dyDescent="0.3">
      <c r="A7" s="137" t="s">
        <v>195</v>
      </c>
      <c r="B7" s="137" t="s">
        <v>335</v>
      </c>
      <c r="C7" s="910"/>
      <c r="D7" s="138">
        <f t="shared" ref="D7:L7" si="0">D9+D29+D34+D41</f>
        <v>23643.786999999997</v>
      </c>
      <c r="E7" s="138">
        <f t="shared" si="0"/>
        <v>23239.9</v>
      </c>
      <c r="F7" s="138">
        <f t="shared" si="0"/>
        <v>23659.918000000001</v>
      </c>
      <c r="G7" s="138">
        <f t="shared" si="0"/>
        <v>26339.778000000006</v>
      </c>
      <c r="H7" s="138">
        <f t="shared" si="0"/>
        <v>26893.902000000002</v>
      </c>
      <c r="I7" s="138">
        <f t="shared" si="0"/>
        <v>29307.414000000004</v>
      </c>
      <c r="J7" s="138">
        <f t="shared" si="0"/>
        <v>30637.581000000006</v>
      </c>
      <c r="K7" s="138">
        <f t="shared" si="0"/>
        <v>34361.153999999995</v>
      </c>
      <c r="L7" s="138">
        <f t="shared" si="0"/>
        <v>32564.998999999996</v>
      </c>
      <c r="M7" s="139">
        <v>33450.130000000005</v>
      </c>
      <c r="N7" s="138">
        <f t="shared" ref="N7:S7" si="1">N9+N29+N34+N41</f>
        <v>34260.505000000005</v>
      </c>
      <c r="O7" s="138">
        <f t="shared" si="1"/>
        <v>34432.272000000004</v>
      </c>
      <c r="P7" s="138">
        <f t="shared" si="1"/>
        <v>36560.161</v>
      </c>
      <c r="Q7" s="138">
        <f t="shared" si="1"/>
        <v>37216.334999999999</v>
      </c>
      <c r="R7" s="138">
        <f t="shared" si="1"/>
        <v>37129.39</v>
      </c>
      <c r="S7" s="138">
        <f t="shared" si="1"/>
        <v>36811.695</v>
      </c>
      <c r="T7" s="138">
        <f t="shared" ref="T7:U7" si="2">T9+T29+T34+T41</f>
        <v>40273.170000000006</v>
      </c>
      <c r="U7" s="138">
        <f t="shared" si="2"/>
        <v>44126.303000000007</v>
      </c>
      <c r="V7" s="138">
        <f t="shared" ref="V7:W7" si="3">V9+V29+V34+V41</f>
        <v>50763.328999999998</v>
      </c>
      <c r="W7" s="138">
        <f t="shared" si="3"/>
        <v>50617.26</v>
      </c>
      <c r="X7" s="138">
        <f t="shared" ref="X7:Y7" si="4">X9+X29+X34+X41</f>
        <v>53376.091</v>
      </c>
      <c r="Y7" s="138">
        <f t="shared" si="4"/>
        <v>55329.552000000003</v>
      </c>
      <c r="AA7" s="262"/>
      <c r="AB7" s="262"/>
      <c r="AC7" s="262"/>
    </row>
    <row r="8" spans="1:30" x14ac:dyDescent="0.3">
      <c r="A8" s="140" t="s">
        <v>36</v>
      </c>
      <c r="B8" s="140" t="s">
        <v>346</v>
      </c>
      <c r="C8" s="911"/>
      <c r="D8" s="141">
        <f t="shared" ref="D8:L8" si="5">D7/D95</f>
        <v>0.34470918392325095</v>
      </c>
      <c r="E8" s="141">
        <f t="shared" si="5"/>
        <v>0.36258228909886825</v>
      </c>
      <c r="F8" s="141">
        <f t="shared" si="5"/>
        <v>0.34746494513001369</v>
      </c>
      <c r="G8" s="141">
        <f t="shared" si="5"/>
        <v>0.3698659654263402</v>
      </c>
      <c r="H8" s="141">
        <f t="shared" si="5"/>
        <v>0.36598398488309436</v>
      </c>
      <c r="I8" s="141">
        <f t="shared" si="5"/>
        <v>0.39415607685013671</v>
      </c>
      <c r="J8" s="141">
        <f t="shared" si="5"/>
        <v>0.4017734847799756</v>
      </c>
      <c r="K8" s="141">
        <f t="shared" si="5"/>
        <v>0.4308165788800794</v>
      </c>
      <c r="L8" s="141">
        <f t="shared" si="5"/>
        <v>0.4009180525075981</v>
      </c>
      <c r="M8" s="141">
        <v>39.825667360698162</v>
      </c>
      <c r="N8" s="141">
        <v>0.39408876330490122</v>
      </c>
      <c r="O8" s="141">
        <f t="shared" ref="O8:S8" si="6">O7/O95</f>
        <v>0.38473818087544098</v>
      </c>
      <c r="P8" s="141">
        <f t="shared" si="6"/>
        <v>0.4074873986247205</v>
      </c>
      <c r="Q8" s="141">
        <f t="shared" si="6"/>
        <v>0.38410774496817035</v>
      </c>
      <c r="R8" s="255">
        <f t="shared" si="6"/>
        <v>0.3931636975119297</v>
      </c>
      <c r="S8" s="255">
        <f t="shared" si="6"/>
        <v>0.39395297717243394</v>
      </c>
      <c r="T8" s="255">
        <f t="shared" ref="T8:U8" si="7">T7/T95</f>
        <v>0.40143325210307512</v>
      </c>
      <c r="U8" s="141">
        <f t="shared" si="7"/>
        <v>0.4024216210935625</v>
      </c>
      <c r="V8" s="141">
        <f t="shared" ref="V8:W8" si="8">V7/V95</f>
        <v>0.42418894031204357</v>
      </c>
      <c r="W8" s="141">
        <f t="shared" si="8"/>
        <v>0.39414646616801696</v>
      </c>
      <c r="X8" s="141">
        <f t="shared" ref="X8:Y8" si="9">X7/X95</f>
        <v>0.38896082464771908</v>
      </c>
      <c r="Y8" s="141">
        <f t="shared" si="9"/>
        <v>0.38594938345299434</v>
      </c>
    </row>
    <row r="9" spans="1:30" s="146" customFormat="1" x14ac:dyDescent="0.3">
      <c r="A9" s="142" t="s">
        <v>196</v>
      </c>
      <c r="B9" s="142" t="s">
        <v>198</v>
      </c>
      <c r="C9" s="143" t="s">
        <v>203</v>
      </c>
      <c r="D9" s="144">
        <v>11723.415000000001</v>
      </c>
      <c r="E9" s="144">
        <v>10404.861000000001</v>
      </c>
      <c r="F9" s="144">
        <v>10778.236000000001</v>
      </c>
      <c r="G9" s="144">
        <v>11946.500000000002</v>
      </c>
      <c r="H9" s="144">
        <v>11933.864</v>
      </c>
      <c r="I9" s="144">
        <v>12972.047</v>
      </c>
      <c r="J9" s="144">
        <v>13858.657000000003</v>
      </c>
      <c r="K9" s="144">
        <v>14926.842999999999</v>
      </c>
      <c r="L9" s="144">
        <v>15208.493</v>
      </c>
      <c r="M9" s="144">
        <v>15594.23</v>
      </c>
      <c r="N9" s="144">
        <v>16230.538</v>
      </c>
      <c r="O9" s="144">
        <f>O10+O19+O28</f>
        <v>16223.173000000001</v>
      </c>
      <c r="P9" s="144">
        <v>17202.785</v>
      </c>
      <c r="Q9" s="144">
        <v>17782.278000000002</v>
      </c>
      <c r="R9" s="144">
        <v>18205.313000000002</v>
      </c>
      <c r="S9" s="144">
        <v>17935.11</v>
      </c>
      <c r="T9" s="144">
        <v>19884.148000000001</v>
      </c>
      <c r="U9" s="144">
        <v>21842.424999999999</v>
      </c>
      <c r="V9" s="144">
        <v>23948.17</v>
      </c>
      <c r="W9" s="144">
        <v>24857.041000000001</v>
      </c>
      <c r="X9" s="377">
        <v>25971.707999999999</v>
      </c>
      <c r="Y9" s="144">
        <v>26680.073000000004</v>
      </c>
      <c r="Z9" s="145"/>
      <c r="AA9" s="145"/>
      <c r="AB9" s="145"/>
      <c r="AC9" s="145"/>
      <c r="AD9" s="145"/>
    </row>
    <row r="10" spans="1:30" s="151" customFormat="1" x14ac:dyDescent="0.3">
      <c r="A10" s="147" t="s">
        <v>204</v>
      </c>
      <c r="B10" s="147" t="s">
        <v>392</v>
      </c>
      <c r="C10" s="148" t="s">
        <v>205</v>
      </c>
      <c r="D10" s="149">
        <v>7186.13</v>
      </c>
      <c r="E10" s="149">
        <v>6734.8980000000001</v>
      </c>
      <c r="F10" s="149">
        <v>7037.8710000000001</v>
      </c>
      <c r="G10" s="149">
        <v>7967.3410000000003</v>
      </c>
      <c r="H10" s="149">
        <v>7788.1080000000002</v>
      </c>
      <c r="I10" s="149">
        <v>8348.5079999999998</v>
      </c>
      <c r="J10" s="150">
        <v>8745.3790000000008</v>
      </c>
      <c r="K10" s="150">
        <v>9229.6129999999994</v>
      </c>
      <c r="L10" s="150">
        <v>9369.5679999999993</v>
      </c>
      <c r="M10" s="150">
        <v>9138.4410000000007</v>
      </c>
      <c r="N10" s="150">
        <v>10108.75</v>
      </c>
      <c r="O10" s="150">
        <v>9831.2980000000007</v>
      </c>
      <c r="P10" s="150">
        <v>10673.548000000001</v>
      </c>
      <c r="Q10" s="150">
        <v>10666.058000000001</v>
      </c>
      <c r="R10" s="150">
        <v>11382.779</v>
      </c>
      <c r="S10" s="150">
        <v>11252.812</v>
      </c>
      <c r="T10" s="150">
        <v>12056.538</v>
      </c>
      <c r="U10" s="150">
        <v>13000.927</v>
      </c>
      <c r="V10" s="150">
        <v>14650.732900000001</v>
      </c>
      <c r="W10" s="150">
        <v>15123.19175</v>
      </c>
      <c r="X10" s="378">
        <v>15662.1072</v>
      </c>
      <c r="Y10" s="150">
        <v>15959.396200000001</v>
      </c>
      <c r="Z10" s="145"/>
      <c r="AA10" s="145"/>
      <c r="AB10" s="145"/>
      <c r="AC10" s="145"/>
      <c r="AD10" s="145"/>
    </row>
    <row r="11" spans="1:30" s="151" customFormat="1" x14ac:dyDescent="0.3">
      <c r="A11" s="147" t="s">
        <v>206</v>
      </c>
      <c r="B11" s="147" t="s">
        <v>393</v>
      </c>
      <c r="C11" s="89" t="s">
        <v>207</v>
      </c>
      <c r="D11" s="149">
        <v>4621.424</v>
      </c>
      <c r="E11" s="149">
        <v>4221.2879999999996</v>
      </c>
      <c r="F11" s="149">
        <v>4182.1009999999997</v>
      </c>
      <c r="G11" s="149">
        <v>4710.9139999999998</v>
      </c>
      <c r="H11" s="149">
        <v>4327.7020000000002</v>
      </c>
      <c r="I11" s="149">
        <v>4696.12</v>
      </c>
      <c r="J11" s="150">
        <v>5021.1310000000003</v>
      </c>
      <c r="K11" s="150">
        <v>5422.5349999999999</v>
      </c>
      <c r="L11" s="150">
        <v>5423.6319999999996</v>
      </c>
      <c r="M11" s="150">
        <v>5759.7039999999997</v>
      </c>
      <c r="N11" s="150">
        <v>5918.7439999999997</v>
      </c>
      <c r="O11" s="150">
        <v>6104.4170000000004</v>
      </c>
      <c r="P11" s="150">
        <v>6319.3010000000004</v>
      </c>
      <c r="Q11" s="150">
        <v>6663.6639999999998</v>
      </c>
      <c r="R11" s="150">
        <v>6830.1549999999997</v>
      </c>
      <c r="S11" s="150">
        <v>6820.2169999999996</v>
      </c>
      <c r="T11" s="150">
        <v>7494.0690000000004</v>
      </c>
      <c r="U11" s="150">
        <v>8484.4509999999991</v>
      </c>
      <c r="V11" s="150">
        <v>9494.8880000000008</v>
      </c>
      <c r="W11" s="150">
        <v>10277.939</v>
      </c>
      <c r="X11" s="378">
        <v>10746.67</v>
      </c>
      <c r="Y11" s="150">
        <v>10974.134</v>
      </c>
      <c r="Z11" s="145"/>
      <c r="AA11" s="145"/>
      <c r="AB11" s="145"/>
      <c r="AC11" s="145"/>
      <c r="AD11" s="145"/>
    </row>
    <row r="12" spans="1:30" s="151" customFormat="1" x14ac:dyDescent="0.3">
      <c r="A12" s="152" t="s">
        <v>208</v>
      </c>
      <c r="B12" s="152" t="s">
        <v>394</v>
      </c>
      <c r="C12" s="89" t="s">
        <v>209</v>
      </c>
      <c r="D12" s="149">
        <v>1809.268</v>
      </c>
      <c r="E12" s="149">
        <v>1761.7190000000001</v>
      </c>
      <c r="F12" s="149">
        <v>2081.2919999999999</v>
      </c>
      <c r="G12" s="149">
        <v>2357.5140000000001</v>
      </c>
      <c r="H12" s="149">
        <v>2352.67</v>
      </c>
      <c r="I12" s="149">
        <v>2462.0740000000001</v>
      </c>
      <c r="J12" s="149">
        <v>2468.1010000000001</v>
      </c>
      <c r="K12" s="149">
        <v>2567.2530000000002</v>
      </c>
      <c r="L12" s="149">
        <v>2660.9319999999998</v>
      </c>
      <c r="M12" s="149">
        <v>2259.7530000000002</v>
      </c>
      <c r="N12" s="149">
        <v>2818.7759999999998</v>
      </c>
      <c r="O12" s="149">
        <v>2341.1289999999999</v>
      </c>
      <c r="P12" s="149">
        <v>2916.4119999999998</v>
      </c>
      <c r="Q12" s="149">
        <v>2426.4250000000002</v>
      </c>
      <c r="R12" s="149">
        <v>2839.1779999999999</v>
      </c>
      <c r="S12" s="149">
        <v>2752.268</v>
      </c>
      <c r="T12" s="149">
        <v>2958.3440000000001</v>
      </c>
      <c r="U12" s="149">
        <v>2797.3440000000001</v>
      </c>
      <c r="V12" s="149">
        <v>3035.2469999999998</v>
      </c>
      <c r="W12" s="149">
        <v>2947.7840000000001</v>
      </c>
      <c r="X12" s="379">
        <v>2989.0750000000003</v>
      </c>
      <c r="Y12" s="149">
        <v>3010.4250000000002</v>
      </c>
      <c r="Z12" s="145"/>
      <c r="AA12" s="145"/>
      <c r="AB12" s="145"/>
      <c r="AC12" s="145"/>
      <c r="AD12" s="145"/>
    </row>
    <row r="13" spans="1:30" s="151" customFormat="1" x14ac:dyDescent="0.3">
      <c r="A13" s="208" t="s">
        <v>473</v>
      </c>
      <c r="B13" s="152" t="s">
        <v>395</v>
      </c>
      <c r="C13" s="89" t="s">
        <v>211</v>
      </c>
      <c r="D13" s="149">
        <v>225.49199999999999</v>
      </c>
      <c r="E13" s="149">
        <v>242.70400000000001</v>
      </c>
      <c r="F13" s="149">
        <v>252.34</v>
      </c>
      <c r="G13" s="149">
        <v>261.20299999999997</v>
      </c>
      <c r="H13" s="149">
        <v>288.70999999999998</v>
      </c>
      <c r="I13" s="149">
        <v>298.87900000000002</v>
      </c>
      <c r="J13" s="150">
        <v>301.94799999999998</v>
      </c>
      <c r="K13" s="150">
        <v>306.35700000000003</v>
      </c>
      <c r="L13" s="150">
        <v>318.06200000000001</v>
      </c>
      <c r="M13" s="150">
        <v>241.744</v>
      </c>
      <c r="N13" s="150">
        <v>329.625</v>
      </c>
      <c r="O13" s="150">
        <v>261.26</v>
      </c>
      <c r="P13" s="150">
        <v>337.928</v>
      </c>
      <c r="Q13" s="150">
        <v>258.37900000000002</v>
      </c>
      <c r="R13" s="150">
        <v>342.89400000000001</v>
      </c>
      <c r="S13" s="150">
        <v>402.21100000000001</v>
      </c>
      <c r="T13" s="150">
        <v>428.351</v>
      </c>
      <c r="U13" s="150">
        <v>431.79899999999998</v>
      </c>
      <c r="V13" s="150">
        <v>490.64599999999996</v>
      </c>
      <c r="W13" s="150">
        <v>497.47999999999996</v>
      </c>
      <c r="X13" s="378">
        <v>508.541</v>
      </c>
      <c r="Y13" s="150">
        <v>518.476</v>
      </c>
      <c r="Z13" s="145"/>
      <c r="AA13" s="145"/>
      <c r="AB13" s="145"/>
      <c r="AC13" s="145"/>
      <c r="AD13" s="145"/>
    </row>
    <row r="14" spans="1:30" s="151" customFormat="1" x14ac:dyDescent="0.3">
      <c r="A14" s="208" t="s">
        <v>474</v>
      </c>
      <c r="B14" s="152"/>
      <c r="C14" s="209" t="s">
        <v>477</v>
      </c>
      <c r="D14" s="149"/>
      <c r="E14" s="149"/>
      <c r="F14" s="149"/>
      <c r="G14" s="149"/>
      <c r="H14" s="149"/>
      <c r="I14" s="149"/>
      <c r="J14" s="150"/>
      <c r="K14" s="150"/>
      <c r="L14" s="150">
        <v>119.77200000000001</v>
      </c>
      <c r="M14" s="150"/>
      <c r="N14" s="150">
        <v>127.28400000000001</v>
      </c>
      <c r="O14" s="150"/>
      <c r="P14" s="150">
        <v>134.17699999999999</v>
      </c>
      <c r="Q14" s="150"/>
      <c r="R14" s="150">
        <v>143.41200000000001</v>
      </c>
      <c r="S14" s="150">
        <v>148.94999999999999</v>
      </c>
      <c r="T14" s="150">
        <v>0</v>
      </c>
      <c r="U14" s="150">
        <v>0</v>
      </c>
      <c r="V14" s="150">
        <v>0</v>
      </c>
      <c r="W14" s="150">
        <v>0</v>
      </c>
      <c r="X14" s="378">
        <v>0</v>
      </c>
      <c r="Y14" s="150">
        <v>0</v>
      </c>
      <c r="Z14" s="145"/>
      <c r="AA14" s="145"/>
      <c r="AB14" s="145"/>
      <c r="AC14" s="145"/>
      <c r="AD14" s="145"/>
    </row>
    <row r="15" spans="1:30" s="151" customFormat="1" x14ac:dyDescent="0.3">
      <c r="A15" s="208" t="s">
        <v>475</v>
      </c>
      <c r="B15" s="152"/>
      <c r="C15" s="209" t="s">
        <v>478</v>
      </c>
      <c r="D15" s="149"/>
      <c r="E15" s="149"/>
      <c r="F15" s="149"/>
      <c r="G15" s="149"/>
      <c r="H15" s="149"/>
      <c r="I15" s="149"/>
      <c r="J15" s="150"/>
      <c r="K15" s="150"/>
      <c r="L15" s="150">
        <v>204.79000000000002</v>
      </c>
      <c r="M15" s="150"/>
      <c r="N15" s="150">
        <v>226.60599999999999</v>
      </c>
      <c r="O15" s="150"/>
      <c r="P15" s="150">
        <v>245.36199999999999</v>
      </c>
      <c r="Q15" s="150"/>
      <c r="R15" s="150">
        <v>273.91800000000001</v>
      </c>
      <c r="S15" s="150">
        <v>231.196</v>
      </c>
      <c r="T15" s="150">
        <v>233.00399999999999</v>
      </c>
      <c r="U15" s="150">
        <v>263.97399999999999</v>
      </c>
      <c r="V15" s="150">
        <v>296.23699999999997</v>
      </c>
      <c r="W15" s="150">
        <v>317.36200000000002</v>
      </c>
      <c r="X15" s="378">
        <v>350.38600000000002</v>
      </c>
      <c r="Y15" s="150">
        <v>382.90899999999999</v>
      </c>
      <c r="Z15" s="145"/>
      <c r="AA15" s="145"/>
      <c r="AB15" s="145"/>
      <c r="AC15" s="145"/>
      <c r="AD15" s="145"/>
    </row>
    <row r="16" spans="1:30" s="151" customFormat="1" x14ac:dyDescent="0.3">
      <c r="A16" s="208" t="s">
        <v>476</v>
      </c>
      <c r="B16" s="152"/>
      <c r="C16" s="210" t="s">
        <v>479</v>
      </c>
      <c r="D16" s="149"/>
      <c r="E16" s="149"/>
      <c r="F16" s="149"/>
      <c r="G16" s="149"/>
      <c r="H16" s="149"/>
      <c r="I16" s="149"/>
      <c r="J16" s="150"/>
      <c r="K16" s="150"/>
      <c r="L16" s="150">
        <v>145.18299999999999</v>
      </c>
      <c r="M16" s="150"/>
      <c r="N16" s="150">
        <v>149.899</v>
      </c>
      <c r="O16" s="150"/>
      <c r="P16" s="150">
        <v>154.89099999999999</v>
      </c>
      <c r="Q16" s="150"/>
      <c r="R16" s="150">
        <v>153.655</v>
      </c>
      <c r="S16" s="150">
        <v>130.15899999999999</v>
      </c>
      <c r="T16" s="150">
        <v>129.53399999999999</v>
      </c>
      <c r="U16" s="150">
        <v>131.88499999999999</v>
      </c>
      <c r="V16" s="150">
        <v>131.65299999999999</v>
      </c>
      <c r="W16" s="150">
        <v>133.036</v>
      </c>
      <c r="X16" s="378">
        <v>136.71799999999999</v>
      </c>
      <c r="Y16" s="150">
        <v>139.24599999999998</v>
      </c>
      <c r="Z16" s="145"/>
      <c r="AA16" s="145"/>
      <c r="AB16" s="145"/>
      <c r="AC16" s="145"/>
      <c r="AD16" s="145"/>
    </row>
    <row r="17" spans="1:30" s="151" customFormat="1" x14ac:dyDescent="0.3">
      <c r="A17" s="208" t="s">
        <v>482</v>
      </c>
      <c r="B17" s="152"/>
      <c r="C17" s="209" t="s">
        <v>480</v>
      </c>
      <c r="D17" s="149"/>
      <c r="E17" s="149"/>
      <c r="F17" s="149"/>
      <c r="G17" s="149"/>
      <c r="H17" s="149"/>
      <c r="I17" s="149"/>
      <c r="J17" s="150"/>
      <c r="K17" s="150"/>
      <c r="L17" s="150">
        <v>64.981999999999999</v>
      </c>
      <c r="M17" s="150"/>
      <c r="N17" s="150">
        <v>86.977000000000004</v>
      </c>
      <c r="O17" s="150"/>
      <c r="P17" s="150">
        <v>229.69300000000001</v>
      </c>
      <c r="Q17" s="150"/>
      <c r="R17" s="150">
        <v>229.69300000000001</v>
      </c>
      <c r="S17" s="150">
        <v>244.184</v>
      </c>
      <c r="T17" s="150">
        <v>241.82599999999999</v>
      </c>
      <c r="U17" s="150">
        <v>275.88900000000001</v>
      </c>
      <c r="V17" s="150">
        <v>342.52099999999996</v>
      </c>
      <c r="W17" s="150">
        <v>340.84999999999997</v>
      </c>
      <c r="X17" s="378">
        <v>306.46800000000002</v>
      </c>
      <c r="Y17" s="150">
        <v>298.27800000000002</v>
      </c>
      <c r="Z17" s="145"/>
      <c r="AA17" s="145"/>
      <c r="AB17" s="145"/>
      <c r="AC17" s="145"/>
      <c r="AD17" s="145"/>
    </row>
    <row r="18" spans="1:30" s="151" customFormat="1" x14ac:dyDescent="0.3">
      <c r="A18" s="208" t="s">
        <v>273</v>
      </c>
      <c r="B18" s="152"/>
      <c r="C18" s="209" t="s">
        <v>481</v>
      </c>
      <c r="D18" s="149"/>
      <c r="E18" s="149"/>
      <c r="F18" s="149"/>
      <c r="G18" s="149"/>
      <c r="H18" s="149"/>
      <c r="I18" s="149"/>
      <c r="J18" s="150"/>
      <c r="K18" s="150"/>
      <c r="L18" s="150">
        <v>432.21499999999992</v>
      </c>
      <c r="M18" s="150"/>
      <c r="N18" s="150">
        <v>450.83900000000051</v>
      </c>
      <c r="O18" s="150"/>
      <c r="P18" s="150">
        <v>335.78400000000067</v>
      </c>
      <c r="Q18" s="150"/>
      <c r="R18" s="150">
        <v>569.87400000000082</v>
      </c>
      <c r="S18" s="150">
        <v>523.62700000000018</v>
      </c>
      <c r="T18" s="150">
        <v>571.40999999999985</v>
      </c>
      <c r="U18" s="150">
        <v>615.5850000000006</v>
      </c>
      <c r="V18" s="150">
        <v>859.54090000000042</v>
      </c>
      <c r="W18" s="150">
        <v>608.74074999999948</v>
      </c>
      <c r="X18" s="378">
        <v>624.2492000000002</v>
      </c>
      <c r="Y18" s="150">
        <v>635.92820000000063</v>
      </c>
      <c r="Z18" s="145"/>
      <c r="AA18" s="145"/>
      <c r="AB18" s="145"/>
      <c r="AC18" s="145"/>
      <c r="AD18" s="145"/>
    </row>
    <row r="19" spans="1:30" x14ac:dyDescent="0.3">
      <c r="A19" s="152" t="s">
        <v>212</v>
      </c>
      <c r="B19" s="152" t="s">
        <v>396</v>
      </c>
      <c r="C19" s="148" t="s">
        <v>213</v>
      </c>
      <c r="D19" s="149">
        <v>4537.1850000000004</v>
      </c>
      <c r="E19" s="153">
        <v>3669.9180000000001</v>
      </c>
      <c r="F19" s="153">
        <v>3740.3449999999998</v>
      </c>
      <c r="G19" s="153">
        <v>3979.1460000000002</v>
      </c>
      <c r="H19" s="153">
        <v>4145.7439999999997</v>
      </c>
      <c r="I19" s="149">
        <v>4623.5320000000002</v>
      </c>
      <c r="J19" s="150">
        <v>5113.2740000000003</v>
      </c>
      <c r="K19" s="150">
        <v>5697.2359999999999</v>
      </c>
      <c r="L19" s="150">
        <v>5838.9210000000003</v>
      </c>
      <c r="M19" s="150">
        <v>6455.7889999999998</v>
      </c>
      <c r="N19" s="150">
        <v>6121.7879999999996</v>
      </c>
      <c r="O19" s="150">
        <v>6391.875</v>
      </c>
      <c r="P19" s="150">
        <v>6529.2370000000001</v>
      </c>
      <c r="Q19" s="150">
        <v>7116.22</v>
      </c>
      <c r="R19" s="150">
        <v>6822.5339999999997</v>
      </c>
      <c r="S19" s="150">
        <v>6682.2979999999998</v>
      </c>
      <c r="T19" s="150">
        <v>7827.61</v>
      </c>
      <c r="U19" s="150">
        <v>8841.4979999999996</v>
      </c>
      <c r="V19" s="150">
        <v>9297.4370999999992</v>
      </c>
      <c r="W19" s="150">
        <v>9733.8492500000011</v>
      </c>
      <c r="X19" s="378">
        <v>10309.6008</v>
      </c>
      <c r="Y19" s="150">
        <v>10720.676800000001</v>
      </c>
      <c r="Z19" s="145"/>
      <c r="AA19" s="145"/>
      <c r="AB19" s="145"/>
      <c r="AC19" s="145"/>
      <c r="AD19" s="145"/>
    </row>
    <row r="20" spans="1:30" x14ac:dyDescent="0.3">
      <c r="A20" s="147" t="s">
        <v>214</v>
      </c>
      <c r="B20" s="147" t="s">
        <v>397</v>
      </c>
      <c r="C20" s="89" t="s">
        <v>215</v>
      </c>
      <c r="D20" s="149">
        <v>2095.1779999999999</v>
      </c>
      <c r="E20" s="153">
        <v>1793.693</v>
      </c>
      <c r="F20" s="153">
        <v>1789.5650000000001</v>
      </c>
      <c r="G20" s="153">
        <v>1999.8820000000001</v>
      </c>
      <c r="H20" s="153">
        <v>2122.7759999999998</v>
      </c>
      <c r="I20" s="149">
        <v>2175.0250000000001</v>
      </c>
      <c r="J20" s="150">
        <v>2275.1170000000002</v>
      </c>
      <c r="K20" s="150">
        <v>2463.6419999999998</v>
      </c>
      <c r="L20" s="150">
        <v>2679.4659999999999</v>
      </c>
      <c r="M20" s="150">
        <v>2802.8179999999998</v>
      </c>
      <c r="N20" s="150">
        <v>2855.23</v>
      </c>
      <c r="O20" s="150">
        <f>O21+O22</f>
        <v>3077.0920000000001</v>
      </c>
      <c r="P20" s="150">
        <v>3217.9969999999998</v>
      </c>
      <c r="Q20" s="150">
        <v>3426.902</v>
      </c>
      <c r="R20" s="150">
        <v>3533.7350000000001</v>
      </c>
      <c r="S20" s="150">
        <v>3499.962</v>
      </c>
      <c r="T20" s="150">
        <v>3759.7069999999999</v>
      </c>
      <c r="U20" s="150">
        <v>4167.7129999999997</v>
      </c>
      <c r="V20" s="150">
        <v>4687.7640000000001</v>
      </c>
      <c r="W20" s="150">
        <v>4975.0740000000005</v>
      </c>
      <c r="X20" s="378">
        <v>5326.1730000000007</v>
      </c>
      <c r="Y20" s="150">
        <v>5565.5380000000005</v>
      </c>
      <c r="Z20" s="145"/>
      <c r="AA20" s="145"/>
      <c r="AB20" s="145"/>
      <c r="AC20" s="145"/>
      <c r="AD20" s="145"/>
    </row>
    <row r="21" spans="1:30" x14ac:dyDescent="0.3">
      <c r="A21" s="147" t="s">
        <v>216</v>
      </c>
      <c r="B21" s="147" t="s">
        <v>398</v>
      </c>
      <c r="C21" s="89"/>
      <c r="D21" s="150"/>
      <c r="E21" s="154"/>
      <c r="F21" s="154"/>
      <c r="G21" s="154"/>
      <c r="H21" s="154"/>
      <c r="I21" s="150"/>
      <c r="J21" s="150"/>
      <c r="K21" s="150">
        <v>2319.125</v>
      </c>
      <c r="L21" s="150">
        <v>2542.3919999999998</v>
      </c>
      <c r="M21" s="150">
        <v>2668.252</v>
      </c>
      <c r="N21" s="150">
        <v>2746.78</v>
      </c>
      <c r="O21" s="150">
        <v>2938.9360000000001</v>
      </c>
      <c r="P21" s="150">
        <v>3094.2820000000002</v>
      </c>
      <c r="Q21" s="150">
        <v>3307.288</v>
      </c>
      <c r="R21" s="150">
        <v>3410.1120000000001</v>
      </c>
      <c r="S21" s="150">
        <v>3400.0830000000001</v>
      </c>
      <c r="T21" s="150">
        <v>3630.348</v>
      </c>
      <c r="U21" s="150">
        <v>4020.123</v>
      </c>
      <c r="V21" s="150">
        <v>4527.4279170547416</v>
      </c>
      <c r="W21" s="150">
        <v>4805.3490000000002</v>
      </c>
      <c r="X21" s="378">
        <v>5145.5150000000003</v>
      </c>
      <c r="Y21" s="150">
        <v>5371.9780000000001</v>
      </c>
      <c r="Z21" s="145"/>
      <c r="AA21" s="145"/>
      <c r="AB21" s="145"/>
      <c r="AC21" s="145"/>
      <c r="AD21" s="145"/>
    </row>
    <row r="22" spans="1:30" x14ac:dyDescent="0.3">
      <c r="A22" s="147" t="s">
        <v>217</v>
      </c>
      <c r="B22" s="147" t="s">
        <v>399</v>
      </c>
      <c r="C22" s="89"/>
      <c r="D22" s="150"/>
      <c r="E22" s="154"/>
      <c r="F22" s="154"/>
      <c r="G22" s="154"/>
      <c r="H22" s="154"/>
      <c r="I22" s="150"/>
      <c r="J22" s="150"/>
      <c r="K22" s="150">
        <v>144.50899999999999</v>
      </c>
      <c r="L22" s="150">
        <v>137.07499999999999</v>
      </c>
      <c r="M22" s="150">
        <v>134.566</v>
      </c>
      <c r="N22" s="150">
        <v>108.449</v>
      </c>
      <c r="O22" s="150">
        <v>138.15600000000001</v>
      </c>
      <c r="P22" s="150">
        <v>123.715</v>
      </c>
      <c r="Q22" s="150">
        <v>119.614</v>
      </c>
      <c r="R22" s="150">
        <v>123.622</v>
      </c>
      <c r="S22" s="150">
        <v>99.878</v>
      </c>
      <c r="T22" s="150">
        <v>129.358</v>
      </c>
      <c r="U22" s="150">
        <v>147.59200000000001</v>
      </c>
      <c r="V22" s="150">
        <v>160.33608294525828</v>
      </c>
      <c r="W22" s="150">
        <v>169.72499999999999</v>
      </c>
      <c r="X22" s="378">
        <v>180.65800000000002</v>
      </c>
      <c r="Y22" s="150">
        <v>193.56</v>
      </c>
      <c r="Z22" s="145"/>
      <c r="AA22" s="145"/>
      <c r="AB22" s="145"/>
      <c r="AC22" s="145"/>
      <c r="AD22" s="145"/>
    </row>
    <row r="23" spans="1:30" x14ac:dyDescent="0.3">
      <c r="A23" s="152" t="s">
        <v>218</v>
      </c>
      <c r="B23" s="152" t="s">
        <v>400</v>
      </c>
      <c r="C23" s="89" t="s">
        <v>219</v>
      </c>
      <c r="D23" s="150">
        <v>2087.4659999999999</v>
      </c>
      <c r="E23" s="154">
        <v>1576.972</v>
      </c>
      <c r="F23" s="154">
        <v>1659.23</v>
      </c>
      <c r="G23" s="154">
        <v>1699.1869999999999</v>
      </c>
      <c r="H23" s="154">
        <v>1714.779</v>
      </c>
      <c r="I23" s="150">
        <v>2117.8330000000001</v>
      </c>
      <c r="J23" s="150">
        <v>2504.402</v>
      </c>
      <c r="K23" s="150">
        <v>2916.8159999999998</v>
      </c>
      <c r="L23" s="150">
        <v>2817.558</v>
      </c>
      <c r="M23" s="150">
        <v>2984.2869999999998</v>
      </c>
      <c r="N23" s="150">
        <v>2925.4609999999998</v>
      </c>
      <c r="O23" s="150">
        <v>2794.125</v>
      </c>
      <c r="P23" s="150">
        <v>2942.902</v>
      </c>
      <c r="Q23" s="150">
        <v>3144.1039999999998</v>
      </c>
      <c r="R23" s="150">
        <v>2878.3319999999999</v>
      </c>
      <c r="S23" s="150">
        <v>2799.748</v>
      </c>
      <c r="T23" s="150">
        <v>3632.636</v>
      </c>
      <c r="U23" s="150">
        <v>4207.25</v>
      </c>
      <c r="V23" s="150">
        <v>4059.703</v>
      </c>
      <c r="W23" s="150">
        <v>4238.0919999999996</v>
      </c>
      <c r="X23" s="378">
        <v>4468.7169999999996</v>
      </c>
      <c r="Y23" s="150">
        <v>4639.7579999999998</v>
      </c>
      <c r="Z23" s="145"/>
      <c r="AA23" s="145"/>
      <c r="AB23" s="145"/>
      <c r="AC23" s="145"/>
      <c r="AD23" s="145"/>
    </row>
    <row r="24" spans="1:30" x14ac:dyDescent="0.3">
      <c r="A24" s="211" t="s">
        <v>483</v>
      </c>
      <c r="B24" s="152"/>
      <c r="C24" s="89"/>
      <c r="D24" s="150"/>
      <c r="E24" s="154"/>
      <c r="F24" s="154"/>
      <c r="G24" s="154"/>
      <c r="H24" s="154"/>
      <c r="I24" s="150"/>
      <c r="J24" s="150"/>
      <c r="K24" s="150"/>
      <c r="L24" s="150">
        <v>111.489</v>
      </c>
      <c r="M24" s="150"/>
      <c r="N24" s="150">
        <v>155.31299999999999</v>
      </c>
      <c r="O24" s="150"/>
      <c r="P24" s="150">
        <v>155.197</v>
      </c>
      <c r="Q24" s="150"/>
      <c r="R24" s="150">
        <v>126.65</v>
      </c>
      <c r="S24" s="150">
        <v>126.18899999999999</v>
      </c>
      <c r="T24" s="150">
        <v>101.68300000000001</v>
      </c>
      <c r="U24" s="150">
        <v>618.78800000000001</v>
      </c>
      <c r="V24" s="150">
        <v>225.79500000000002</v>
      </c>
      <c r="W24" s="150">
        <v>100.179</v>
      </c>
      <c r="X24" s="378">
        <v>95.552999999999997</v>
      </c>
      <c r="Y24" s="150">
        <v>86.399999999999991</v>
      </c>
      <c r="Z24" s="145"/>
      <c r="AA24" s="145"/>
      <c r="AB24" s="145"/>
      <c r="AC24" s="145"/>
      <c r="AD24" s="145"/>
    </row>
    <row r="25" spans="1:30" x14ac:dyDescent="0.3">
      <c r="A25" s="147" t="s">
        <v>220</v>
      </c>
      <c r="B25" s="147" t="s">
        <v>401</v>
      </c>
      <c r="C25" s="89" t="s">
        <v>221</v>
      </c>
      <c r="D25" s="150">
        <v>205.96799999999999</v>
      </c>
      <c r="E25" s="154">
        <v>155.755</v>
      </c>
      <c r="F25" s="154">
        <v>152.33199999999999</v>
      </c>
      <c r="G25" s="154">
        <v>143.19999999999999</v>
      </c>
      <c r="H25" s="154">
        <v>167.14400000000001</v>
      </c>
      <c r="I25" s="150">
        <v>177.78399999999999</v>
      </c>
      <c r="J25" s="150">
        <v>175.06100000000001</v>
      </c>
      <c r="K25" s="150">
        <v>162.005</v>
      </c>
      <c r="L25" s="150">
        <v>179.21199999999999</v>
      </c>
      <c r="M25" s="150">
        <v>190.024</v>
      </c>
      <c r="N25" s="150">
        <v>178.43100000000001</v>
      </c>
      <c r="O25" s="150">
        <v>242.63800000000001</v>
      </c>
      <c r="P25" s="150">
        <v>209.16900000000001</v>
      </c>
      <c r="Q25" s="150">
        <v>235.63900000000001</v>
      </c>
      <c r="R25" s="150">
        <v>245.61500000000001</v>
      </c>
      <c r="S25" s="150">
        <v>235.08</v>
      </c>
      <c r="T25" s="150">
        <v>289.75400000000002</v>
      </c>
      <c r="U25" s="150">
        <v>314.76400000000001</v>
      </c>
      <c r="V25" s="150">
        <v>363.80900000000003</v>
      </c>
      <c r="W25" s="150">
        <v>364.49599999999998</v>
      </c>
      <c r="X25" s="378">
        <v>356.81900000000002</v>
      </c>
      <c r="Y25" s="150">
        <v>356.17099999999999</v>
      </c>
      <c r="Z25" s="145"/>
      <c r="AA25" s="145"/>
      <c r="AB25" s="145"/>
      <c r="AC25" s="145"/>
      <c r="AD25" s="145"/>
    </row>
    <row r="26" spans="1:30" x14ac:dyDescent="0.3">
      <c r="A26" s="152" t="s">
        <v>210</v>
      </c>
      <c r="B26" s="152" t="s">
        <v>402</v>
      </c>
      <c r="C26" s="89" t="s">
        <v>222</v>
      </c>
      <c r="D26" s="150">
        <v>24.856000000000002</v>
      </c>
      <c r="E26" s="150">
        <v>23.89</v>
      </c>
      <c r="F26" s="150">
        <v>24.516999999999999</v>
      </c>
      <c r="G26" s="150">
        <v>24.774000000000001</v>
      </c>
      <c r="H26" s="150">
        <v>27.170999999999999</v>
      </c>
      <c r="I26" s="150">
        <v>28.352</v>
      </c>
      <c r="J26" s="150">
        <v>28.702999999999999</v>
      </c>
      <c r="K26" s="150">
        <v>28.792000000000002</v>
      </c>
      <c r="L26" s="150">
        <v>29.838999999999999</v>
      </c>
      <c r="M26" s="150">
        <v>111.367</v>
      </c>
      <c r="N26" s="150">
        <v>31.082000000000001</v>
      </c>
      <c r="O26" s="150">
        <v>120.506</v>
      </c>
      <c r="P26" s="150">
        <v>31.239000000000001</v>
      </c>
      <c r="Q26" s="150">
        <v>118.465</v>
      </c>
      <c r="R26" s="150">
        <v>34.668999999999997</v>
      </c>
      <c r="S26" s="150">
        <v>35.595999999999997</v>
      </c>
      <c r="T26" s="150">
        <v>37.39</v>
      </c>
      <c r="U26" s="150">
        <v>36.978000000000002</v>
      </c>
      <c r="V26" s="150">
        <v>54.455999999999996</v>
      </c>
      <c r="W26" s="150">
        <v>56.08</v>
      </c>
      <c r="X26" s="378">
        <v>56.039000000000001</v>
      </c>
      <c r="Y26" s="150">
        <v>57.186999999999998</v>
      </c>
      <c r="Z26" s="145"/>
      <c r="AA26" s="145"/>
      <c r="AB26" s="145"/>
      <c r="AC26" s="145"/>
      <c r="AD26" s="145"/>
    </row>
    <row r="27" spans="1:30" x14ac:dyDescent="0.3">
      <c r="A27" s="208" t="s">
        <v>273</v>
      </c>
      <c r="B27" s="152"/>
      <c r="C27" s="89"/>
      <c r="D27" s="150"/>
      <c r="E27" s="150"/>
      <c r="F27" s="150"/>
      <c r="G27" s="150"/>
      <c r="H27" s="150"/>
      <c r="I27" s="150"/>
      <c r="J27" s="150"/>
      <c r="K27" s="150"/>
      <c r="L27" s="150">
        <v>132.8460000000004</v>
      </c>
      <c r="M27" s="150"/>
      <c r="N27" s="150">
        <v>131.58399999999975</v>
      </c>
      <c r="O27" s="150"/>
      <c r="P27" s="150">
        <v>127.93000000000018</v>
      </c>
      <c r="Q27" s="150"/>
      <c r="R27" s="150">
        <v>130.18299999999965</v>
      </c>
      <c r="S27" s="150">
        <v>111.91199999999972</v>
      </c>
      <c r="T27" s="150">
        <v>108.12299999999981</v>
      </c>
      <c r="U27" s="150">
        <v>114.79299999999984</v>
      </c>
      <c r="V27" s="150">
        <v>131.70509999999908</v>
      </c>
      <c r="W27" s="150">
        <v>100.10725000000097</v>
      </c>
      <c r="X27" s="378">
        <v>101.85279999999982</v>
      </c>
      <c r="Y27" s="150">
        <v>102.02280000000083</v>
      </c>
      <c r="Z27" s="145"/>
      <c r="AA27" s="145"/>
      <c r="AB27" s="145"/>
      <c r="AC27" s="145"/>
      <c r="AD27" s="145"/>
    </row>
    <row r="28" spans="1:30" x14ac:dyDescent="0.3">
      <c r="A28" s="152" t="s">
        <v>223</v>
      </c>
      <c r="B28" s="152" t="s">
        <v>403</v>
      </c>
      <c r="C28" s="148" t="s">
        <v>224</v>
      </c>
      <c r="D28" s="149">
        <v>0.1</v>
      </c>
      <c r="E28" s="150">
        <v>4.4999999999999998E-2</v>
      </c>
      <c r="F28" s="150">
        <v>0.02</v>
      </c>
      <c r="G28" s="150">
        <v>1.2999999999999999E-2</v>
      </c>
      <c r="H28" s="150">
        <v>1.2E-2</v>
      </c>
      <c r="I28" s="150">
        <v>7.0000000000000001E-3</v>
      </c>
      <c r="J28" s="150">
        <v>4.0000000000000001E-3</v>
      </c>
      <c r="K28" s="150">
        <v>-6.0000000000000001E-3</v>
      </c>
      <c r="L28" s="150">
        <v>4.0000000000000001E-3</v>
      </c>
      <c r="M28" s="150">
        <v>0</v>
      </c>
      <c r="N28" s="150">
        <v>0</v>
      </c>
      <c r="O28" s="150">
        <v>0</v>
      </c>
      <c r="P28" s="150">
        <v>0</v>
      </c>
      <c r="Q28" s="150">
        <v>0</v>
      </c>
      <c r="R28" s="150">
        <v>0</v>
      </c>
      <c r="S28" s="150">
        <v>0</v>
      </c>
      <c r="T28" s="150">
        <v>0</v>
      </c>
      <c r="U28" s="150">
        <v>0</v>
      </c>
      <c r="V28" s="150"/>
      <c r="W28" s="150"/>
      <c r="X28" s="378"/>
      <c r="Y28" s="150"/>
      <c r="Z28" s="145"/>
      <c r="AA28" s="145"/>
      <c r="AB28" s="145"/>
      <c r="AC28" s="145"/>
      <c r="AD28" s="145"/>
    </row>
    <row r="29" spans="1:30" s="146" customFormat="1" x14ac:dyDescent="0.3">
      <c r="A29" s="155" t="s">
        <v>225</v>
      </c>
      <c r="B29" s="155" t="s">
        <v>404</v>
      </c>
      <c r="C29" s="143" t="s">
        <v>226</v>
      </c>
      <c r="D29" s="144">
        <v>8081.17</v>
      </c>
      <c r="E29" s="144">
        <v>8042.8860000000004</v>
      </c>
      <c r="F29" s="144">
        <v>8323.884</v>
      </c>
      <c r="G29" s="144">
        <v>8721.9079999999994</v>
      </c>
      <c r="H29" s="144">
        <v>9107.7029999999995</v>
      </c>
      <c r="I29" s="144">
        <v>10006.789000000001</v>
      </c>
      <c r="J29" s="144">
        <v>10393.99</v>
      </c>
      <c r="K29" s="144">
        <v>11078.508</v>
      </c>
      <c r="L29" s="144">
        <v>11656.605</v>
      </c>
      <c r="M29" s="144">
        <v>12033.629000000001</v>
      </c>
      <c r="N29" s="144">
        <v>12588.77</v>
      </c>
      <c r="O29" s="144">
        <f>O30+O33</f>
        <v>13107.877</v>
      </c>
      <c r="P29" s="144">
        <v>13435.47</v>
      </c>
      <c r="Q29" s="144">
        <v>14053.315000000001</v>
      </c>
      <c r="R29" s="144">
        <v>14318.293</v>
      </c>
      <c r="S29" s="144">
        <v>14498.904</v>
      </c>
      <c r="T29" s="144">
        <v>15635.039000000001</v>
      </c>
      <c r="U29" s="144">
        <v>16388.491999999998</v>
      </c>
      <c r="V29" s="144">
        <v>18427.949000000001</v>
      </c>
      <c r="W29" s="144">
        <v>20114.328000000001</v>
      </c>
      <c r="X29" s="377">
        <v>21430.799999999999</v>
      </c>
      <c r="Y29" s="144">
        <v>22685.324000000001</v>
      </c>
      <c r="Z29" s="145"/>
      <c r="AA29" s="145"/>
      <c r="AB29" s="145"/>
      <c r="AC29" s="145"/>
      <c r="AD29" s="145"/>
    </row>
    <row r="30" spans="1:30" x14ac:dyDescent="0.3">
      <c r="A30" s="147" t="s">
        <v>227</v>
      </c>
      <c r="B30" s="147" t="s">
        <v>416</v>
      </c>
      <c r="C30" s="148" t="s">
        <v>228</v>
      </c>
      <c r="D30" s="149">
        <v>7994.9760000000006</v>
      </c>
      <c r="E30" s="149">
        <v>7947.0910000000003</v>
      </c>
      <c r="F30" s="149">
        <v>8185.0929999999998</v>
      </c>
      <c r="G30" s="149">
        <v>8573.57</v>
      </c>
      <c r="H30" s="149">
        <v>8987.6020000000008</v>
      </c>
      <c r="I30" s="149">
        <v>9864.4959999999992</v>
      </c>
      <c r="J30" s="149">
        <v>10240.625</v>
      </c>
      <c r="K30" s="149">
        <v>10907.65</v>
      </c>
      <c r="L30" s="149">
        <v>11475.968000000001</v>
      </c>
      <c r="M30" s="149">
        <v>11857.274000000001</v>
      </c>
      <c r="N30" s="149">
        <v>12399.530999999999</v>
      </c>
      <c r="O30" s="149">
        <f>SUM(O31:O32)</f>
        <v>12941.491</v>
      </c>
      <c r="P30" s="149">
        <v>13247.224</v>
      </c>
      <c r="Q30" s="149">
        <v>13879.348</v>
      </c>
      <c r="R30" s="149">
        <v>14096.022000000001</v>
      </c>
      <c r="S30" s="149">
        <v>14241.438</v>
      </c>
      <c r="T30" s="149">
        <v>15290.791999999999</v>
      </c>
      <c r="U30" s="149">
        <v>16045.079999999998</v>
      </c>
      <c r="V30" s="149">
        <v>18169.170000000002</v>
      </c>
      <c r="W30" s="149">
        <v>19852.481</v>
      </c>
      <c r="X30" s="379">
        <v>21157.131999999998</v>
      </c>
      <c r="Y30" s="149">
        <v>22406.655999999999</v>
      </c>
      <c r="Z30" s="145"/>
      <c r="AA30" s="145"/>
      <c r="AB30" s="145"/>
      <c r="AC30" s="145"/>
      <c r="AD30" s="145"/>
    </row>
    <row r="31" spans="1:30" x14ac:dyDescent="0.3">
      <c r="A31" s="147" t="s">
        <v>229</v>
      </c>
      <c r="B31" s="147" t="s">
        <v>417</v>
      </c>
      <c r="C31" s="89" t="s">
        <v>230</v>
      </c>
      <c r="D31" s="149">
        <v>4464.5990000000002</v>
      </c>
      <c r="E31" s="149">
        <v>4306.4490000000005</v>
      </c>
      <c r="F31" s="149">
        <v>4579.1909999999998</v>
      </c>
      <c r="G31" s="149">
        <v>4650.8940000000002</v>
      </c>
      <c r="H31" s="149">
        <v>4868.6720000000005</v>
      </c>
      <c r="I31" s="149">
        <v>5555.5320000000002</v>
      </c>
      <c r="J31" s="149">
        <v>5865.4430000000002</v>
      </c>
      <c r="K31" s="149">
        <v>6318.9459999999999</v>
      </c>
      <c r="L31" s="149">
        <v>6506.6890000000003</v>
      </c>
      <c r="M31" s="149">
        <v>6678.2280000000001</v>
      </c>
      <c r="N31" s="149">
        <v>7262.5519999999997</v>
      </c>
      <c r="O31" s="149">
        <v>7300.9409999999998</v>
      </c>
      <c r="P31" s="149">
        <v>7870.6959999999999</v>
      </c>
      <c r="Q31" s="149">
        <v>8017.7269999999999</v>
      </c>
      <c r="R31" s="149">
        <v>8538.8189999999995</v>
      </c>
      <c r="S31" s="149">
        <v>8649.5550000000003</v>
      </c>
      <c r="T31" s="149">
        <v>9142.6029999999992</v>
      </c>
      <c r="U31" s="149">
        <v>9512.2459999999992</v>
      </c>
      <c r="V31" s="149">
        <v>10033.323035000001</v>
      </c>
      <c r="W31" s="149">
        <v>11174.659281958257</v>
      </c>
      <c r="X31" s="379">
        <v>11873.828617270003</v>
      </c>
      <c r="Y31" s="149">
        <v>12575.087834689721</v>
      </c>
      <c r="Z31" s="145"/>
      <c r="AA31" s="145"/>
      <c r="AB31" s="145"/>
      <c r="AC31" s="145"/>
      <c r="AD31" s="145"/>
    </row>
    <row r="32" spans="1:30" x14ac:dyDescent="0.3">
      <c r="A32" s="147" t="s">
        <v>484</v>
      </c>
      <c r="B32" s="147" t="s">
        <v>418</v>
      </c>
      <c r="C32" s="89" t="s">
        <v>231</v>
      </c>
      <c r="D32" s="149">
        <v>3530.3770000000004</v>
      </c>
      <c r="E32" s="149">
        <v>3640.6419999999998</v>
      </c>
      <c r="F32" s="149">
        <v>3605.902</v>
      </c>
      <c r="G32" s="149">
        <v>3922.6760000000004</v>
      </c>
      <c r="H32" s="149">
        <v>4118.93</v>
      </c>
      <c r="I32" s="149">
        <v>4308.9639999999999</v>
      </c>
      <c r="J32" s="149">
        <v>4375.1819999999998</v>
      </c>
      <c r="K32" s="149">
        <v>4588.7039999999997</v>
      </c>
      <c r="L32" s="149">
        <v>4969.2790000000005</v>
      </c>
      <c r="M32" s="149">
        <v>5179.0460000000003</v>
      </c>
      <c r="N32" s="149">
        <v>5136.9790000000003</v>
      </c>
      <c r="O32" s="149">
        <v>5640.55</v>
      </c>
      <c r="P32" s="149">
        <v>5376.5280000000002</v>
      </c>
      <c r="Q32" s="149">
        <v>5861.6210000000001</v>
      </c>
      <c r="R32" s="149">
        <v>5557.2030000000004</v>
      </c>
      <c r="S32" s="149">
        <v>5591.8829999999998</v>
      </c>
      <c r="T32" s="149">
        <v>6148.1890000000003</v>
      </c>
      <c r="U32" s="149">
        <v>6532.8339999999998</v>
      </c>
      <c r="V32" s="149">
        <v>8135.8469649999997</v>
      </c>
      <c r="W32" s="149">
        <v>8677.821718041745</v>
      </c>
      <c r="X32" s="379">
        <v>9283.3033827299969</v>
      </c>
      <c r="Y32" s="149">
        <v>9831.5681653102783</v>
      </c>
      <c r="Z32" s="145"/>
      <c r="AA32" s="145"/>
      <c r="AB32" s="145"/>
      <c r="AC32" s="145"/>
      <c r="AD32" s="145"/>
    </row>
    <row r="33" spans="1:30" x14ac:dyDescent="0.3">
      <c r="A33" s="147" t="s">
        <v>232</v>
      </c>
      <c r="B33" s="147" t="s">
        <v>419</v>
      </c>
      <c r="C33" s="148" t="s">
        <v>233</v>
      </c>
      <c r="D33" s="149">
        <v>86.194000000000003</v>
      </c>
      <c r="E33" s="149">
        <v>95.795000000000002</v>
      </c>
      <c r="F33" s="149">
        <v>138.791</v>
      </c>
      <c r="G33" s="149">
        <v>148.33799999999999</v>
      </c>
      <c r="H33" s="149">
        <v>120.101</v>
      </c>
      <c r="I33" s="149">
        <v>142.29300000000001</v>
      </c>
      <c r="J33" s="149">
        <v>153.36500000000001</v>
      </c>
      <c r="K33" s="149">
        <v>170.858</v>
      </c>
      <c r="L33" s="149">
        <v>180.637</v>
      </c>
      <c r="M33" s="149">
        <v>176.35499999999999</v>
      </c>
      <c r="N33" s="149">
        <v>189.239</v>
      </c>
      <c r="O33" s="149">
        <v>166.386</v>
      </c>
      <c r="P33" s="149">
        <v>188.24600000000001</v>
      </c>
      <c r="Q33" s="149">
        <v>173.96700000000001</v>
      </c>
      <c r="R33" s="149">
        <v>222.27099999999999</v>
      </c>
      <c r="S33" s="149">
        <v>257.46600000000001</v>
      </c>
      <c r="T33" s="149">
        <v>344.24700000000001</v>
      </c>
      <c r="U33" s="149">
        <v>343.41199999999998</v>
      </c>
      <c r="V33" s="149">
        <v>258.779</v>
      </c>
      <c r="W33" s="149">
        <v>261.84699999999998</v>
      </c>
      <c r="X33" s="379">
        <v>273.66800000000001</v>
      </c>
      <c r="Y33" s="149">
        <v>278.66800000000001</v>
      </c>
      <c r="Z33" s="145"/>
      <c r="AA33" s="145"/>
      <c r="AB33" s="145"/>
      <c r="AC33" s="145"/>
      <c r="AD33" s="145"/>
    </row>
    <row r="34" spans="1:30" s="157" customFormat="1" ht="23" x14ac:dyDescent="0.3">
      <c r="A34" s="156" t="s">
        <v>234</v>
      </c>
      <c r="B34" s="156" t="s">
        <v>405</v>
      </c>
      <c r="C34" s="143" t="s">
        <v>338</v>
      </c>
      <c r="D34" s="144">
        <v>2631.6390000000001</v>
      </c>
      <c r="E34" s="144">
        <v>2981.5860000000002</v>
      </c>
      <c r="F34" s="144">
        <v>2975.0010000000002</v>
      </c>
      <c r="G34" s="144">
        <v>3355.7359999999999</v>
      </c>
      <c r="H34" s="144">
        <v>3948.54</v>
      </c>
      <c r="I34" s="144">
        <v>4074.1350000000002</v>
      </c>
      <c r="J34" s="144">
        <v>4068.9649999999997</v>
      </c>
      <c r="K34" s="144">
        <v>4317.7029999999995</v>
      </c>
      <c r="L34" s="144">
        <v>4340.4750000000004</v>
      </c>
      <c r="M34" s="144">
        <v>3935.0600000000004</v>
      </c>
      <c r="N34" s="144">
        <v>4458.4769999999999</v>
      </c>
      <c r="O34" s="144">
        <f t="shared" ref="O34" si="10">O35+O38</f>
        <v>4161.8379999999997</v>
      </c>
      <c r="P34" s="144">
        <v>4682.8339999999998</v>
      </c>
      <c r="Q34" s="144">
        <v>4182.0230000000001</v>
      </c>
      <c r="R34" s="144">
        <v>3066.1040000000003</v>
      </c>
      <c r="S34" s="144">
        <v>2841.2910000000002</v>
      </c>
      <c r="T34" s="144">
        <v>3219.123</v>
      </c>
      <c r="U34" s="144">
        <v>3524.7109999999998</v>
      </c>
      <c r="V34" s="144">
        <v>3641.7699999999995</v>
      </c>
      <c r="W34" s="144">
        <v>3624.6549999999997</v>
      </c>
      <c r="X34" s="377">
        <v>3679.37</v>
      </c>
      <c r="Y34" s="144">
        <v>3788.0360000000001</v>
      </c>
      <c r="Z34" s="145"/>
      <c r="AA34" s="145"/>
      <c r="AB34" s="145"/>
      <c r="AC34" s="145"/>
      <c r="AD34" s="145"/>
    </row>
    <row r="35" spans="1:30" ht="12.75" customHeight="1" x14ac:dyDescent="0.3">
      <c r="A35" s="152" t="s">
        <v>235</v>
      </c>
      <c r="B35" s="152" t="s">
        <v>406</v>
      </c>
      <c r="C35" s="148" t="s">
        <v>336</v>
      </c>
      <c r="D35" s="150">
        <v>1776.527</v>
      </c>
      <c r="E35" s="150">
        <v>2119.7260000000001</v>
      </c>
      <c r="F35" s="150">
        <v>2329.6390000000001</v>
      </c>
      <c r="G35" s="150">
        <v>2682.2559999999999</v>
      </c>
      <c r="H35" s="150">
        <v>3110.9589999999998</v>
      </c>
      <c r="I35" s="150">
        <v>3395.058</v>
      </c>
      <c r="J35" s="150">
        <v>3500.3449999999998</v>
      </c>
      <c r="K35" s="150">
        <v>3668.64</v>
      </c>
      <c r="L35" s="150">
        <v>3719.6510000000003</v>
      </c>
      <c r="M35" s="150">
        <v>3387.1220000000003</v>
      </c>
      <c r="N35" s="150">
        <v>3796.1119999999996</v>
      </c>
      <c r="O35" s="150">
        <f>O36+O37</f>
        <v>3600.5410000000002</v>
      </c>
      <c r="P35" s="150">
        <v>4019.2260000000001</v>
      </c>
      <c r="Q35" s="150">
        <v>3596.7959999999998</v>
      </c>
      <c r="R35" s="150">
        <v>2472.123</v>
      </c>
      <c r="S35" s="150">
        <v>2301.5230000000001</v>
      </c>
      <c r="T35" s="150">
        <v>2462.2739999999999</v>
      </c>
      <c r="U35" s="150">
        <v>2789.5079999999998</v>
      </c>
      <c r="V35" s="150">
        <v>3031.6899999999996</v>
      </c>
      <c r="W35" s="150">
        <v>3114.8869999999997</v>
      </c>
      <c r="X35" s="378">
        <v>3177.0649999999996</v>
      </c>
      <c r="Y35" s="150">
        <v>3244.02</v>
      </c>
      <c r="Z35" s="145"/>
      <c r="AA35" s="145"/>
      <c r="AB35" s="145"/>
      <c r="AC35" s="145"/>
      <c r="AD35" s="145"/>
    </row>
    <row r="36" spans="1:30" ht="12.75" customHeight="1" x14ac:dyDescent="0.3">
      <c r="A36" s="147" t="s">
        <v>236</v>
      </c>
      <c r="B36" s="147" t="s">
        <v>407</v>
      </c>
      <c r="C36" s="148" t="s">
        <v>237</v>
      </c>
      <c r="D36" s="149">
        <v>1594.442</v>
      </c>
      <c r="E36" s="150">
        <v>1942.6579999999999</v>
      </c>
      <c r="F36" s="150">
        <v>2156.9580000000001</v>
      </c>
      <c r="G36" s="150">
        <v>2489.79</v>
      </c>
      <c r="H36" s="149">
        <v>2881.2649999999999</v>
      </c>
      <c r="I36" s="149">
        <v>3163.4850000000001</v>
      </c>
      <c r="J36" s="150">
        <v>3282.3119999999999</v>
      </c>
      <c r="K36" s="150">
        <v>3472.8449999999998</v>
      </c>
      <c r="L36" s="150">
        <v>3499.78</v>
      </c>
      <c r="M36" s="150">
        <v>3353.3380000000002</v>
      </c>
      <c r="N36" s="150">
        <v>3559.0369999999998</v>
      </c>
      <c r="O36" s="150">
        <f>3565.089</f>
        <v>3565.0889999999999</v>
      </c>
      <c r="P36" s="150">
        <v>3783.7049999999999</v>
      </c>
      <c r="Q36" s="150">
        <v>3457.8789999999999</v>
      </c>
      <c r="R36" s="150">
        <v>2153.8319999999999</v>
      </c>
      <c r="S36" s="150">
        <v>2042.6559999999999</v>
      </c>
      <c r="T36" s="150">
        <v>2193.1849999999999</v>
      </c>
      <c r="U36" s="150">
        <v>2424.598</v>
      </c>
      <c r="V36" s="150">
        <v>2775.7129999999997</v>
      </c>
      <c r="W36" s="150">
        <v>2844.6179999999999</v>
      </c>
      <c r="X36" s="378">
        <v>2907.4269999999997</v>
      </c>
      <c r="Y36" s="150">
        <v>2971.5909999999999</v>
      </c>
      <c r="Z36" s="145"/>
      <c r="AA36" s="145"/>
      <c r="AB36" s="145"/>
      <c r="AC36" s="145"/>
      <c r="AD36" s="145"/>
    </row>
    <row r="37" spans="1:30" x14ac:dyDescent="0.3">
      <c r="A37" s="147" t="s">
        <v>238</v>
      </c>
      <c r="B37" s="147" t="s">
        <v>408</v>
      </c>
      <c r="C37" s="148" t="s">
        <v>239</v>
      </c>
      <c r="D37" s="150">
        <v>182.08500000000001</v>
      </c>
      <c r="E37" s="154">
        <v>177.06800000000001</v>
      </c>
      <c r="F37" s="154">
        <v>172.68100000000001</v>
      </c>
      <c r="G37" s="154">
        <v>192.46600000000001</v>
      </c>
      <c r="H37" s="153">
        <v>229.69399999999999</v>
      </c>
      <c r="I37" s="149">
        <v>231.57300000000001</v>
      </c>
      <c r="J37" s="150">
        <v>218.03299999999999</v>
      </c>
      <c r="K37" s="150">
        <v>195.79499999999999</v>
      </c>
      <c r="L37" s="150">
        <v>219.87100000000001</v>
      </c>
      <c r="M37" s="150">
        <v>33.783999999999999</v>
      </c>
      <c r="N37" s="150">
        <v>237.07499999999999</v>
      </c>
      <c r="O37" s="150">
        <v>35.451999999999998</v>
      </c>
      <c r="P37" s="150">
        <v>235.52099999999999</v>
      </c>
      <c r="Q37" s="150">
        <v>138.917</v>
      </c>
      <c r="R37" s="150">
        <v>318.291</v>
      </c>
      <c r="S37" s="150">
        <v>258.86700000000002</v>
      </c>
      <c r="T37" s="150">
        <v>269.089</v>
      </c>
      <c r="U37" s="150">
        <v>364.91</v>
      </c>
      <c r="V37" s="150">
        <v>255.977</v>
      </c>
      <c r="W37" s="150">
        <v>270.26900000000001</v>
      </c>
      <c r="X37" s="378">
        <v>269.63799999999998</v>
      </c>
      <c r="Y37" s="150">
        <v>272.42899999999997</v>
      </c>
      <c r="Z37" s="145"/>
      <c r="AA37" s="145"/>
      <c r="AB37" s="145"/>
      <c r="AC37" s="145"/>
      <c r="AD37" s="145"/>
    </row>
    <row r="38" spans="1:30" x14ac:dyDescent="0.3">
      <c r="A38" s="147" t="s">
        <v>240</v>
      </c>
      <c r="B38" s="147" t="s">
        <v>409</v>
      </c>
      <c r="C38" s="148" t="s">
        <v>241</v>
      </c>
      <c r="D38" s="150">
        <v>855.11199999999997</v>
      </c>
      <c r="E38" s="154">
        <v>861.86</v>
      </c>
      <c r="F38" s="154">
        <v>645.36199999999997</v>
      </c>
      <c r="G38" s="154">
        <v>673.48</v>
      </c>
      <c r="H38" s="153">
        <v>837.58100000000002</v>
      </c>
      <c r="I38" s="149">
        <v>679.077</v>
      </c>
      <c r="J38" s="150">
        <v>568.62</v>
      </c>
      <c r="K38" s="150">
        <v>649.06299999999999</v>
      </c>
      <c r="L38" s="150">
        <v>620.82399999999996</v>
      </c>
      <c r="M38" s="150">
        <v>547.93799999999999</v>
      </c>
      <c r="N38" s="150">
        <v>662.36500000000001</v>
      </c>
      <c r="O38" s="150">
        <v>561.29700000000003</v>
      </c>
      <c r="P38" s="150">
        <v>663.60799999999995</v>
      </c>
      <c r="Q38" s="150">
        <v>585.22699999999998</v>
      </c>
      <c r="R38" s="150">
        <v>593.98099999999999</v>
      </c>
      <c r="S38" s="150">
        <v>539.76800000000003</v>
      </c>
      <c r="T38" s="150">
        <v>756.84900000000005</v>
      </c>
      <c r="U38" s="150">
        <v>735.20299999999997</v>
      </c>
      <c r="V38" s="150">
        <v>610.08000000000004</v>
      </c>
      <c r="W38" s="150">
        <v>509.76800000000003</v>
      </c>
      <c r="X38" s="378">
        <v>502.30500000000006</v>
      </c>
      <c r="Y38" s="150">
        <v>544.01600000000008</v>
      </c>
      <c r="Z38" s="145"/>
      <c r="AA38" s="145"/>
      <c r="AB38" s="145"/>
      <c r="AC38" s="145"/>
      <c r="AD38" s="145"/>
    </row>
    <row r="39" spans="1:30" x14ac:dyDescent="0.3">
      <c r="A39" s="147" t="s">
        <v>242</v>
      </c>
      <c r="B39" s="147" t="s">
        <v>410</v>
      </c>
      <c r="C39" s="158" t="s">
        <v>337</v>
      </c>
      <c r="D39" s="149">
        <v>506.34</v>
      </c>
      <c r="E39" s="154">
        <v>590.29999999999995</v>
      </c>
      <c r="F39" s="154">
        <v>445.36599999999999</v>
      </c>
      <c r="G39" s="154">
        <v>476.6</v>
      </c>
      <c r="H39" s="154">
        <v>634.42200000000003</v>
      </c>
      <c r="I39" s="150">
        <v>460.00900000000001</v>
      </c>
      <c r="J39" s="150">
        <v>304.096</v>
      </c>
      <c r="K39" s="150">
        <v>349.75900000000001</v>
      </c>
      <c r="L39" s="150">
        <v>323.11700000000002</v>
      </c>
      <c r="M39" s="150">
        <v>452.43299999999999</v>
      </c>
      <c r="N39" s="150">
        <v>391.39800000000002</v>
      </c>
      <c r="O39" s="150">
        <v>475.04199999999997</v>
      </c>
      <c r="P39" s="150">
        <v>410.12400000000002</v>
      </c>
      <c r="Q39" s="150">
        <v>498.49900000000002</v>
      </c>
      <c r="R39" s="150">
        <v>323.94</v>
      </c>
      <c r="S39" s="150">
        <v>268.85500000000002</v>
      </c>
      <c r="T39" s="150">
        <v>435.07499999999999</v>
      </c>
      <c r="U39" s="150">
        <v>346.23599999999999</v>
      </c>
      <c r="V39" s="150">
        <v>401.54000000000008</v>
      </c>
      <c r="W39" s="150">
        <v>283.50299999999999</v>
      </c>
      <c r="X39" s="378">
        <v>274.017</v>
      </c>
      <c r="Y39" s="150">
        <v>310.96699999999998</v>
      </c>
      <c r="Z39" s="145"/>
      <c r="AA39" s="145"/>
      <c r="AB39" s="145"/>
      <c r="AC39" s="145"/>
      <c r="AD39" s="145"/>
    </row>
    <row r="40" spans="1:30" x14ac:dyDescent="0.3">
      <c r="A40" s="147" t="s">
        <v>243</v>
      </c>
      <c r="B40" s="147" t="s">
        <v>365</v>
      </c>
      <c r="C40" s="158" t="s">
        <v>244</v>
      </c>
      <c r="D40" s="150">
        <v>291.46699999999998</v>
      </c>
      <c r="E40" s="154">
        <v>221.02600000000001</v>
      </c>
      <c r="F40" s="154">
        <v>118.19799999999999</v>
      </c>
      <c r="G40" s="154">
        <v>136.41399999999999</v>
      </c>
      <c r="H40" s="154">
        <v>142.71199999999999</v>
      </c>
      <c r="I40" s="150">
        <v>154.04300000000001</v>
      </c>
      <c r="J40" s="150">
        <v>188.374</v>
      </c>
      <c r="K40" s="150">
        <v>222.90299999999999</v>
      </c>
      <c r="L40" s="150">
        <v>221.80699999999999</v>
      </c>
      <c r="M40" s="150">
        <v>43.39</v>
      </c>
      <c r="N40" s="150">
        <v>191.517</v>
      </c>
      <c r="O40" s="150">
        <v>37.524999999999999</v>
      </c>
      <c r="P40" s="150">
        <v>171.011</v>
      </c>
      <c r="Q40" s="150">
        <v>37.276000000000003</v>
      </c>
      <c r="R40" s="150">
        <v>162.52099999999999</v>
      </c>
      <c r="S40" s="150">
        <v>162.54499999999999</v>
      </c>
      <c r="T40" s="150">
        <v>202.20699999999999</v>
      </c>
      <c r="U40" s="150">
        <v>267.2</v>
      </c>
      <c r="V40" s="150">
        <v>73.981000000000023</v>
      </c>
      <c r="W40" s="150">
        <v>70.871000000000009</v>
      </c>
      <c r="X40" s="378">
        <v>68.340999999999994</v>
      </c>
      <c r="Y40" s="150">
        <v>66.872</v>
      </c>
      <c r="Z40" s="145"/>
      <c r="AA40" s="145"/>
      <c r="AB40" s="145"/>
      <c r="AC40" s="145"/>
      <c r="AD40" s="145"/>
    </row>
    <row r="41" spans="1:30" s="157" customFormat="1" x14ac:dyDescent="0.3">
      <c r="A41" s="155" t="s">
        <v>245</v>
      </c>
      <c r="B41" s="155" t="s">
        <v>411</v>
      </c>
      <c r="C41" s="143" t="s">
        <v>246</v>
      </c>
      <c r="D41" s="144">
        <v>1207.5630000000001</v>
      </c>
      <c r="E41" s="144">
        <v>1810.567</v>
      </c>
      <c r="F41" s="144">
        <v>1582.797</v>
      </c>
      <c r="G41" s="144">
        <v>2315.634</v>
      </c>
      <c r="H41" s="144">
        <v>1903.7950000000001</v>
      </c>
      <c r="I41" s="144">
        <v>2254.4430000000002</v>
      </c>
      <c r="J41" s="144">
        <v>2315.9690000000001</v>
      </c>
      <c r="K41" s="144">
        <v>4038.1000000000004</v>
      </c>
      <c r="L41" s="144">
        <v>1359.4259999999999</v>
      </c>
      <c r="M41" s="144">
        <v>1887.211</v>
      </c>
      <c r="N41" s="144">
        <v>982.72</v>
      </c>
      <c r="O41" s="144">
        <f t="shared" ref="O41" si="11">O43+O44+O45</f>
        <v>939.38400000000001</v>
      </c>
      <c r="P41" s="144">
        <v>1239.0720000000001</v>
      </c>
      <c r="Q41" s="144">
        <v>1198.7190000000001</v>
      </c>
      <c r="R41" s="144">
        <v>1539.68</v>
      </c>
      <c r="S41" s="144">
        <v>1536.3899999999999</v>
      </c>
      <c r="T41" s="144">
        <v>1534.86</v>
      </c>
      <c r="U41" s="144">
        <v>2370.6750000000002</v>
      </c>
      <c r="V41" s="144">
        <v>4745.4400000000005</v>
      </c>
      <c r="W41" s="144">
        <v>2021.2359999999999</v>
      </c>
      <c r="X41" s="377">
        <v>2294.2129999999997</v>
      </c>
      <c r="Y41" s="144">
        <v>2176.1189999999997</v>
      </c>
      <c r="Z41" s="145"/>
      <c r="AA41" s="145"/>
      <c r="AB41" s="145"/>
      <c r="AC41" s="145"/>
      <c r="AD41" s="145"/>
    </row>
    <row r="42" spans="1:30" x14ac:dyDescent="0.3">
      <c r="A42" s="159" t="s">
        <v>247</v>
      </c>
      <c r="B42" s="159" t="s">
        <v>412</v>
      </c>
      <c r="C42" s="160"/>
      <c r="D42" s="150">
        <v>281.93200000000002</v>
      </c>
      <c r="E42" s="150">
        <v>294.39299999999997</v>
      </c>
      <c r="F42" s="150">
        <v>650.44400000000007</v>
      </c>
      <c r="G42" s="150">
        <v>793.44200000000012</v>
      </c>
      <c r="H42" s="149">
        <v>805.40599999999972</v>
      </c>
      <c r="I42" s="149">
        <v>808.67399999999975</v>
      </c>
      <c r="J42" s="150">
        <v>1194.6710000000003</v>
      </c>
      <c r="K42" s="150">
        <v>2986.181</v>
      </c>
      <c r="L42" s="150">
        <v>787.80299999999988</v>
      </c>
      <c r="M42" s="150">
        <v>1148.5540000000001</v>
      </c>
      <c r="N42" s="150">
        <v>661.40300000000002</v>
      </c>
      <c r="O42" s="150">
        <v>346.04300000000001</v>
      </c>
      <c r="P42" s="150">
        <v>1009.861</v>
      </c>
      <c r="Q42" s="150">
        <v>298.27499999999998</v>
      </c>
      <c r="R42" s="150">
        <v>944.75599999999997</v>
      </c>
      <c r="S42" s="150">
        <v>1098.1199999999999</v>
      </c>
      <c r="T42" s="150">
        <v>1196.1469999999999</v>
      </c>
      <c r="U42" s="150">
        <v>1474.3340000000001</v>
      </c>
      <c r="V42" s="150">
        <v>3981.4679999999998</v>
      </c>
      <c r="W42" s="150">
        <v>1197.2040000000002</v>
      </c>
      <c r="X42" s="378">
        <v>1586.999</v>
      </c>
      <c r="Y42" s="150">
        <v>1506.806</v>
      </c>
      <c r="Z42" s="145"/>
      <c r="AA42" s="145"/>
      <c r="AB42" s="145"/>
      <c r="AC42" s="145"/>
      <c r="AD42" s="145"/>
    </row>
    <row r="43" spans="1:30" x14ac:dyDescent="0.3">
      <c r="A43" s="152" t="s">
        <v>248</v>
      </c>
      <c r="B43" s="152" t="s">
        <v>413</v>
      </c>
      <c r="C43" s="148" t="s">
        <v>249</v>
      </c>
      <c r="D43" s="150">
        <v>0</v>
      </c>
      <c r="E43" s="150">
        <v>0</v>
      </c>
      <c r="F43" s="150">
        <v>0</v>
      </c>
      <c r="G43" s="150">
        <v>0</v>
      </c>
      <c r="H43" s="149">
        <v>0</v>
      </c>
      <c r="I43" s="149">
        <v>0</v>
      </c>
      <c r="J43" s="150">
        <v>0</v>
      </c>
      <c r="K43" s="150">
        <v>0</v>
      </c>
      <c r="L43" s="150">
        <v>0</v>
      </c>
      <c r="M43" s="150"/>
      <c r="N43" s="150">
        <v>0</v>
      </c>
      <c r="O43" s="150">
        <v>0</v>
      </c>
      <c r="P43" s="150">
        <v>0</v>
      </c>
      <c r="Q43" s="150">
        <v>0</v>
      </c>
      <c r="R43" s="150">
        <v>0</v>
      </c>
      <c r="S43" s="150">
        <v>0</v>
      </c>
      <c r="T43" s="150">
        <v>0</v>
      </c>
      <c r="U43" s="150">
        <v>0</v>
      </c>
      <c r="V43" s="150"/>
      <c r="W43" s="150"/>
      <c r="X43" s="378"/>
      <c r="Y43" s="150"/>
      <c r="Z43" s="145"/>
      <c r="AA43" s="145"/>
      <c r="AB43" s="145"/>
      <c r="AC43" s="145"/>
      <c r="AD43" s="145"/>
    </row>
    <row r="44" spans="1:30" x14ac:dyDescent="0.3">
      <c r="A44" s="147" t="s">
        <v>250</v>
      </c>
      <c r="B44" s="147" t="s">
        <v>414</v>
      </c>
      <c r="C44" s="148" t="s">
        <v>251</v>
      </c>
      <c r="D44" s="149">
        <v>1045.3030000000001</v>
      </c>
      <c r="E44" s="149">
        <v>1180.0239999999999</v>
      </c>
      <c r="F44" s="150">
        <v>946.428</v>
      </c>
      <c r="G44" s="150">
        <v>1434.76</v>
      </c>
      <c r="H44" s="149">
        <v>1125.0530000000001</v>
      </c>
      <c r="I44" s="149">
        <v>1269.18</v>
      </c>
      <c r="J44" s="150">
        <v>1353.962</v>
      </c>
      <c r="K44" s="150">
        <v>2122.319</v>
      </c>
      <c r="L44" s="150">
        <v>830.947</v>
      </c>
      <c r="M44" s="150">
        <v>1844.2180000000001</v>
      </c>
      <c r="N44" s="150">
        <v>679.72900000000004</v>
      </c>
      <c r="O44" s="150">
        <v>905.57100000000003</v>
      </c>
      <c r="P44" s="150">
        <v>617.70000000000005</v>
      </c>
      <c r="Q44" s="150">
        <v>1092.1320000000001</v>
      </c>
      <c r="R44" s="150">
        <v>772.88400000000001</v>
      </c>
      <c r="S44" s="150">
        <v>927.91300000000001</v>
      </c>
      <c r="T44" s="150">
        <v>884.60799999999995</v>
      </c>
      <c r="U44" s="150">
        <v>1585.624</v>
      </c>
      <c r="V44" s="150">
        <v>4572.6660000000002</v>
      </c>
      <c r="W44" s="150">
        <v>1731.5439999999999</v>
      </c>
      <c r="X44" s="378">
        <v>2114.107</v>
      </c>
      <c r="Y44" s="150">
        <v>2066.7469999999998</v>
      </c>
      <c r="Z44" s="145"/>
      <c r="AA44" s="145"/>
      <c r="AB44" s="145"/>
      <c r="AC44" s="145"/>
      <c r="AD44" s="145"/>
    </row>
    <row r="45" spans="1:30" x14ac:dyDescent="0.3">
      <c r="A45" s="161" t="s">
        <v>252</v>
      </c>
      <c r="B45" s="161" t="s">
        <v>415</v>
      </c>
      <c r="C45" s="162" t="s">
        <v>253</v>
      </c>
      <c r="D45" s="150">
        <v>162.26000000000002</v>
      </c>
      <c r="E45" s="150">
        <v>630.54300000000001</v>
      </c>
      <c r="F45" s="150">
        <v>636.36900000000003</v>
      </c>
      <c r="G45" s="150">
        <v>880.87399999999991</v>
      </c>
      <c r="H45" s="149">
        <v>778.74200000000008</v>
      </c>
      <c r="I45" s="149">
        <v>985.26300000000003</v>
      </c>
      <c r="J45" s="150">
        <v>962.00699999999995</v>
      </c>
      <c r="K45" s="150">
        <v>1915.7810000000002</v>
      </c>
      <c r="L45" s="150">
        <v>528.47899999999993</v>
      </c>
      <c r="M45" s="150">
        <v>42.993000000000002</v>
      </c>
      <c r="N45" s="150">
        <v>302.99099999999999</v>
      </c>
      <c r="O45" s="150">
        <v>33.813000000000002</v>
      </c>
      <c r="P45" s="150">
        <v>621.37199999999996</v>
      </c>
      <c r="Q45" s="150">
        <v>106.587</v>
      </c>
      <c r="R45" s="150">
        <v>766.79600000000005</v>
      </c>
      <c r="S45" s="150">
        <v>608.47699999999998</v>
      </c>
      <c r="T45" s="150">
        <v>650.25199999999995</v>
      </c>
      <c r="U45" s="150">
        <v>785.05100000000004</v>
      </c>
      <c r="V45" s="150">
        <v>172.77400000000011</v>
      </c>
      <c r="W45" s="150">
        <v>289.69200000000001</v>
      </c>
      <c r="X45" s="378">
        <v>180.10599999999999</v>
      </c>
      <c r="Y45" s="150">
        <v>109.372</v>
      </c>
      <c r="Z45" s="145"/>
      <c r="AA45" s="145"/>
      <c r="AB45" s="145"/>
      <c r="AC45" s="145"/>
      <c r="AD45" s="145"/>
    </row>
    <row r="46" spans="1:30" x14ac:dyDescent="0.3">
      <c r="A46" s="137" t="s">
        <v>254</v>
      </c>
      <c r="B46" s="137" t="s">
        <v>347</v>
      </c>
      <c r="C46" s="163" t="s">
        <v>255</v>
      </c>
      <c r="D46" s="164">
        <v>25374.615000000002</v>
      </c>
      <c r="E46" s="164">
        <v>28463.259000000002</v>
      </c>
      <c r="F46" s="164">
        <v>28736.951000000005</v>
      </c>
      <c r="G46" s="164">
        <v>29512.988999999998</v>
      </c>
      <c r="H46" s="164">
        <v>30103.038</v>
      </c>
      <c r="I46" s="164">
        <v>31441.087000000003</v>
      </c>
      <c r="J46" s="164">
        <v>33008.945</v>
      </c>
      <c r="K46" s="164">
        <v>36492.366999999998</v>
      </c>
      <c r="L46" s="164">
        <v>34571.602999999996</v>
      </c>
      <c r="M46" s="165">
        <v>34533.618999999999</v>
      </c>
      <c r="N46" s="164">
        <v>35065.466</v>
      </c>
      <c r="O46" s="164" t="e">
        <f t="shared" ref="O46:S46" si="12">O49+O52+O53+O56+O62+O65+O82+O86</f>
        <v>#REF!</v>
      </c>
      <c r="P46" s="164">
        <v>37500.789000000004</v>
      </c>
      <c r="Q46" s="164">
        <f t="shared" si="12"/>
        <v>37216.335000000006</v>
      </c>
      <c r="R46" s="164">
        <f t="shared" si="12"/>
        <v>38269.231999999996</v>
      </c>
      <c r="S46" s="164">
        <f t="shared" si="12"/>
        <v>41811.127000000008</v>
      </c>
      <c r="T46" s="164">
        <f t="shared" ref="T46:Y46" si="13">T49+T52+T53+T56+T62+T65+T82+T86</f>
        <v>45721.262999999999</v>
      </c>
      <c r="U46" s="164">
        <f t="shared" si="13"/>
        <v>46360.083999999995</v>
      </c>
      <c r="V46" s="164">
        <f t="shared" si="13"/>
        <v>58299.187000000005</v>
      </c>
      <c r="W46" s="164">
        <f t="shared" si="13"/>
        <v>56698.457999999999</v>
      </c>
      <c r="X46" s="164">
        <f t="shared" si="13"/>
        <v>60444.598999999995</v>
      </c>
      <c r="Y46" s="164">
        <f t="shared" si="13"/>
        <v>62403.104999999996</v>
      </c>
      <c r="Z46" s="145"/>
      <c r="AA46" s="145"/>
      <c r="AB46" s="145"/>
      <c r="AC46" s="145"/>
      <c r="AD46" s="145"/>
    </row>
    <row r="47" spans="1:30" x14ac:dyDescent="0.3">
      <c r="A47" s="140" t="s">
        <v>36</v>
      </c>
      <c r="B47" s="140" t="s">
        <v>346</v>
      </c>
      <c r="C47" s="166"/>
      <c r="D47" s="167">
        <v>0.36994339481305105</v>
      </c>
      <c r="E47" s="167">
        <v>0.44407564591215809</v>
      </c>
      <c r="F47" s="167">
        <v>0.4220252624044975</v>
      </c>
      <c r="G47" s="167">
        <v>0.4144245319418392</v>
      </c>
      <c r="H47" s="167">
        <v>0.40965531161403118</v>
      </c>
      <c r="I47" s="167">
        <v>0.42285189351144503</v>
      </c>
      <c r="J47" s="167">
        <v>0.43287095223218003</v>
      </c>
      <c r="K47" s="167">
        <v>0.45753750605047516</v>
      </c>
      <c r="L47" s="167">
        <v>0.42660778049373366</v>
      </c>
      <c r="M47" s="167">
        <v>41.11566750428431</v>
      </c>
      <c r="N47" s="167">
        <v>0.41489243496027811</v>
      </c>
      <c r="O47" s="167" t="e">
        <f>O46/O95</f>
        <v>#REF!</v>
      </c>
      <c r="P47" s="167">
        <v>0.41797132556348798</v>
      </c>
      <c r="Q47" s="167">
        <f>Q46/Q95</f>
        <v>0.38410774496817041</v>
      </c>
      <c r="R47" s="167">
        <f t="shared" ref="R47:S47" si="14">R46/R95</f>
        <v>0.40523350246427048</v>
      </c>
      <c r="S47" s="167">
        <f t="shared" si="14"/>
        <v>0.44745611307995298</v>
      </c>
      <c r="T47" s="167">
        <f t="shared" ref="T47:Y47" si="15">T46/T95</f>
        <v>0.45573853005238968</v>
      </c>
      <c r="U47" s="167">
        <f t="shared" si="15"/>
        <v>0.42279318431262475</v>
      </c>
      <c r="V47" s="167">
        <f t="shared" si="15"/>
        <v>0.4871601378740088</v>
      </c>
      <c r="W47" s="167">
        <f t="shared" si="15"/>
        <v>0.44149953707244782</v>
      </c>
      <c r="X47" s="167">
        <f t="shared" si="15"/>
        <v>0.44047026734386924</v>
      </c>
      <c r="Y47" s="167">
        <f t="shared" si="15"/>
        <v>0.43529070866690672</v>
      </c>
      <c r="Z47" s="207"/>
      <c r="AA47" s="145"/>
      <c r="AB47" s="145"/>
      <c r="AC47" s="145"/>
      <c r="AD47" s="145"/>
    </row>
    <row r="48" spans="1:30" s="146" customFormat="1" ht="34.5" x14ac:dyDescent="0.3">
      <c r="A48" s="168" t="s">
        <v>256</v>
      </c>
      <c r="B48" s="168" t="s">
        <v>350</v>
      </c>
      <c r="C48" s="143" t="s">
        <v>344</v>
      </c>
      <c r="D48" s="144">
        <v>22480.924000000003</v>
      </c>
      <c r="E48" s="144">
        <v>24757.755000000001</v>
      </c>
      <c r="F48" s="144">
        <v>25711.588000000003</v>
      </c>
      <c r="G48" s="144">
        <v>26288.807999999997</v>
      </c>
      <c r="H48" s="144">
        <v>27273.931</v>
      </c>
      <c r="I48" s="144">
        <v>28500.035000000003</v>
      </c>
      <c r="J48" s="144">
        <v>29486.997000000003</v>
      </c>
      <c r="K48" s="144">
        <v>30731.399999999998</v>
      </c>
      <c r="L48" s="144">
        <v>31283.347999999998</v>
      </c>
      <c r="M48" s="144">
        <v>31272.935999999998</v>
      </c>
      <c r="N48" s="144">
        <v>31992.323</v>
      </c>
      <c r="O48" s="144">
        <f>O49+O52+O53+O56+O62+O65+O82</f>
        <v>32807.440000000002</v>
      </c>
      <c r="P48" s="144">
        <v>33800.137000000002</v>
      </c>
      <c r="Q48" s="144">
        <v>34823.244000000006</v>
      </c>
      <c r="R48" s="144">
        <v>34437.296999999999</v>
      </c>
      <c r="S48" s="144">
        <v>37764.661000000007</v>
      </c>
      <c r="T48" s="144">
        <v>42109.695999999996</v>
      </c>
      <c r="U48" s="144">
        <v>42320.362999999998</v>
      </c>
      <c r="V48" s="144">
        <v>51343.840000000004</v>
      </c>
      <c r="W48" s="144">
        <v>51171.528999999995</v>
      </c>
      <c r="X48" s="377">
        <v>54723.831999999995</v>
      </c>
      <c r="Y48" s="144">
        <v>57611.852999999996</v>
      </c>
      <c r="Z48" s="145"/>
      <c r="AA48" s="145"/>
      <c r="AB48" s="145"/>
      <c r="AC48" s="145"/>
      <c r="AD48" s="145"/>
    </row>
    <row r="49" spans="1:30" s="157" customFormat="1" x14ac:dyDescent="0.3">
      <c r="A49" s="169" t="s">
        <v>95</v>
      </c>
      <c r="B49" s="169" t="s">
        <v>351</v>
      </c>
      <c r="C49" s="170" t="s">
        <v>193</v>
      </c>
      <c r="D49" s="150">
        <v>5164.2740000000003</v>
      </c>
      <c r="E49" s="150">
        <v>5543.5029999999997</v>
      </c>
      <c r="F49" s="150">
        <v>5756.7960000000003</v>
      </c>
      <c r="G49" s="150">
        <v>5895.0870000000004</v>
      </c>
      <c r="H49" s="149">
        <v>6033.52</v>
      </c>
      <c r="I49" s="149">
        <v>6417.6589999999997</v>
      </c>
      <c r="J49" s="150">
        <v>6766.7759999999998</v>
      </c>
      <c r="K49" s="150">
        <v>7120.8119999999999</v>
      </c>
      <c r="L49" s="150">
        <v>7535.1229999999996</v>
      </c>
      <c r="M49" s="150">
        <v>7342.7070000000003</v>
      </c>
      <c r="N49" s="150">
        <v>7920.0810000000001</v>
      </c>
      <c r="O49" s="150">
        <f>8021.442+83.786</f>
        <v>8105.2280000000001</v>
      </c>
      <c r="P49" s="150">
        <v>8359.5329999999994</v>
      </c>
      <c r="Q49" s="150">
        <v>8900.0930000000008</v>
      </c>
      <c r="R49" s="150">
        <v>9682.6209999999992</v>
      </c>
      <c r="S49" s="150">
        <v>10568.013000000001</v>
      </c>
      <c r="T49" s="150">
        <v>11353.621999999999</v>
      </c>
      <c r="U49" s="150">
        <v>11651.901</v>
      </c>
      <c r="V49" s="150">
        <v>12393.991</v>
      </c>
      <c r="W49" s="150">
        <v>13197.933999999999</v>
      </c>
      <c r="X49" s="378">
        <v>13528.384999999998</v>
      </c>
      <c r="Y49" s="150">
        <v>13832.928999999998</v>
      </c>
      <c r="Z49" s="145"/>
      <c r="AA49" s="145"/>
      <c r="AB49" s="145"/>
      <c r="AC49" s="145"/>
      <c r="AD49" s="145"/>
    </row>
    <row r="50" spans="1:30" s="157" customFormat="1" x14ac:dyDescent="0.3">
      <c r="A50" s="147" t="s">
        <v>257</v>
      </c>
      <c r="B50" s="147" t="s">
        <v>352</v>
      </c>
      <c r="C50" s="89" t="s">
        <v>258</v>
      </c>
      <c r="D50" s="149">
        <v>3992.991</v>
      </c>
      <c r="E50" s="149">
        <v>4107.4579999999996</v>
      </c>
      <c r="F50" s="149">
        <v>4276.6540000000005</v>
      </c>
      <c r="G50" s="149">
        <v>4310.165</v>
      </c>
      <c r="H50" s="149">
        <v>4489.8230000000003</v>
      </c>
      <c r="I50" s="149">
        <v>4715.0469999999996</v>
      </c>
      <c r="J50" s="149">
        <v>4928.04</v>
      </c>
      <c r="K50" s="149">
        <v>5168.6679999999997</v>
      </c>
      <c r="L50" s="149">
        <v>5463.7849999999999</v>
      </c>
      <c r="M50" s="149">
        <v>5336.4309999999996</v>
      </c>
      <c r="N50" s="149">
        <v>5752.54</v>
      </c>
      <c r="O50" s="149">
        <f>5871.86+61.102</f>
        <v>5932.9619999999995</v>
      </c>
      <c r="P50" s="149">
        <v>6224.2669999999998</v>
      </c>
      <c r="Q50" s="149">
        <v>6498.8530000000001</v>
      </c>
      <c r="R50" s="149">
        <v>7056.1949999999997</v>
      </c>
      <c r="S50" s="149">
        <v>7739.4480000000003</v>
      </c>
      <c r="T50" s="149">
        <v>8146.5550000000003</v>
      </c>
      <c r="U50" s="149">
        <v>8519.3520000000008</v>
      </c>
      <c r="V50" s="149">
        <v>9065.2620000000006</v>
      </c>
      <c r="W50" s="149">
        <v>9636</v>
      </c>
      <c r="X50" s="379">
        <v>9868.8949999999986</v>
      </c>
      <c r="Y50" s="149">
        <v>10089.148999999999</v>
      </c>
      <c r="Z50" s="145"/>
      <c r="AA50" s="145"/>
      <c r="AB50" s="145"/>
      <c r="AC50" s="145"/>
      <c r="AD50" s="145"/>
    </row>
    <row r="51" spans="1:30" s="157" customFormat="1" x14ac:dyDescent="0.3">
      <c r="A51" s="147" t="s">
        <v>259</v>
      </c>
      <c r="B51" s="147" t="s">
        <v>353</v>
      </c>
      <c r="C51" s="89" t="s">
        <v>260</v>
      </c>
      <c r="D51" s="149">
        <v>1241.2829999999999</v>
      </c>
      <c r="E51" s="149">
        <v>1436.0450000000001</v>
      </c>
      <c r="F51" s="149">
        <v>1480.1420000000001</v>
      </c>
      <c r="G51" s="149">
        <v>1584.922</v>
      </c>
      <c r="H51" s="149">
        <v>1543.6969999999999</v>
      </c>
      <c r="I51" s="149">
        <v>1702.6120000000001</v>
      </c>
      <c r="J51" s="149">
        <v>1838.7360000000001</v>
      </c>
      <c r="K51" s="149">
        <v>1952.144</v>
      </c>
      <c r="L51" s="149">
        <v>2071.3380000000002</v>
      </c>
      <c r="M51" s="149">
        <v>2006.2760000000007</v>
      </c>
      <c r="N51" s="149">
        <v>2167.5410000000002</v>
      </c>
      <c r="O51" s="149">
        <f t="shared" ref="O51" si="16">O49-O50</f>
        <v>2172.2660000000005</v>
      </c>
      <c r="P51" s="149">
        <v>2135.2660000000001</v>
      </c>
      <c r="Q51" s="149">
        <v>2401.2400000000007</v>
      </c>
      <c r="R51" s="149">
        <v>2626.4259999999999</v>
      </c>
      <c r="S51" s="149">
        <v>2828.5650000000001</v>
      </c>
      <c r="T51" s="149">
        <v>3207.067</v>
      </c>
      <c r="U51" s="149">
        <v>3132.549</v>
      </c>
      <c r="V51" s="149">
        <v>3328.7289999999994</v>
      </c>
      <c r="W51" s="149">
        <v>3561.9339999999993</v>
      </c>
      <c r="X51" s="379">
        <v>3659.49</v>
      </c>
      <c r="Y51" s="149">
        <v>3743.7799999999988</v>
      </c>
      <c r="Z51" s="145"/>
      <c r="AA51" s="145"/>
      <c r="AB51" s="145"/>
      <c r="AC51" s="145"/>
      <c r="AD51" s="145"/>
    </row>
    <row r="52" spans="1:30" s="157" customFormat="1" x14ac:dyDescent="0.3">
      <c r="A52" s="169" t="s">
        <v>261</v>
      </c>
      <c r="B52" s="169" t="s">
        <v>354</v>
      </c>
      <c r="C52" s="170" t="s">
        <v>62</v>
      </c>
      <c r="D52" s="150">
        <v>3328.5880000000002</v>
      </c>
      <c r="E52" s="150">
        <v>3917.29</v>
      </c>
      <c r="F52" s="150">
        <v>3996.7779999999998</v>
      </c>
      <c r="G52" s="150">
        <v>4136.558</v>
      </c>
      <c r="H52" s="149">
        <v>4213.0330000000004</v>
      </c>
      <c r="I52" s="149">
        <v>4210.4369999999999</v>
      </c>
      <c r="J52" s="150">
        <v>4380.6530000000002</v>
      </c>
      <c r="K52" s="150">
        <v>4736.7370000000001</v>
      </c>
      <c r="L52" s="150">
        <v>4529.8209999999999</v>
      </c>
      <c r="M52" s="150">
        <v>4717.0619999999999</v>
      </c>
      <c r="N52" s="150">
        <v>4851.5540000000001</v>
      </c>
      <c r="O52" s="150">
        <f>4895.969-8</f>
        <v>4887.9690000000001</v>
      </c>
      <c r="P52" s="150">
        <v>4977.4350000000004</v>
      </c>
      <c r="Q52" s="150">
        <v>5429.8950000000004</v>
      </c>
      <c r="R52" s="150">
        <v>5098.1419999999998</v>
      </c>
      <c r="S52" s="150">
        <v>5169.0659999999998</v>
      </c>
      <c r="T52" s="150">
        <v>5734.6350000000002</v>
      </c>
      <c r="U52" s="150">
        <v>6522.8360000000002</v>
      </c>
      <c r="V52" s="150">
        <v>9826.8209999999999</v>
      </c>
      <c r="W52" s="150">
        <v>7362.8469999999998</v>
      </c>
      <c r="X52" s="378">
        <v>7646.817</v>
      </c>
      <c r="Y52" s="150">
        <v>7777.9369999999999</v>
      </c>
      <c r="Z52" s="145"/>
      <c r="AA52" s="145"/>
      <c r="AB52" s="145"/>
      <c r="AC52" s="145"/>
      <c r="AD52" s="145"/>
    </row>
    <row r="53" spans="1:30" s="157" customFormat="1" x14ac:dyDescent="0.3">
      <c r="A53" s="159" t="s">
        <v>262</v>
      </c>
      <c r="B53" s="159" t="s">
        <v>355</v>
      </c>
      <c r="C53" s="170" t="s">
        <v>263</v>
      </c>
      <c r="D53" s="150">
        <v>80.391000000000005</v>
      </c>
      <c r="E53" s="150">
        <v>75.658000000000001</v>
      </c>
      <c r="F53" s="150">
        <v>94.039999999999992</v>
      </c>
      <c r="G53" s="150">
        <v>102.44500000000001</v>
      </c>
      <c r="H53" s="149">
        <v>97.396999999999991</v>
      </c>
      <c r="I53" s="149">
        <v>114.928</v>
      </c>
      <c r="J53" s="150">
        <v>109.471</v>
      </c>
      <c r="K53" s="150">
        <v>102.72799999999999</v>
      </c>
      <c r="L53" s="150">
        <v>129.87099999999998</v>
      </c>
      <c r="M53" s="150">
        <v>49.786000000000001</v>
      </c>
      <c r="N53" s="150">
        <v>87.194000000000003</v>
      </c>
      <c r="O53" s="150">
        <f t="shared" ref="O53" si="17">O54+O55</f>
        <v>90.834000000000003</v>
      </c>
      <c r="P53" s="150">
        <v>150.05600000000001</v>
      </c>
      <c r="Q53" s="150">
        <v>67.528000000000006</v>
      </c>
      <c r="R53" s="150">
        <v>158.70400000000001</v>
      </c>
      <c r="S53" s="150">
        <v>157.80500000000001</v>
      </c>
      <c r="T53" s="150">
        <v>173.76599999999999</v>
      </c>
      <c r="U53" s="150">
        <v>140.614</v>
      </c>
      <c r="V53" s="150">
        <v>124.914</v>
      </c>
      <c r="W53" s="150">
        <v>127.254</v>
      </c>
      <c r="X53" s="378">
        <v>127.64700000000001</v>
      </c>
      <c r="Y53" s="150">
        <v>129.64699999999999</v>
      </c>
      <c r="Z53" s="145"/>
      <c r="AA53" s="145"/>
      <c r="AB53" s="145"/>
      <c r="AC53" s="145"/>
      <c r="AD53" s="145"/>
    </row>
    <row r="54" spans="1:30" x14ac:dyDescent="0.3">
      <c r="A54" s="171" t="s">
        <v>264</v>
      </c>
      <c r="B54" s="171" t="s">
        <v>356</v>
      </c>
      <c r="C54" s="148" t="s">
        <v>265</v>
      </c>
      <c r="D54" s="150">
        <v>61.139000000000003</v>
      </c>
      <c r="E54" s="150">
        <v>66.900999999999996</v>
      </c>
      <c r="F54" s="150">
        <v>72.16</v>
      </c>
      <c r="G54" s="150">
        <v>75.992000000000004</v>
      </c>
      <c r="H54" s="149">
        <v>88.078999999999994</v>
      </c>
      <c r="I54" s="149">
        <v>92.152000000000001</v>
      </c>
      <c r="J54" s="150">
        <v>79.536000000000001</v>
      </c>
      <c r="K54" s="150">
        <v>101.86499999999999</v>
      </c>
      <c r="L54" s="150">
        <v>107.267</v>
      </c>
      <c r="M54" s="150">
        <v>49.786000000000001</v>
      </c>
      <c r="N54" s="150">
        <v>62.186999999999998</v>
      </c>
      <c r="O54" s="150">
        <v>90.834000000000003</v>
      </c>
      <c r="P54" s="150">
        <v>124.069</v>
      </c>
      <c r="Q54" s="150">
        <v>67.528000000000006</v>
      </c>
      <c r="R54" s="150">
        <v>134.542</v>
      </c>
      <c r="S54" s="150">
        <v>134.446</v>
      </c>
      <c r="T54" s="150">
        <v>151.56399999999999</v>
      </c>
      <c r="U54" s="150">
        <v>126.724</v>
      </c>
      <c r="V54" s="150">
        <v>124.914</v>
      </c>
      <c r="W54" s="150">
        <v>127.254</v>
      </c>
      <c r="X54" s="378">
        <v>127.64700000000001</v>
      </c>
      <c r="Y54" s="150">
        <v>129.64699999999999</v>
      </c>
      <c r="Z54" s="145"/>
      <c r="AA54" s="145"/>
      <c r="AB54" s="145"/>
      <c r="AC54" s="145"/>
      <c r="AD54" s="145"/>
    </row>
    <row r="55" spans="1:30" x14ac:dyDescent="0.3">
      <c r="A55" s="171" t="s">
        <v>266</v>
      </c>
      <c r="B55" s="171" t="s">
        <v>357</v>
      </c>
      <c r="C55" s="148" t="s">
        <v>213</v>
      </c>
      <c r="D55" s="150">
        <v>19.251999999999999</v>
      </c>
      <c r="E55" s="154">
        <v>8.7569999999999997</v>
      </c>
      <c r="F55" s="154">
        <v>21.88</v>
      </c>
      <c r="G55" s="154">
        <v>26.452999999999999</v>
      </c>
      <c r="H55" s="153">
        <v>9.3179999999999996</v>
      </c>
      <c r="I55" s="149">
        <v>22.776</v>
      </c>
      <c r="J55" s="150">
        <v>29.934999999999999</v>
      </c>
      <c r="K55" s="150">
        <v>0.86299999999999999</v>
      </c>
      <c r="L55" s="150">
        <v>22.603999999999999</v>
      </c>
      <c r="M55" s="150">
        <v>0</v>
      </c>
      <c r="N55" s="150">
        <v>25.007000000000001</v>
      </c>
      <c r="O55" s="150">
        <v>0</v>
      </c>
      <c r="P55" s="150">
        <v>25.986999999999998</v>
      </c>
      <c r="Q55" s="150">
        <v>0</v>
      </c>
      <c r="R55" s="150">
        <v>24.161999999999999</v>
      </c>
      <c r="S55" s="150">
        <v>23.359000000000002</v>
      </c>
      <c r="T55" s="150">
        <v>22.202000000000002</v>
      </c>
      <c r="U55" s="150">
        <v>13.89</v>
      </c>
      <c r="V55" s="150">
        <v>0</v>
      </c>
      <c r="W55" s="150">
        <v>0</v>
      </c>
      <c r="X55" s="378">
        <v>0</v>
      </c>
      <c r="Y55" s="150">
        <v>0</v>
      </c>
      <c r="Z55" s="145"/>
      <c r="AA55" s="145"/>
      <c r="AB55" s="145"/>
      <c r="AC55" s="145"/>
      <c r="AD55" s="145"/>
    </row>
    <row r="56" spans="1:30" s="157" customFormat="1" x14ac:dyDescent="0.3">
      <c r="A56" s="159" t="s">
        <v>267</v>
      </c>
      <c r="B56" s="159" t="s">
        <v>358</v>
      </c>
      <c r="C56" s="170" t="s">
        <v>268</v>
      </c>
      <c r="D56" s="150">
        <v>919.86900000000003</v>
      </c>
      <c r="E56" s="154">
        <v>877.72799999999995</v>
      </c>
      <c r="F56" s="154">
        <v>782.77</v>
      </c>
      <c r="G56" s="154">
        <v>878.18899999999996</v>
      </c>
      <c r="H56" s="153">
        <v>892.34199999999998</v>
      </c>
      <c r="I56" s="149">
        <v>1079.5999999999999</v>
      </c>
      <c r="J56" s="150">
        <v>1066.82</v>
      </c>
      <c r="K56" s="150">
        <v>949.99</v>
      </c>
      <c r="L56" s="150">
        <v>881.04300000000001</v>
      </c>
      <c r="M56" s="150">
        <v>479.62900000000002</v>
      </c>
      <c r="N56" s="150">
        <v>975.63099999999997</v>
      </c>
      <c r="O56" s="150">
        <v>394.23599999999999</v>
      </c>
      <c r="P56" s="150">
        <v>1048.04</v>
      </c>
      <c r="Q56" s="150">
        <v>454.98899999999998</v>
      </c>
      <c r="R56" s="150">
        <v>928.1</v>
      </c>
      <c r="S56" s="150">
        <v>1240.3530000000001</v>
      </c>
      <c r="T56" s="150">
        <v>1369.152</v>
      </c>
      <c r="U56" s="150">
        <v>1196.404</v>
      </c>
      <c r="V56" s="150">
        <v>2334.116</v>
      </c>
      <c r="W56" s="150">
        <v>921.51299999999992</v>
      </c>
      <c r="X56" s="378">
        <v>965.67600000000004</v>
      </c>
      <c r="Y56" s="150">
        <v>970.80500000000006</v>
      </c>
      <c r="Z56" s="145"/>
      <c r="AA56" s="145"/>
      <c r="AB56" s="145"/>
      <c r="AC56" s="145"/>
      <c r="AD56" s="145"/>
    </row>
    <row r="57" spans="1:30" s="157" customFormat="1" x14ac:dyDescent="0.3">
      <c r="A57" s="147" t="s">
        <v>269</v>
      </c>
      <c r="B57" s="147" t="s">
        <v>359</v>
      </c>
      <c r="C57" s="158"/>
      <c r="D57" s="150">
        <v>325.99700000000001</v>
      </c>
      <c r="E57" s="154">
        <v>210.51199999999997</v>
      </c>
      <c r="F57" s="154">
        <v>196.977</v>
      </c>
      <c r="G57" s="154">
        <v>151.489</v>
      </c>
      <c r="H57" s="153">
        <v>120.155</v>
      </c>
      <c r="I57" s="149">
        <v>138.03700000000001</v>
      </c>
      <c r="J57" s="150">
        <v>91.73</v>
      </c>
      <c r="K57" s="150">
        <v>68.584999999999994</v>
      </c>
      <c r="L57" s="150">
        <v>57.859000000000002</v>
      </c>
      <c r="M57" s="150">
        <v>181.21299999999999</v>
      </c>
      <c r="N57" s="150">
        <v>92.421000000000006</v>
      </c>
      <c r="O57" s="150">
        <v>128.53200000000001</v>
      </c>
      <c r="P57" s="150">
        <v>89.744088000000005</v>
      </c>
      <c r="Q57" s="150">
        <v>159.285</v>
      </c>
      <c r="R57" s="150">
        <v>126.425</v>
      </c>
      <c r="S57" s="150">
        <v>121.456</v>
      </c>
      <c r="T57" s="150">
        <v>108.738</v>
      </c>
      <c r="U57" s="150">
        <v>169.26400000000001</v>
      </c>
      <c r="V57" s="150">
        <v>279.23599999999999</v>
      </c>
      <c r="W57" s="150">
        <v>252.68099999999998</v>
      </c>
      <c r="X57" s="378">
        <v>279.94499999999999</v>
      </c>
      <c r="Y57" s="150">
        <v>278.07400000000001</v>
      </c>
      <c r="Z57" s="145"/>
      <c r="AA57" s="145"/>
      <c r="AB57" s="145"/>
      <c r="AC57" s="145"/>
      <c r="AD57" s="145"/>
    </row>
    <row r="58" spans="1:30" s="157" customFormat="1" x14ac:dyDescent="0.3">
      <c r="A58" s="147" t="s">
        <v>270</v>
      </c>
      <c r="B58" s="147" t="s">
        <v>360</v>
      </c>
      <c r="C58" s="158"/>
      <c r="D58" s="150">
        <v>385.93099999999993</v>
      </c>
      <c r="E58" s="154">
        <v>233.392</v>
      </c>
      <c r="F58" s="154">
        <v>309.87900000000002</v>
      </c>
      <c r="G58" s="154">
        <v>240.35299999999989</v>
      </c>
      <c r="H58" s="153">
        <v>237.51200000000003</v>
      </c>
      <c r="I58" s="149">
        <v>227.62699999999998</v>
      </c>
      <c r="J58" s="150">
        <v>238.87999999999997</v>
      </c>
      <c r="K58" s="150">
        <v>261.46000000000004</v>
      </c>
      <c r="L58" s="150">
        <v>242.32099999999997</v>
      </c>
      <c r="M58" s="150">
        <v>150.87100000000001</v>
      </c>
      <c r="N58" s="150">
        <v>187.64400000000001</v>
      </c>
      <c r="O58" s="150">
        <v>167.92099999999999</v>
      </c>
      <c r="P58" s="150">
        <v>202.05788999999999</v>
      </c>
      <c r="Q58" s="150">
        <v>178.64099999999999</v>
      </c>
      <c r="R58" s="150">
        <v>235.51500000000001</v>
      </c>
      <c r="S58" s="150">
        <v>266.12200000000001</v>
      </c>
      <c r="T58" s="150">
        <v>287.52800000000002</v>
      </c>
      <c r="U58" s="150">
        <v>322.75900000000001</v>
      </c>
      <c r="V58" s="150">
        <v>280</v>
      </c>
      <c r="W58" s="150">
        <v>309</v>
      </c>
      <c r="X58" s="378">
        <v>314</v>
      </c>
      <c r="Y58" s="150">
        <v>321</v>
      </c>
      <c r="Z58" s="145"/>
      <c r="AA58" s="145"/>
      <c r="AB58" s="145"/>
      <c r="AC58" s="145"/>
      <c r="AD58" s="145"/>
    </row>
    <row r="59" spans="1:30" s="157" customFormat="1" x14ac:dyDescent="0.3">
      <c r="A59" s="147" t="s">
        <v>271</v>
      </c>
      <c r="B59" s="147" t="s">
        <v>361</v>
      </c>
      <c r="C59" s="158"/>
      <c r="D59" s="150">
        <v>215.26200000000003</v>
      </c>
      <c r="E59" s="154">
        <v>45.002999999999986</v>
      </c>
      <c r="F59" s="154">
        <v>109.405</v>
      </c>
      <c r="G59" s="154">
        <v>32.588000000000022</v>
      </c>
      <c r="H59" s="153">
        <v>16.189999999999969</v>
      </c>
      <c r="I59" s="149">
        <v>7.4410000000000593</v>
      </c>
      <c r="J59" s="149">
        <v>67.549000000000007</v>
      </c>
      <c r="K59" s="149">
        <v>8.5370000000000061</v>
      </c>
      <c r="L59" s="149">
        <v>9.6329999999999991</v>
      </c>
      <c r="M59" s="149">
        <v>8.8710000000000004</v>
      </c>
      <c r="N59" s="149">
        <v>9.0510000000000002</v>
      </c>
      <c r="O59" s="149">
        <v>8.6210000000000004</v>
      </c>
      <c r="P59" s="149">
        <v>9.0152359999999998</v>
      </c>
      <c r="Q59" s="149">
        <v>8.5410000000000004</v>
      </c>
      <c r="R59" s="149">
        <v>10.593</v>
      </c>
      <c r="S59" s="149">
        <v>11.407999999999999</v>
      </c>
      <c r="T59" s="149">
        <v>0</v>
      </c>
      <c r="U59" s="149">
        <v>0</v>
      </c>
      <c r="V59" s="149">
        <v>0</v>
      </c>
      <c r="W59" s="149"/>
      <c r="X59" s="379"/>
      <c r="Y59" s="149"/>
      <c r="Z59" s="145"/>
      <c r="AA59" s="145"/>
      <c r="AB59" s="145"/>
      <c r="AC59" s="145"/>
      <c r="AD59" s="145"/>
    </row>
    <row r="60" spans="1:30" s="157" customFormat="1" x14ac:dyDescent="0.3">
      <c r="A60" s="147" t="s">
        <v>272</v>
      </c>
      <c r="B60" s="147" t="s">
        <v>362</v>
      </c>
      <c r="C60" s="158"/>
      <c r="D60" s="150">
        <v>165.25700000000001</v>
      </c>
      <c r="E60" s="154">
        <v>182.41499999999999</v>
      </c>
      <c r="F60" s="154">
        <v>193.84299999999999</v>
      </c>
      <c r="G60" s="154">
        <v>200.131</v>
      </c>
      <c r="H60" s="153">
        <v>214.19</v>
      </c>
      <c r="I60" s="149">
        <v>214.18800000000002</v>
      </c>
      <c r="J60" s="150">
        <v>163.78100000000001</v>
      </c>
      <c r="K60" s="150">
        <v>246.755</v>
      </c>
      <c r="L60" s="150">
        <v>228.69</v>
      </c>
      <c r="M60" s="150">
        <v>141</v>
      </c>
      <c r="N60" s="150">
        <v>169.77699999999999</v>
      </c>
      <c r="O60" s="150">
        <v>158.30000000000001</v>
      </c>
      <c r="P60" s="150">
        <v>185.22223500000001</v>
      </c>
      <c r="Q60" s="150">
        <v>164.1</v>
      </c>
      <c r="R60" s="150">
        <v>217.41900000000001</v>
      </c>
      <c r="S60" s="150">
        <v>246.37199999999999</v>
      </c>
      <c r="T60" s="150">
        <v>270.548</v>
      </c>
      <c r="U60" s="150">
        <v>310.07600000000002</v>
      </c>
      <c r="V60" s="150">
        <v>274</v>
      </c>
      <c r="W60" s="150">
        <v>303</v>
      </c>
      <c r="X60" s="378">
        <v>308</v>
      </c>
      <c r="Y60" s="150">
        <v>315</v>
      </c>
      <c r="Z60" s="145"/>
      <c r="AA60" s="145"/>
      <c r="AB60" s="145"/>
      <c r="AC60" s="145"/>
      <c r="AD60" s="145"/>
    </row>
    <row r="61" spans="1:30" s="157" customFormat="1" x14ac:dyDescent="0.3">
      <c r="A61" s="147" t="s">
        <v>273</v>
      </c>
      <c r="B61" s="147" t="s">
        <v>363</v>
      </c>
      <c r="C61" s="158"/>
      <c r="D61" s="150">
        <v>207.94100000000014</v>
      </c>
      <c r="E61" s="150">
        <v>433.82400000000001</v>
      </c>
      <c r="F61" s="150">
        <v>275.91399999999999</v>
      </c>
      <c r="G61" s="150">
        <v>486.34700000000004</v>
      </c>
      <c r="H61" s="149">
        <v>534.67499999999995</v>
      </c>
      <c r="I61" s="149">
        <v>713.93599999999992</v>
      </c>
      <c r="J61" s="150">
        <v>736.20999999999992</v>
      </c>
      <c r="K61" s="150">
        <v>619.94499999999994</v>
      </c>
      <c r="L61" s="150">
        <v>580.86300000000006</v>
      </c>
      <c r="M61" s="150">
        <v>147.54500000000004</v>
      </c>
      <c r="N61" s="150">
        <v>695.56599999999992</v>
      </c>
      <c r="O61" s="150">
        <f>O56-O57-O58</f>
        <v>97.782999999999959</v>
      </c>
      <c r="P61" s="150">
        <v>756.238022</v>
      </c>
      <c r="Q61" s="150">
        <v>117.06299999999996</v>
      </c>
      <c r="R61" s="150">
        <v>566.16000000000008</v>
      </c>
      <c r="S61" s="150">
        <v>852.77500000000009</v>
      </c>
      <c r="T61" s="150">
        <v>972.88599999999997</v>
      </c>
      <c r="U61" s="150">
        <v>704.38099999999986</v>
      </c>
      <c r="V61" s="150">
        <v>1774.88</v>
      </c>
      <c r="W61" s="150">
        <v>359.83199999999988</v>
      </c>
      <c r="X61" s="378">
        <v>371.73099999999999</v>
      </c>
      <c r="Y61" s="150">
        <v>371.73099999999999</v>
      </c>
      <c r="Z61" s="145"/>
      <c r="AA61" s="145"/>
      <c r="AB61" s="145"/>
      <c r="AC61" s="145"/>
      <c r="AD61" s="145"/>
    </row>
    <row r="62" spans="1:30" s="157" customFormat="1" x14ac:dyDescent="0.3">
      <c r="A62" s="169" t="s">
        <v>274</v>
      </c>
      <c r="B62" s="169" t="s">
        <v>364</v>
      </c>
      <c r="C62" s="170" t="s">
        <v>241</v>
      </c>
      <c r="D62" s="150">
        <v>921.19399999999996</v>
      </c>
      <c r="E62" s="150">
        <v>933.64099999999996</v>
      </c>
      <c r="F62" s="154">
        <v>882.74199999999996</v>
      </c>
      <c r="G62" s="150">
        <v>1102.972</v>
      </c>
      <c r="H62" s="149">
        <v>1311.694</v>
      </c>
      <c r="I62" s="149">
        <v>1417.569</v>
      </c>
      <c r="J62" s="150">
        <v>1477.021</v>
      </c>
      <c r="K62" s="150">
        <v>1415.1089999999999</v>
      </c>
      <c r="L62" s="150">
        <v>1372.9639999999999</v>
      </c>
      <c r="M62" s="150">
        <v>1126.7070000000001</v>
      </c>
      <c r="N62" s="150">
        <v>1216.5039999999999</v>
      </c>
      <c r="O62" s="150">
        <f>O63+O64</f>
        <v>1135.847</v>
      </c>
      <c r="P62" s="150">
        <v>1207.231</v>
      </c>
      <c r="Q62" s="150">
        <v>1124.79</v>
      </c>
      <c r="R62" s="150">
        <v>1164.9349999999999</v>
      </c>
      <c r="S62" s="150">
        <v>1104.614</v>
      </c>
      <c r="T62" s="150">
        <v>1099.0319999999999</v>
      </c>
      <c r="U62" s="150">
        <v>1131.8219999999999</v>
      </c>
      <c r="V62" s="150">
        <v>1140.5650000000001</v>
      </c>
      <c r="W62" s="150">
        <v>1555.498</v>
      </c>
      <c r="X62" s="378">
        <v>1856.758</v>
      </c>
      <c r="Y62" s="150">
        <v>2178.9449999999997</v>
      </c>
      <c r="Z62" s="145"/>
      <c r="AA62" s="145"/>
      <c r="AB62" s="145"/>
      <c r="AC62" s="145"/>
      <c r="AD62" s="145"/>
    </row>
    <row r="63" spans="1:30" s="157" customFormat="1" x14ac:dyDescent="0.3">
      <c r="A63" s="171" t="s">
        <v>275</v>
      </c>
      <c r="B63" s="171" t="s">
        <v>365</v>
      </c>
      <c r="C63" s="148" t="s">
        <v>244</v>
      </c>
      <c r="D63" s="150">
        <v>921.19399999999996</v>
      </c>
      <c r="E63" s="150">
        <v>933.64099999999996</v>
      </c>
      <c r="F63" s="154">
        <v>882.74199999999996</v>
      </c>
      <c r="G63" s="150">
        <v>1102.972</v>
      </c>
      <c r="H63" s="149">
        <v>1311.694</v>
      </c>
      <c r="I63" s="149">
        <v>1417.569</v>
      </c>
      <c r="J63" s="150">
        <v>1477.021</v>
      </c>
      <c r="K63" s="150">
        <v>1415.1089999999999</v>
      </c>
      <c r="L63" s="150">
        <v>1372.9639999999999</v>
      </c>
      <c r="M63" s="150">
        <v>1126.7070000000001</v>
      </c>
      <c r="N63" s="150">
        <v>1216.5039999999999</v>
      </c>
      <c r="O63" s="150">
        <v>1135.847</v>
      </c>
      <c r="P63" s="150">
        <v>1207.231</v>
      </c>
      <c r="Q63" s="150">
        <v>1124.79</v>
      </c>
      <c r="R63" s="150">
        <v>1164.9349999999999</v>
      </c>
      <c r="S63" s="150">
        <v>1104.614</v>
      </c>
      <c r="T63" s="150">
        <v>1099.0319999999999</v>
      </c>
      <c r="U63" s="150">
        <v>1131.8219999999999</v>
      </c>
      <c r="V63" s="150">
        <v>1140.5650000000001</v>
      </c>
      <c r="W63" s="150">
        <v>1555.498</v>
      </c>
      <c r="X63" s="378">
        <v>1856.758</v>
      </c>
      <c r="Y63" s="150">
        <v>2178.9449999999997</v>
      </c>
      <c r="Z63" s="172"/>
      <c r="AA63" s="145"/>
      <c r="AB63" s="145"/>
      <c r="AC63" s="145"/>
      <c r="AD63" s="145"/>
    </row>
    <row r="64" spans="1:30" s="157" customFormat="1" x14ac:dyDescent="0.3">
      <c r="A64" s="171" t="s">
        <v>276</v>
      </c>
      <c r="B64" s="171" t="s">
        <v>366</v>
      </c>
      <c r="C64" s="148" t="s">
        <v>339</v>
      </c>
      <c r="D64" s="150">
        <v>0</v>
      </c>
      <c r="E64" s="150">
        <v>0</v>
      </c>
      <c r="F64" s="150">
        <v>0</v>
      </c>
      <c r="G64" s="150">
        <v>0</v>
      </c>
      <c r="H64" s="149">
        <v>0</v>
      </c>
      <c r="I64" s="149">
        <v>0</v>
      </c>
      <c r="J64" s="149">
        <v>0</v>
      </c>
      <c r="K64" s="149">
        <v>0</v>
      </c>
      <c r="L64" s="149">
        <v>0</v>
      </c>
      <c r="M64" s="149">
        <v>0</v>
      </c>
      <c r="N64" s="149">
        <v>0</v>
      </c>
      <c r="O64" s="149">
        <v>0</v>
      </c>
      <c r="P64" s="149">
        <v>0</v>
      </c>
      <c r="Q64" s="149">
        <v>0</v>
      </c>
      <c r="R64" s="149">
        <v>0</v>
      </c>
      <c r="S64" s="149">
        <v>0</v>
      </c>
      <c r="T64" s="149">
        <v>0</v>
      </c>
      <c r="U64" s="149">
        <v>0</v>
      </c>
      <c r="V64" s="149">
        <v>0</v>
      </c>
      <c r="W64" s="149">
        <v>0</v>
      </c>
      <c r="X64" s="379">
        <v>0</v>
      </c>
      <c r="Y64" s="149">
        <v>0</v>
      </c>
      <c r="Z64" s="145"/>
      <c r="AA64" s="145"/>
      <c r="AB64" s="145"/>
      <c r="AC64" s="145"/>
      <c r="AD64" s="145"/>
    </row>
    <row r="65" spans="1:30" s="157" customFormat="1" x14ac:dyDescent="0.3">
      <c r="A65" s="169" t="s">
        <v>277</v>
      </c>
      <c r="B65" s="169" t="s">
        <v>367</v>
      </c>
      <c r="C65" s="170" t="s">
        <v>278</v>
      </c>
      <c r="D65" s="150">
        <v>11147.482</v>
      </c>
      <c r="E65" s="150">
        <v>12334.68</v>
      </c>
      <c r="F65" s="150">
        <v>13234.159</v>
      </c>
      <c r="G65" s="150">
        <v>13213.635</v>
      </c>
      <c r="H65" s="149">
        <v>13743.616</v>
      </c>
      <c r="I65" s="149">
        <v>14097.726000000001</v>
      </c>
      <c r="J65" s="150">
        <v>14500.932000000001</v>
      </c>
      <c r="K65" s="150">
        <v>14960.206</v>
      </c>
      <c r="L65" s="150">
        <v>15519.976000000001</v>
      </c>
      <c r="M65" s="150">
        <v>15639.407999999999</v>
      </c>
      <c r="N65" s="150">
        <v>15715.28</v>
      </c>
      <c r="O65" s="150">
        <f t="shared" ref="O65" si="18">O66+O81</f>
        <v>16402.777999999998</v>
      </c>
      <c r="P65" s="150">
        <v>16330.614</v>
      </c>
      <c r="Q65" s="150">
        <v>16959.148999999998</v>
      </c>
      <c r="R65" s="150">
        <v>15714.947</v>
      </c>
      <c r="S65" s="150">
        <v>16739.206999999999</v>
      </c>
      <c r="T65" s="150">
        <v>18376.445</v>
      </c>
      <c r="U65" s="150">
        <v>19646.054</v>
      </c>
      <c r="V65" s="150">
        <v>22901.415000000001</v>
      </c>
      <c r="W65" s="150">
        <v>25034.792999999998</v>
      </c>
      <c r="X65" s="378">
        <v>26401.837</v>
      </c>
      <c r="Y65" s="150">
        <v>27992.584999999999</v>
      </c>
      <c r="Z65" s="145"/>
      <c r="AA65" s="145"/>
      <c r="AB65" s="145"/>
      <c r="AC65" s="145"/>
      <c r="AD65" s="145"/>
    </row>
    <row r="66" spans="1:30" x14ac:dyDescent="0.3">
      <c r="A66" s="147" t="s">
        <v>279</v>
      </c>
      <c r="B66" s="147" t="s">
        <v>368</v>
      </c>
      <c r="C66" s="148" t="s">
        <v>280</v>
      </c>
      <c r="D66" s="150">
        <v>7987.7860000000001</v>
      </c>
      <c r="E66" s="150">
        <v>9049.2219999999998</v>
      </c>
      <c r="F66" s="150">
        <v>9752.25</v>
      </c>
      <c r="G66" s="150">
        <v>9820.7649999999994</v>
      </c>
      <c r="H66" s="149">
        <v>10242.106</v>
      </c>
      <c r="I66" s="149">
        <v>10433.272999999999</v>
      </c>
      <c r="J66" s="150">
        <v>10670.956</v>
      </c>
      <c r="K66" s="150">
        <v>10967.342000000001</v>
      </c>
      <c r="L66" s="150">
        <v>11281.545</v>
      </c>
      <c r="M66" s="150">
        <v>11405.441000000001</v>
      </c>
      <c r="N66" s="150">
        <v>11468.737999999999</v>
      </c>
      <c r="O66" s="150">
        <v>11935.897999999999</v>
      </c>
      <c r="P66" s="150">
        <v>11855.325999999999</v>
      </c>
      <c r="Q66" s="150">
        <v>12200.647999999999</v>
      </c>
      <c r="R66" s="150">
        <v>12604.505999999999</v>
      </c>
      <c r="S66" s="150">
        <v>13693.933000000001</v>
      </c>
      <c r="T66" s="150">
        <v>14971.621999999999</v>
      </c>
      <c r="U66" s="150">
        <v>15918.217000000001</v>
      </c>
      <c r="V66" s="150">
        <v>18230.457999999999</v>
      </c>
      <c r="W66" s="150">
        <v>20417.808999999997</v>
      </c>
      <c r="X66" s="378">
        <v>21439.670000000002</v>
      </c>
      <c r="Y66" s="150">
        <v>22804.07</v>
      </c>
      <c r="Z66" s="145"/>
      <c r="AA66" s="145"/>
      <c r="AB66" s="145"/>
      <c r="AC66" s="145"/>
      <c r="AD66" s="145"/>
    </row>
    <row r="67" spans="1:30" x14ac:dyDescent="0.3">
      <c r="A67" s="152" t="s">
        <v>281</v>
      </c>
      <c r="B67" s="152" t="s">
        <v>369</v>
      </c>
      <c r="C67" s="89"/>
      <c r="D67" s="150">
        <v>70.034000000000006</v>
      </c>
      <c r="E67" s="150">
        <v>56.390999999999998</v>
      </c>
      <c r="F67" s="150">
        <v>104.119</v>
      </c>
      <c r="G67" s="150">
        <v>72.921000000000006</v>
      </c>
      <c r="H67" s="149">
        <v>57.134</v>
      </c>
      <c r="I67" s="149">
        <v>38.021999999999998</v>
      </c>
      <c r="J67" s="150">
        <v>50.674999999999997</v>
      </c>
      <c r="K67" s="150">
        <v>39.174999999999997</v>
      </c>
      <c r="L67" s="150">
        <v>69.275999999999996</v>
      </c>
      <c r="M67" s="150">
        <v>73.451999999999998</v>
      </c>
      <c r="N67" s="150">
        <v>53.323</v>
      </c>
      <c r="O67" s="150">
        <v>58.652999999999999</v>
      </c>
      <c r="P67" s="150">
        <v>53.108972999999999</v>
      </c>
      <c r="Q67" s="150">
        <v>51.896000000000001</v>
      </c>
      <c r="R67" s="150">
        <v>45.393000000000001</v>
      </c>
      <c r="S67" s="150">
        <v>47.042000000000002</v>
      </c>
      <c r="T67" s="150">
        <v>40.366999999999997</v>
      </c>
      <c r="U67" s="150">
        <v>60.981000000000002</v>
      </c>
      <c r="V67" s="150">
        <v>48.384000000000007</v>
      </c>
      <c r="W67" s="150">
        <v>39.847000000000001</v>
      </c>
      <c r="X67" s="378">
        <v>44.853000000000002</v>
      </c>
      <c r="Y67" s="150">
        <v>45.460999999999999</v>
      </c>
      <c r="Z67" s="145"/>
      <c r="AA67" s="145"/>
      <c r="AB67" s="145"/>
      <c r="AC67" s="145"/>
      <c r="AD67" s="145"/>
    </row>
    <row r="68" spans="1:30" x14ac:dyDescent="0.3">
      <c r="A68" s="152" t="s">
        <v>282</v>
      </c>
      <c r="B68" s="152" t="s">
        <v>370</v>
      </c>
      <c r="C68" s="89"/>
      <c r="D68" s="150">
        <v>246.61600000000001</v>
      </c>
      <c r="E68" s="150">
        <v>316.95999999999998</v>
      </c>
      <c r="F68" s="150">
        <v>338.78500000000003</v>
      </c>
      <c r="G68" s="150">
        <v>381.76400000000001</v>
      </c>
      <c r="H68" s="149">
        <v>428.45800000000003</v>
      </c>
      <c r="I68" s="149">
        <v>404.19499999999999</v>
      </c>
      <c r="J68" s="150">
        <v>386.42199999999997</v>
      </c>
      <c r="K68" s="150">
        <v>420.91399999999999</v>
      </c>
      <c r="L68" s="150">
        <v>479.09399999999999</v>
      </c>
      <c r="M68" s="150">
        <v>543.49099999999999</v>
      </c>
      <c r="N68" s="150">
        <v>570.71899999999994</v>
      </c>
      <c r="O68" s="150">
        <v>613.98400000000004</v>
      </c>
      <c r="P68" s="150">
        <v>667.16800000000001</v>
      </c>
      <c r="Q68" s="150">
        <v>697.47799999999995</v>
      </c>
      <c r="R68" s="150">
        <v>768.67500000000007</v>
      </c>
      <c r="S68" s="150">
        <v>1052.1990000000001</v>
      </c>
      <c r="T68" s="150">
        <v>1131.2840000000001</v>
      </c>
      <c r="U68" s="150">
        <v>1034.3779999999999</v>
      </c>
      <c r="V68" s="150">
        <v>1100.3870000000002</v>
      </c>
      <c r="W68" s="150">
        <v>1247.982</v>
      </c>
      <c r="X68" s="378">
        <v>1376.5690000000002</v>
      </c>
      <c r="Y68" s="150">
        <v>1489.903</v>
      </c>
      <c r="Z68" s="145"/>
      <c r="AA68" s="145"/>
      <c r="AB68" s="145"/>
      <c r="AC68" s="145"/>
      <c r="AD68" s="145"/>
    </row>
    <row r="69" spans="1:30" x14ac:dyDescent="0.3">
      <c r="A69" s="152" t="s">
        <v>283</v>
      </c>
      <c r="B69" s="152" t="s">
        <v>371</v>
      </c>
      <c r="C69" s="89"/>
      <c r="D69" s="150">
        <v>4531.942</v>
      </c>
      <c r="E69" s="150">
        <v>5034.7359999999999</v>
      </c>
      <c r="F69" s="150">
        <v>5244.51</v>
      </c>
      <c r="G69" s="150">
        <v>5390.7460000000001</v>
      </c>
      <c r="H69" s="149">
        <v>5639.5029999999997</v>
      </c>
      <c r="I69" s="149">
        <v>6053.0309999999999</v>
      </c>
      <c r="J69" s="150">
        <v>6416.4940000000006</v>
      </c>
      <c r="K69" s="150">
        <v>6596.7930000000006</v>
      </c>
      <c r="L69" s="150">
        <v>6829.8070000000007</v>
      </c>
      <c r="M69" s="150">
        <v>7149.6549999999997</v>
      </c>
      <c r="N69" s="150">
        <v>7128.82</v>
      </c>
      <c r="O69" s="150">
        <v>7432.8459999999995</v>
      </c>
      <c r="P69" s="150">
        <v>7422.9960000000001</v>
      </c>
      <c r="Q69" s="150">
        <v>7735.0169999999998</v>
      </c>
      <c r="R69" s="150">
        <v>7746.723</v>
      </c>
      <c r="S69" s="150">
        <v>8162.2580000000007</v>
      </c>
      <c r="T69" s="150">
        <v>8465.0280000000002</v>
      </c>
      <c r="U69" s="150">
        <v>8750.5820000000003</v>
      </c>
      <c r="V69" s="150">
        <v>10068.413</v>
      </c>
      <c r="W69" s="150">
        <v>11505.073999999999</v>
      </c>
      <c r="X69" s="378">
        <v>12360.858</v>
      </c>
      <c r="Y69" s="150">
        <v>12995.907000000001</v>
      </c>
      <c r="Z69" s="145"/>
      <c r="AA69" s="145"/>
      <c r="AB69" s="145"/>
      <c r="AC69" s="145"/>
      <c r="AD69" s="145"/>
    </row>
    <row r="70" spans="1:30" x14ac:dyDescent="0.3">
      <c r="A70" s="152" t="s">
        <v>284</v>
      </c>
      <c r="B70" s="152" t="s">
        <v>372</v>
      </c>
      <c r="C70" s="89"/>
      <c r="D70" s="150">
        <v>66.120999999999995</v>
      </c>
      <c r="E70" s="150">
        <v>172.43</v>
      </c>
      <c r="F70" s="150">
        <v>150.339</v>
      </c>
      <c r="G70" s="150">
        <v>163.334</v>
      </c>
      <c r="H70" s="150">
        <v>175.773</v>
      </c>
      <c r="I70" s="150">
        <v>174.30799999999999</v>
      </c>
      <c r="J70" s="150">
        <v>154.721</v>
      </c>
      <c r="K70" s="150">
        <v>158.624</v>
      </c>
      <c r="L70" s="150">
        <v>171.63</v>
      </c>
      <c r="M70" s="150">
        <v>153.10400000000001</v>
      </c>
      <c r="N70" s="150">
        <v>167.655</v>
      </c>
      <c r="O70" s="150">
        <v>162.90100000000001</v>
      </c>
      <c r="P70" s="150">
        <v>183.74527900000001</v>
      </c>
      <c r="Q70" s="150">
        <v>165.24799999999999</v>
      </c>
      <c r="R70" s="150">
        <v>214.19499999999999</v>
      </c>
      <c r="S70" s="150">
        <v>329.21199999999999</v>
      </c>
      <c r="T70" s="150">
        <v>289.83999999999997</v>
      </c>
      <c r="U70" s="150">
        <v>239.21100000000001</v>
      </c>
      <c r="V70" s="150">
        <v>249.90099999999998</v>
      </c>
      <c r="W70" s="150">
        <v>263.20699999999999</v>
      </c>
      <c r="X70" s="378">
        <v>278.35399999999998</v>
      </c>
      <c r="Y70" s="150">
        <v>303.327</v>
      </c>
      <c r="Z70" s="145"/>
      <c r="AA70" s="145"/>
      <c r="AB70" s="145"/>
      <c r="AC70" s="145"/>
      <c r="AD70" s="145"/>
    </row>
    <row r="71" spans="1:30" x14ac:dyDescent="0.3">
      <c r="A71" s="152" t="s">
        <v>285</v>
      </c>
      <c r="B71" s="152" t="s">
        <v>373</v>
      </c>
      <c r="C71" s="89"/>
      <c r="D71" s="150">
        <v>1086.5720000000001</v>
      </c>
      <c r="E71" s="150">
        <v>1211.0309999999999</v>
      </c>
      <c r="F71" s="150">
        <v>1364.961</v>
      </c>
      <c r="G71" s="150">
        <v>1376.3489999999999</v>
      </c>
      <c r="H71" s="150">
        <v>1381.508</v>
      </c>
      <c r="I71" s="150">
        <v>1374.616</v>
      </c>
      <c r="J71" s="150">
        <v>1362.7940000000001</v>
      </c>
      <c r="K71" s="150">
        <v>1336.7550000000001</v>
      </c>
      <c r="L71" s="150">
        <v>1318.2619999999999</v>
      </c>
      <c r="M71" s="150">
        <v>1374.3879999999999</v>
      </c>
      <c r="N71" s="150">
        <v>1309.6369999999999</v>
      </c>
      <c r="O71" s="150">
        <v>1337.7739999999999</v>
      </c>
      <c r="P71" s="150">
        <v>1346.0884320000002</v>
      </c>
      <c r="Q71" s="150">
        <v>1457.03</v>
      </c>
      <c r="R71" s="150">
        <v>1538.71</v>
      </c>
      <c r="S71" s="150">
        <v>2571.672</v>
      </c>
      <c r="T71" s="150">
        <v>3350.5859999999998</v>
      </c>
      <c r="U71" s="150">
        <v>2751.0970000000002</v>
      </c>
      <c r="V71" s="150">
        <v>2649.8710000000001</v>
      </c>
      <c r="W71" s="150">
        <v>2811.3739999999998</v>
      </c>
      <c r="X71" s="378">
        <v>2892.7120000000004</v>
      </c>
      <c r="Y71" s="150">
        <v>2962.8120000000004</v>
      </c>
      <c r="Z71" s="145"/>
      <c r="AA71" s="145"/>
      <c r="AB71" s="145"/>
      <c r="AC71" s="145"/>
      <c r="AD71" s="145"/>
    </row>
    <row r="72" spans="1:30" x14ac:dyDescent="0.3">
      <c r="A72" s="147" t="s">
        <v>286</v>
      </c>
      <c r="B72" s="147" t="s">
        <v>374</v>
      </c>
      <c r="C72" s="89"/>
      <c r="D72" s="150">
        <v>268.47500000000002</v>
      </c>
      <c r="E72" s="150">
        <v>308.18900000000002</v>
      </c>
      <c r="F72" s="150">
        <v>318.96699999999998</v>
      </c>
      <c r="G72" s="150">
        <v>315.02</v>
      </c>
      <c r="H72" s="150">
        <v>316.46300000000002</v>
      </c>
      <c r="I72" s="150">
        <v>318.49400000000003</v>
      </c>
      <c r="J72" s="150">
        <v>319.09399999999999</v>
      </c>
      <c r="K72" s="150">
        <v>315.59899999999999</v>
      </c>
      <c r="L72" s="150">
        <v>312.51400000000001</v>
      </c>
      <c r="M72" s="150">
        <v>314.71899999999999</v>
      </c>
      <c r="N72" s="150">
        <v>311.06200000000001</v>
      </c>
      <c r="O72" s="150">
        <v>314.65800000000002</v>
      </c>
      <c r="P72" s="150">
        <v>312.72126300000002</v>
      </c>
      <c r="Q72" s="150">
        <v>320.75200000000001</v>
      </c>
      <c r="R72" s="150">
        <v>322.29700000000003</v>
      </c>
      <c r="S72" s="150">
        <v>332.11599999999999</v>
      </c>
      <c r="T72" s="150">
        <v>343.22199999999998</v>
      </c>
      <c r="U72" s="150">
        <v>372.58800000000002</v>
      </c>
      <c r="V72" s="150">
        <v>776.48899999999992</v>
      </c>
      <c r="W72" s="150">
        <v>820.54200000000003</v>
      </c>
      <c r="X72" s="378">
        <v>824.09199999999998</v>
      </c>
      <c r="Y72" s="150">
        <v>827.69200000000001</v>
      </c>
      <c r="Z72" s="145"/>
      <c r="AA72" s="145"/>
      <c r="AB72" s="145"/>
      <c r="AC72" s="145"/>
      <c r="AD72" s="145"/>
    </row>
    <row r="73" spans="1:30" x14ac:dyDescent="0.3">
      <c r="A73" s="147" t="s">
        <v>287</v>
      </c>
      <c r="B73" s="147" t="s">
        <v>375</v>
      </c>
      <c r="C73" s="89"/>
      <c r="D73" s="150">
        <v>22.914999999999999</v>
      </c>
      <c r="E73" s="150">
        <v>8.7729999999999997</v>
      </c>
      <c r="F73" s="150">
        <v>8.8369999999999997</v>
      </c>
      <c r="G73" s="150">
        <v>8.8719999999999999</v>
      </c>
      <c r="H73" s="150">
        <v>8.8829999999999991</v>
      </c>
      <c r="I73" s="150">
        <v>8.9819999999999993</v>
      </c>
      <c r="J73" s="150">
        <v>35.101999999999997</v>
      </c>
      <c r="K73" s="150">
        <v>41.463000000000001</v>
      </c>
      <c r="L73" s="150">
        <v>43.89</v>
      </c>
      <c r="M73" s="150">
        <v>40.326000000000001</v>
      </c>
      <c r="N73" s="150">
        <v>44.012</v>
      </c>
      <c r="O73" s="150">
        <v>42.084000000000003</v>
      </c>
      <c r="P73" s="150">
        <v>44.011204999999997</v>
      </c>
      <c r="Q73" s="150">
        <v>48.814</v>
      </c>
      <c r="R73" s="150">
        <v>43.396999999999998</v>
      </c>
      <c r="S73" s="150">
        <v>42.915999999999997</v>
      </c>
      <c r="T73" s="150">
        <v>42.548000000000002</v>
      </c>
      <c r="U73" s="150">
        <v>44.052999999999997</v>
      </c>
      <c r="V73" s="150">
        <v>43.722999999999999</v>
      </c>
      <c r="W73" s="150">
        <v>43.718000000000004</v>
      </c>
      <c r="X73" s="378">
        <v>43.718000000000004</v>
      </c>
      <c r="Y73" s="150">
        <v>43.718000000000004</v>
      </c>
      <c r="Z73" s="145"/>
      <c r="AA73" s="145"/>
      <c r="AB73" s="145"/>
      <c r="AC73" s="145"/>
      <c r="AD73" s="145"/>
    </row>
    <row r="74" spans="1:30" x14ac:dyDescent="0.3">
      <c r="A74" s="147" t="s">
        <v>288</v>
      </c>
      <c r="B74" s="147" t="s">
        <v>376</v>
      </c>
      <c r="C74" s="89"/>
      <c r="D74" s="150">
        <v>0</v>
      </c>
      <c r="E74" s="154">
        <v>268.46499999999997</v>
      </c>
      <c r="F74" s="154">
        <v>334.488</v>
      </c>
      <c r="G74" s="154">
        <v>352.24</v>
      </c>
      <c r="H74" s="154">
        <v>343.54300000000001</v>
      </c>
      <c r="I74" s="150">
        <v>349.31599999999997</v>
      </c>
      <c r="J74" s="150">
        <v>356.00200000000001</v>
      </c>
      <c r="K74" s="150">
        <v>355.279</v>
      </c>
      <c r="L74" s="150">
        <v>352.44400000000002</v>
      </c>
      <c r="M74" s="150">
        <v>363.78800000000001</v>
      </c>
      <c r="N74" s="150">
        <v>361.29899999999998</v>
      </c>
      <c r="O74" s="150">
        <v>372.91699999999997</v>
      </c>
      <c r="P74" s="150">
        <v>368.68789400000003</v>
      </c>
      <c r="Q74" s="150">
        <v>382.06200000000001</v>
      </c>
      <c r="R74" s="150">
        <v>377.34199999999998</v>
      </c>
      <c r="S74" s="150">
        <v>581.63900000000001</v>
      </c>
      <c r="T74" s="150">
        <v>649.85400000000004</v>
      </c>
      <c r="U74" s="150">
        <v>605.72400000000005</v>
      </c>
      <c r="V74" s="150">
        <v>642.61200000000008</v>
      </c>
      <c r="W74" s="150">
        <v>719.62199999999996</v>
      </c>
      <c r="X74" s="378">
        <v>770.60900000000004</v>
      </c>
      <c r="Y74" s="150">
        <v>811.65899999999999</v>
      </c>
      <c r="Z74" s="145"/>
      <c r="AA74" s="145"/>
      <c r="AB74" s="145"/>
      <c r="AC74" s="145"/>
      <c r="AD74" s="145"/>
    </row>
    <row r="75" spans="1:30" x14ac:dyDescent="0.3">
      <c r="A75" s="147" t="s">
        <v>289</v>
      </c>
      <c r="B75" s="147" t="s">
        <v>377</v>
      </c>
      <c r="C75" s="89"/>
      <c r="D75" s="150">
        <v>247.214</v>
      </c>
      <c r="E75" s="154">
        <v>275.601</v>
      </c>
      <c r="F75" s="154">
        <v>322.87700000000001</v>
      </c>
      <c r="G75" s="154">
        <v>313.17500000000001</v>
      </c>
      <c r="H75" s="154">
        <v>308.98899999999998</v>
      </c>
      <c r="I75" s="150">
        <v>273.64400000000001</v>
      </c>
      <c r="J75" s="150">
        <v>244.45699999999999</v>
      </c>
      <c r="K75" s="150">
        <v>213.18100000000001</v>
      </c>
      <c r="L75" s="150">
        <v>182.68600000000001</v>
      </c>
      <c r="M75" s="150">
        <v>197.39</v>
      </c>
      <c r="N75" s="150">
        <v>153.786</v>
      </c>
      <c r="O75" s="150">
        <v>151.95500000000001</v>
      </c>
      <c r="P75" s="150">
        <v>124.999</v>
      </c>
      <c r="Q75" s="150">
        <v>145.27000000000001</v>
      </c>
      <c r="R75" s="150">
        <v>111.081</v>
      </c>
      <c r="S75" s="150">
        <v>112.911</v>
      </c>
      <c r="T75" s="150">
        <v>104.554</v>
      </c>
      <c r="U75" s="150">
        <v>106.746</v>
      </c>
      <c r="V75" s="150">
        <v>121.474</v>
      </c>
      <c r="W75" s="150">
        <v>124.488</v>
      </c>
      <c r="X75" s="378">
        <v>126.196</v>
      </c>
      <c r="Y75" s="150">
        <v>131.875</v>
      </c>
      <c r="Z75" s="145"/>
      <c r="AA75" s="145"/>
      <c r="AB75" s="145"/>
      <c r="AC75" s="145"/>
      <c r="AD75" s="145"/>
    </row>
    <row r="76" spans="1:30" x14ac:dyDescent="0.3">
      <c r="A76" s="147" t="s">
        <v>290</v>
      </c>
      <c r="B76" s="147" t="s">
        <v>378</v>
      </c>
      <c r="C76" s="89"/>
      <c r="D76" s="150">
        <v>177.84200000000001</v>
      </c>
      <c r="E76" s="154">
        <v>184.589</v>
      </c>
      <c r="F76" s="154">
        <v>207.06299999999999</v>
      </c>
      <c r="G76" s="154">
        <v>210.56700000000001</v>
      </c>
      <c r="H76" s="154">
        <v>225.48699999999999</v>
      </c>
      <c r="I76" s="150">
        <v>232.52099999999999</v>
      </c>
      <c r="J76" s="150">
        <v>235.774</v>
      </c>
      <c r="K76" s="150">
        <v>231.63499999999999</v>
      </c>
      <c r="L76" s="150">
        <v>226.34299999999999</v>
      </c>
      <c r="M76" s="150">
        <v>259.35199999999998</v>
      </c>
      <c r="N76" s="150">
        <v>243.81100000000001</v>
      </c>
      <c r="O76" s="150">
        <v>282.08499999999998</v>
      </c>
      <c r="P76" s="150">
        <v>292.86207000000002</v>
      </c>
      <c r="Q76" s="150">
        <v>376.13499999999999</v>
      </c>
      <c r="R76" s="150">
        <v>395.51100000000002</v>
      </c>
      <c r="S76" s="150">
        <v>981.529</v>
      </c>
      <c r="T76" s="150">
        <v>1696.183</v>
      </c>
      <c r="U76" s="150">
        <v>811.00199999999995</v>
      </c>
      <c r="V76" s="150">
        <v>565.08100000000002</v>
      </c>
      <c r="W76" s="150">
        <v>577.83399999999995</v>
      </c>
      <c r="X76" s="378">
        <v>590.69500000000005</v>
      </c>
      <c r="Y76" s="150">
        <v>599.95699999999999</v>
      </c>
      <c r="Z76" s="145"/>
      <c r="AA76" s="145"/>
      <c r="AB76" s="145"/>
      <c r="AC76" s="145"/>
      <c r="AD76" s="145"/>
    </row>
    <row r="77" spans="1:30" x14ac:dyDescent="0.3">
      <c r="A77" s="147" t="s">
        <v>59</v>
      </c>
      <c r="B77" s="147" t="s">
        <v>168</v>
      </c>
      <c r="C77" s="89"/>
      <c r="D77" s="150">
        <v>370.12599999999998</v>
      </c>
      <c r="E77" s="154">
        <v>165.41399999999999</v>
      </c>
      <c r="F77" s="154">
        <v>172.72900000000001</v>
      </c>
      <c r="G77" s="154">
        <v>176.47499999999999</v>
      </c>
      <c r="H77" s="154">
        <v>178.143</v>
      </c>
      <c r="I77" s="150">
        <v>191.65899999999999</v>
      </c>
      <c r="J77" s="150">
        <v>172.36500000000001</v>
      </c>
      <c r="K77" s="150">
        <v>179.59800000000001</v>
      </c>
      <c r="L77" s="150">
        <v>200.38499999999999</v>
      </c>
      <c r="M77" s="150">
        <v>198.81299999999987</v>
      </c>
      <c r="N77" s="150">
        <v>195.667</v>
      </c>
      <c r="O77" s="150">
        <f>O71-SUM(O72:O76)</f>
        <v>174.07499999999982</v>
      </c>
      <c r="P77" s="150">
        <v>202.80699999999999</v>
      </c>
      <c r="Q77" s="150">
        <v>183.99700000000007</v>
      </c>
      <c r="R77" s="150">
        <v>289.08199999999999</v>
      </c>
      <c r="S77" s="150">
        <v>520.56100000000004</v>
      </c>
      <c r="T77" s="150">
        <v>514.22500000000002</v>
      </c>
      <c r="U77" s="150">
        <v>810.98400000000004</v>
      </c>
      <c r="V77" s="150">
        <v>500.49200000000019</v>
      </c>
      <c r="W77" s="150">
        <v>525.16999999999962</v>
      </c>
      <c r="X77" s="378">
        <v>537.4020000000005</v>
      </c>
      <c r="Y77" s="150">
        <v>547.91100000000051</v>
      </c>
      <c r="Z77" s="145"/>
      <c r="AA77" s="145"/>
      <c r="AB77" s="145"/>
      <c r="AC77" s="145"/>
      <c r="AD77" s="145"/>
    </row>
    <row r="78" spans="1:30" x14ac:dyDescent="0.3">
      <c r="A78" s="152" t="s">
        <v>291</v>
      </c>
      <c r="B78" s="152" t="s">
        <v>420</v>
      </c>
      <c r="C78" s="89" t="s">
        <v>94</v>
      </c>
      <c r="D78" s="150">
        <v>1208.5450000000001</v>
      </c>
      <c r="E78" s="150">
        <v>1399.85</v>
      </c>
      <c r="F78" s="150">
        <v>1564.23</v>
      </c>
      <c r="G78" s="150">
        <v>1446.9469999999999</v>
      </c>
      <c r="H78" s="150">
        <v>1599.2909999999999</v>
      </c>
      <c r="I78" s="150">
        <v>1541.4659999999999</v>
      </c>
      <c r="J78" s="150">
        <v>1447.056</v>
      </c>
      <c r="K78" s="150">
        <v>1582.232</v>
      </c>
      <c r="L78" s="150">
        <v>1717.7539999999999</v>
      </c>
      <c r="M78" s="150">
        <v>1430.5070000000001</v>
      </c>
      <c r="N78" s="150">
        <v>1636.7629999999999</v>
      </c>
      <c r="O78" s="150">
        <v>1646.7940000000001</v>
      </c>
      <c r="P78" s="150">
        <v>1574.481</v>
      </c>
      <c r="Q78" s="150">
        <v>1406.134</v>
      </c>
      <c r="R78" s="150">
        <v>1563.624</v>
      </c>
      <c r="S78" s="150">
        <v>1537.6809999999998</v>
      </c>
      <c r="T78" s="150">
        <v>1764.6010000000001</v>
      </c>
      <c r="U78" s="150">
        <v>1785.1490000000001</v>
      </c>
      <c r="V78" s="150">
        <v>2301.2139999999999</v>
      </c>
      <c r="W78" s="150">
        <v>2702.8470000000002</v>
      </c>
      <c r="X78" s="378">
        <v>2977.4520000000002</v>
      </c>
      <c r="Y78" s="150">
        <v>3493.4639999999999</v>
      </c>
      <c r="Z78" s="145"/>
      <c r="AA78" s="145"/>
      <c r="AB78" s="145"/>
      <c r="AC78" s="145"/>
      <c r="AD78" s="145"/>
    </row>
    <row r="79" spans="1:30" x14ac:dyDescent="0.3">
      <c r="A79" s="152" t="s">
        <v>292</v>
      </c>
      <c r="B79" s="152" t="s">
        <v>379</v>
      </c>
      <c r="C79" s="89"/>
      <c r="D79" s="150">
        <v>211.08799999999999</v>
      </c>
      <c r="E79" s="150">
        <v>235.84200000000001</v>
      </c>
      <c r="F79" s="150">
        <v>221.084</v>
      </c>
      <c r="G79" s="150">
        <v>237.16800000000001</v>
      </c>
      <c r="H79" s="150">
        <v>238.774</v>
      </c>
      <c r="I79" s="150">
        <v>262.14800000000002</v>
      </c>
      <c r="J79" s="150">
        <v>232.90899999999999</v>
      </c>
      <c r="K79" s="150">
        <v>227.756</v>
      </c>
      <c r="L79" s="150">
        <v>325.654</v>
      </c>
      <c r="M79" s="150">
        <v>224.91499999999999</v>
      </c>
      <c r="N79" s="150">
        <v>336.62799999999999</v>
      </c>
      <c r="O79" s="150">
        <v>304.38099999999997</v>
      </c>
      <c r="P79" s="150">
        <v>385.50399999999996</v>
      </c>
      <c r="Q79" s="150">
        <v>259.54899999999998</v>
      </c>
      <c r="R79" s="150">
        <v>360.84299999999996</v>
      </c>
      <c r="S79" s="150">
        <v>370.65200000000004</v>
      </c>
      <c r="T79" s="150">
        <v>472.47700000000003</v>
      </c>
      <c r="U79" s="150">
        <v>496.18</v>
      </c>
      <c r="V79" s="150">
        <v>462.387</v>
      </c>
      <c r="W79" s="150">
        <v>498.101</v>
      </c>
      <c r="X79" s="378">
        <v>550.32000000000005</v>
      </c>
      <c r="Y79" s="150">
        <v>594.97</v>
      </c>
      <c r="Z79" s="145"/>
      <c r="AA79" s="145"/>
      <c r="AB79" s="145"/>
      <c r="AC79" s="145"/>
      <c r="AD79" s="145"/>
    </row>
    <row r="80" spans="1:30" x14ac:dyDescent="0.3">
      <c r="A80" s="152" t="s">
        <v>293</v>
      </c>
      <c r="B80" s="152" t="s">
        <v>380</v>
      </c>
      <c r="C80" s="89"/>
      <c r="D80" s="150">
        <v>997.45699999999999</v>
      </c>
      <c r="E80" s="150">
        <v>1162.3820000000001</v>
      </c>
      <c r="F80" s="150">
        <v>1341.2249999999999</v>
      </c>
      <c r="G80" s="150">
        <v>1207.549</v>
      </c>
      <c r="H80" s="150">
        <v>1358.204</v>
      </c>
      <c r="I80" s="150">
        <v>1276.828</v>
      </c>
      <c r="J80" s="150">
        <v>1211.5350000000001</v>
      </c>
      <c r="K80" s="150">
        <v>1351.6279999999999</v>
      </c>
      <c r="L80" s="150">
        <v>1392.1</v>
      </c>
      <c r="M80" s="150">
        <v>1205.5920000000001</v>
      </c>
      <c r="N80" s="150">
        <v>1300.135</v>
      </c>
      <c r="O80" s="150">
        <v>1219.4469999999999</v>
      </c>
      <c r="P80" s="150">
        <v>1188.977441</v>
      </c>
      <c r="Q80" s="150">
        <v>1015</v>
      </c>
      <c r="R80" s="150">
        <v>1202.7809999999999</v>
      </c>
      <c r="S80" s="150">
        <v>1167.029</v>
      </c>
      <c r="T80" s="150">
        <v>1292.124</v>
      </c>
      <c r="U80" s="150">
        <v>1288.9690000000001</v>
      </c>
      <c r="V80" s="150">
        <v>1765.069</v>
      </c>
      <c r="W80" s="150">
        <v>2120.58</v>
      </c>
      <c r="X80" s="378">
        <v>2342.52</v>
      </c>
      <c r="Y80" s="150">
        <v>2813.4</v>
      </c>
      <c r="Z80" s="145"/>
      <c r="AA80" s="145"/>
      <c r="AB80" s="145"/>
      <c r="AC80" s="145"/>
      <c r="AD80" s="145"/>
    </row>
    <row r="81" spans="1:30" x14ac:dyDescent="0.3">
      <c r="A81" s="152" t="s">
        <v>294</v>
      </c>
      <c r="B81" s="152" t="s">
        <v>381</v>
      </c>
      <c r="C81" s="148" t="s">
        <v>340</v>
      </c>
      <c r="D81" s="149">
        <v>3159.6959999999999</v>
      </c>
      <c r="E81" s="149">
        <v>3285.4580000000001</v>
      </c>
      <c r="F81" s="149">
        <v>3481.9090000000001</v>
      </c>
      <c r="G81" s="149">
        <v>3392.87</v>
      </c>
      <c r="H81" s="150">
        <v>3501.51</v>
      </c>
      <c r="I81" s="150">
        <v>3664.453</v>
      </c>
      <c r="J81" s="150">
        <v>3829.9760000000001</v>
      </c>
      <c r="K81" s="150">
        <v>3992.864</v>
      </c>
      <c r="L81" s="150">
        <v>4238.4309999999996</v>
      </c>
      <c r="M81" s="150">
        <v>4233.9669999999996</v>
      </c>
      <c r="N81" s="150">
        <v>4246.5420000000004</v>
      </c>
      <c r="O81" s="150">
        <v>4466.88</v>
      </c>
      <c r="P81" s="150">
        <v>4475.2879999999996</v>
      </c>
      <c r="Q81" s="150">
        <v>4758.5010000000002</v>
      </c>
      <c r="R81" s="150">
        <v>3110.4409999999998</v>
      </c>
      <c r="S81" s="150">
        <v>3045.2739999999999</v>
      </c>
      <c r="T81" s="150">
        <v>3404.8229999999999</v>
      </c>
      <c r="U81" s="150">
        <v>3727.837</v>
      </c>
      <c r="V81" s="150">
        <v>4670.9570000000003</v>
      </c>
      <c r="W81" s="150">
        <v>4616.9840000000004</v>
      </c>
      <c r="X81" s="378">
        <v>4962.1669999999995</v>
      </c>
      <c r="Y81" s="150">
        <v>5188.5149999999994</v>
      </c>
      <c r="Z81" s="145"/>
      <c r="AA81" s="145"/>
      <c r="AB81" s="145"/>
      <c r="AC81" s="145"/>
      <c r="AD81" s="145"/>
    </row>
    <row r="82" spans="1:30" s="157" customFormat="1" x14ac:dyDescent="0.3">
      <c r="A82" s="169" t="s">
        <v>250</v>
      </c>
      <c r="B82" s="169" t="s">
        <v>382</v>
      </c>
      <c r="C82" s="170" t="s">
        <v>251</v>
      </c>
      <c r="D82" s="149">
        <v>919.12599999999998</v>
      </c>
      <c r="E82" s="149">
        <v>1075.2550000000001</v>
      </c>
      <c r="F82" s="149">
        <v>964.303</v>
      </c>
      <c r="G82" s="149">
        <v>959.92200000000003</v>
      </c>
      <c r="H82" s="149">
        <v>982.32899999999995</v>
      </c>
      <c r="I82" s="149">
        <v>1162.116</v>
      </c>
      <c r="J82" s="150">
        <v>1185.3240000000001</v>
      </c>
      <c r="K82" s="150">
        <v>1445.818</v>
      </c>
      <c r="L82" s="150">
        <v>1314.55</v>
      </c>
      <c r="M82" s="150">
        <v>1917.6369999999999</v>
      </c>
      <c r="N82" s="150">
        <v>1226.079</v>
      </c>
      <c r="O82" s="150">
        <f>1866.334-75.786</f>
        <v>1790.548</v>
      </c>
      <c r="P82" s="150">
        <v>1727.2280000000001</v>
      </c>
      <c r="Q82" s="150">
        <v>1886.8000000000002</v>
      </c>
      <c r="R82" s="150">
        <v>1689.848</v>
      </c>
      <c r="S82" s="150">
        <v>2785.6030000000001</v>
      </c>
      <c r="T82" s="150">
        <v>4003.0439999999999</v>
      </c>
      <c r="U82" s="150">
        <v>2030.732</v>
      </c>
      <c r="V82" s="150">
        <v>2622.0180000000005</v>
      </c>
      <c r="W82" s="150">
        <v>2971.6899999999996</v>
      </c>
      <c r="X82" s="378">
        <v>4196.7119999999995</v>
      </c>
      <c r="Y82" s="150">
        <v>4729.0050000000001</v>
      </c>
      <c r="Z82" s="145"/>
      <c r="AA82" s="145"/>
      <c r="AB82" s="145"/>
      <c r="AC82" s="145"/>
      <c r="AD82" s="145"/>
    </row>
    <row r="83" spans="1:30" s="157" customFormat="1" x14ac:dyDescent="0.3">
      <c r="A83" s="147" t="s">
        <v>295</v>
      </c>
      <c r="B83" s="147" t="s">
        <v>390</v>
      </c>
      <c r="C83" s="89" t="s">
        <v>94</v>
      </c>
      <c r="D83" s="149">
        <v>519.57100000000003</v>
      </c>
      <c r="E83" s="149">
        <v>612.11599999999999</v>
      </c>
      <c r="F83" s="149">
        <v>520.27</v>
      </c>
      <c r="G83" s="149">
        <v>582.13900000000001</v>
      </c>
      <c r="H83" s="150">
        <v>640.31099999999992</v>
      </c>
      <c r="I83" s="150">
        <v>713.40899999999999</v>
      </c>
      <c r="J83" s="150">
        <v>595.96500000000003</v>
      </c>
      <c r="K83" s="150">
        <v>725.07599999999991</v>
      </c>
      <c r="L83" s="150">
        <v>684.19600000000003</v>
      </c>
      <c r="M83" s="150">
        <v>673.04399999999998</v>
      </c>
      <c r="N83" s="150">
        <v>601.95900000000006</v>
      </c>
      <c r="O83" s="150">
        <v>768.12199999999996</v>
      </c>
      <c r="P83" s="150">
        <v>763.63699999999994</v>
      </c>
      <c r="Q83" s="150">
        <v>839.66800000000001</v>
      </c>
      <c r="R83" s="150">
        <v>750.226</v>
      </c>
      <c r="S83" s="150">
        <v>877.39200000000005</v>
      </c>
      <c r="T83" s="150">
        <v>964.92200000000003</v>
      </c>
      <c r="U83" s="150">
        <v>916.49400000000003</v>
      </c>
      <c r="V83" s="150">
        <v>1027.5809999999999</v>
      </c>
      <c r="W83" s="150">
        <v>1056.4199999999998</v>
      </c>
      <c r="X83" s="378">
        <v>1121.71</v>
      </c>
      <c r="Y83" s="150">
        <v>1203.4100000000001</v>
      </c>
      <c r="Z83" s="145"/>
      <c r="AA83" s="145"/>
      <c r="AB83" s="145"/>
      <c r="AC83" s="145"/>
      <c r="AD83" s="145"/>
    </row>
    <row r="84" spans="1:30" s="157" customFormat="1" x14ac:dyDescent="0.3">
      <c r="A84" s="208" t="s">
        <v>485</v>
      </c>
      <c r="B84" s="147"/>
      <c r="C84" s="89"/>
      <c r="D84" s="149"/>
      <c r="E84" s="149"/>
      <c r="F84" s="149"/>
      <c r="G84" s="149"/>
      <c r="H84" s="150"/>
      <c r="I84" s="150"/>
      <c r="J84" s="150"/>
      <c r="K84" s="150"/>
      <c r="L84" s="150">
        <v>360.66</v>
      </c>
      <c r="M84" s="150"/>
      <c r="N84" s="150">
        <v>374.71300000000002</v>
      </c>
      <c r="O84" s="150"/>
      <c r="P84" s="150">
        <v>435.49</v>
      </c>
      <c r="Q84" s="150"/>
      <c r="R84" s="150">
        <v>490.98200000000003</v>
      </c>
      <c r="S84" s="150">
        <v>574.47699999999998</v>
      </c>
      <c r="T84" s="150">
        <v>601.55600000000004</v>
      </c>
      <c r="U84" s="150">
        <v>637.78899999999999</v>
      </c>
      <c r="V84" s="150">
        <v>636.12099999999998</v>
      </c>
      <c r="W84" s="150">
        <v>703.45799999999997</v>
      </c>
      <c r="X84" s="378">
        <v>664.29</v>
      </c>
      <c r="Y84" s="150">
        <v>664.29</v>
      </c>
      <c r="Z84" s="145"/>
      <c r="AA84" s="145"/>
      <c r="AB84" s="145"/>
      <c r="AC84" s="145"/>
      <c r="AD84" s="145"/>
    </row>
    <row r="85" spans="1:30" s="157" customFormat="1" x14ac:dyDescent="0.3">
      <c r="A85" s="147" t="s">
        <v>296</v>
      </c>
      <c r="B85" s="147" t="s">
        <v>383</v>
      </c>
      <c r="C85" s="89"/>
      <c r="D85" s="149">
        <v>49.18</v>
      </c>
      <c r="E85" s="149">
        <v>55.18</v>
      </c>
      <c r="F85" s="149">
        <v>44.145000000000003</v>
      </c>
      <c r="G85" s="149">
        <v>41.97</v>
      </c>
      <c r="H85" s="150">
        <v>44.695</v>
      </c>
      <c r="I85" s="150">
        <v>46.707000000000001</v>
      </c>
      <c r="J85" s="150">
        <v>52.192999999999998</v>
      </c>
      <c r="K85" s="150">
        <v>56.970000000000006</v>
      </c>
      <c r="L85" s="150">
        <v>61.631</v>
      </c>
      <c r="M85" s="150">
        <v>64.906999999999996</v>
      </c>
      <c r="N85" s="150">
        <v>63.429000000000002</v>
      </c>
      <c r="O85" s="150">
        <v>64.584999999999994</v>
      </c>
      <c r="P85" s="150">
        <v>68.343044000000006</v>
      </c>
      <c r="Q85" s="150">
        <v>71.960999999999999</v>
      </c>
      <c r="R85" s="150">
        <v>73.070999999999998</v>
      </c>
      <c r="S85" s="150">
        <v>53.392000000000003</v>
      </c>
      <c r="T85" s="150">
        <v>87.19</v>
      </c>
      <c r="U85" s="150">
        <v>87.992999999999995</v>
      </c>
      <c r="V85" s="150">
        <v>92.284999999999997</v>
      </c>
      <c r="W85" s="150">
        <v>95.60799999999999</v>
      </c>
      <c r="X85" s="378">
        <v>101.655</v>
      </c>
      <c r="Y85" s="150">
        <v>112.69500000000001</v>
      </c>
      <c r="Z85" s="145"/>
      <c r="AA85" s="145"/>
      <c r="AB85" s="145"/>
      <c r="AC85" s="145"/>
      <c r="AD85" s="145"/>
    </row>
    <row r="86" spans="1:30" s="157" customFormat="1" ht="23" x14ac:dyDescent="0.3">
      <c r="A86" s="155" t="s">
        <v>297</v>
      </c>
      <c r="B86" s="155" t="s">
        <v>384</v>
      </c>
      <c r="C86" s="143" t="s">
        <v>343</v>
      </c>
      <c r="D86" s="173">
        <v>2893.6910000000003</v>
      </c>
      <c r="E86" s="173">
        <v>3705.5039999999999</v>
      </c>
      <c r="F86" s="173">
        <v>3025.3629999999998</v>
      </c>
      <c r="G86" s="173">
        <v>3224.181</v>
      </c>
      <c r="H86" s="144">
        <v>2829.1069999999995</v>
      </c>
      <c r="I86" s="144">
        <v>2941.0520000000001</v>
      </c>
      <c r="J86" s="144">
        <v>3521.9479999999999</v>
      </c>
      <c r="K86" s="144">
        <v>5760.9669999999996</v>
      </c>
      <c r="L86" s="144">
        <v>3288.2550000000001</v>
      </c>
      <c r="M86" s="144">
        <v>3260.683</v>
      </c>
      <c r="N86" s="144">
        <v>3073.1430000000005</v>
      </c>
      <c r="O86" s="144" t="e">
        <f t="shared" ref="O86" si="19">O87+O91</f>
        <v>#REF!</v>
      </c>
      <c r="P86" s="144">
        <v>3700.6519999999996</v>
      </c>
      <c r="Q86" s="144">
        <v>2393.0910000000003</v>
      </c>
      <c r="R86" s="144">
        <v>3831.9349999999995</v>
      </c>
      <c r="S86" s="144">
        <v>4046.4660000000003</v>
      </c>
      <c r="T86" s="144">
        <v>3611.5670000000005</v>
      </c>
      <c r="U86" s="144">
        <v>4039.721</v>
      </c>
      <c r="V86" s="144">
        <v>6955.3469999999998</v>
      </c>
      <c r="W86" s="144">
        <v>5526.929000000001</v>
      </c>
      <c r="X86" s="377">
        <v>5720.7670000000007</v>
      </c>
      <c r="Y86" s="144">
        <v>4791.2520000000004</v>
      </c>
      <c r="Z86" s="145"/>
      <c r="AA86" s="145"/>
      <c r="AB86" s="145"/>
      <c r="AC86" s="145"/>
      <c r="AD86" s="145"/>
    </row>
    <row r="87" spans="1:30" ht="23" x14ac:dyDescent="0.3">
      <c r="A87" s="152" t="s">
        <v>298</v>
      </c>
      <c r="B87" s="152" t="s">
        <v>385</v>
      </c>
      <c r="C87" s="148" t="s">
        <v>342</v>
      </c>
      <c r="D87" s="149">
        <v>2262.2150000000001</v>
      </c>
      <c r="E87" s="149">
        <v>2597.953</v>
      </c>
      <c r="F87" s="149">
        <v>2557.5009999999997</v>
      </c>
      <c r="G87" s="149">
        <v>2681.643</v>
      </c>
      <c r="H87" s="149">
        <v>2426.2729999999997</v>
      </c>
      <c r="I87" s="149">
        <v>2561.3240000000001</v>
      </c>
      <c r="J87" s="150">
        <v>3136.4690000000001</v>
      </c>
      <c r="K87" s="150">
        <v>5201.8269999999993</v>
      </c>
      <c r="L87" s="150">
        <v>2966.3229999999999</v>
      </c>
      <c r="M87" s="150">
        <v>2979.78</v>
      </c>
      <c r="N87" s="150">
        <v>2806.3480000000004</v>
      </c>
      <c r="O87" s="150">
        <f>O88+O89+O90</f>
        <v>2138.6780000000003</v>
      </c>
      <c r="P87" s="150">
        <v>3394.8559999999998</v>
      </c>
      <c r="Q87" s="150">
        <v>2199.0110000000004</v>
      </c>
      <c r="R87" s="150">
        <v>3466.9239999999995</v>
      </c>
      <c r="S87" s="150">
        <v>3347.42</v>
      </c>
      <c r="T87" s="150">
        <v>3154.7520000000004</v>
      </c>
      <c r="U87" s="150">
        <v>3681.6979999999999</v>
      </c>
      <c r="V87" s="150">
        <v>6313.5819999999994</v>
      </c>
      <c r="W87" s="150">
        <v>5343.0370000000012</v>
      </c>
      <c r="X87" s="378">
        <v>5475.8930000000009</v>
      </c>
      <c r="Y87" s="150">
        <v>4481.5510000000004</v>
      </c>
      <c r="Z87" s="145"/>
      <c r="AA87" s="145"/>
      <c r="AB87" s="145"/>
      <c r="AC87" s="145"/>
      <c r="AD87" s="145"/>
    </row>
    <row r="88" spans="1:30" x14ac:dyDescent="0.3">
      <c r="A88" s="147" t="s">
        <v>299</v>
      </c>
      <c r="B88" s="147" t="s">
        <v>386</v>
      </c>
      <c r="C88" s="148" t="s">
        <v>304</v>
      </c>
      <c r="D88" s="149">
        <v>2337.2730000000001</v>
      </c>
      <c r="E88" s="149">
        <v>2515.4169999999999</v>
      </c>
      <c r="F88" s="149">
        <v>2421.5659999999998</v>
      </c>
      <c r="G88" s="149">
        <v>2651.4659999999999</v>
      </c>
      <c r="H88" s="149">
        <v>2372.3359999999998</v>
      </c>
      <c r="I88" s="149">
        <v>2484.44</v>
      </c>
      <c r="J88" s="150">
        <v>3143.8409999999999</v>
      </c>
      <c r="K88" s="150">
        <v>5094.9979999999996</v>
      </c>
      <c r="L88" s="150">
        <v>2758</v>
      </c>
      <c r="M88" s="150">
        <v>2910.9839999999999</v>
      </c>
      <c r="N88" s="150">
        <v>2851.306</v>
      </c>
      <c r="O88" s="150">
        <v>2163.277</v>
      </c>
      <c r="P88" s="150">
        <v>3353.1129999999998</v>
      </c>
      <c r="Q88" s="150">
        <v>2214.806</v>
      </c>
      <c r="R88" s="150">
        <v>3388.2779999999998</v>
      </c>
      <c r="S88" s="150">
        <v>3209.3760000000002</v>
      </c>
      <c r="T88" s="150">
        <v>3069.1460000000002</v>
      </c>
      <c r="U88" s="150">
        <v>3618.0729999999999</v>
      </c>
      <c r="V88" s="150">
        <v>6090.0869999999995</v>
      </c>
      <c r="W88" s="150">
        <v>5077.1010000000006</v>
      </c>
      <c r="X88" s="378">
        <v>5188.1270000000004</v>
      </c>
      <c r="Y88" s="150">
        <v>4158.8450000000003</v>
      </c>
      <c r="Z88" s="145"/>
      <c r="AA88" s="145"/>
      <c r="AB88" s="145"/>
      <c r="AC88" s="145"/>
      <c r="AD88" s="145"/>
    </row>
    <row r="89" spans="1:30" x14ac:dyDescent="0.3">
      <c r="A89" s="147" t="s">
        <v>300</v>
      </c>
      <c r="B89" s="147" t="s">
        <v>387</v>
      </c>
      <c r="C89" s="148" t="s">
        <v>341</v>
      </c>
      <c r="D89" s="149">
        <v>109.414</v>
      </c>
      <c r="E89" s="150">
        <v>52.887</v>
      </c>
      <c r="F89" s="150">
        <v>94.768000000000001</v>
      </c>
      <c r="G89" s="150">
        <v>2.2530000000000001</v>
      </c>
      <c r="H89" s="149">
        <v>19.579999999999998</v>
      </c>
      <c r="I89" s="149">
        <v>49.715000000000003</v>
      </c>
      <c r="J89" s="150">
        <v>57.680999999999997</v>
      </c>
      <c r="K89" s="150">
        <v>6.423</v>
      </c>
      <c r="L89" s="150">
        <v>21.318999999999999</v>
      </c>
      <c r="M89" s="150">
        <v>29.242000000000001</v>
      </c>
      <c r="N89" s="150">
        <v>-93.441000000000003</v>
      </c>
      <c r="O89" s="150">
        <v>13.821999999999999</v>
      </c>
      <c r="P89" s="150">
        <v>21.207000000000001</v>
      </c>
      <c r="Q89" s="150">
        <v>27.856000000000002</v>
      </c>
      <c r="R89" s="150">
        <v>5.2779999999999996</v>
      </c>
      <c r="S89" s="150">
        <v>136.98099999999999</v>
      </c>
      <c r="T89" s="150">
        <v>99.474000000000004</v>
      </c>
      <c r="U89" s="150">
        <v>36.581000000000003</v>
      </c>
      <c r="V89" s="150">
        <v>250.08</v>
      </c>
      <c r="W89" s="150">
        <v>292.34100000000001</v>
      </c>
      <c r="X89" s="378">
        <v>318.858</v>
      </c>
      <c r="Y89" s="150">
        <v>373.858</v>
      </c>
      <c r="Z89" s="145"/>
      <c r="AA89" s="145"/>
      <c r="AB89" s="145"/>
      <c r="AC89" s="145"/>
      <c r="AD89" s="145"/>
    </row>
    <row r="90" spans="1:30" x14ac:dyDescent="0.3">
      <c r="A90" s="147" t="s">
        <v>301</v>
      </c>
      <c r="B90" s="147" t="s">
        <v>388</v>
      </c>
      <c r="C90" s="148" t="s">
        <v>192</v>
      </c>
      <c r="D90" s="150">
        <v>-184.47200000000001</v>
      </c>
      <c r="E90" s="150">
        <v>29.649000000000001</v>
      </c>
      <c r="F90" s="150">
        <v>41.167000000000002</v>
      </c>
      <c r="G90" s="150">
        <v>27.923999999999999</v>
      </c>
      <c r="H90" s="150">
        <v>34.356999999999999</v>
      </c>
      <c r="I90" s="150">
        <v>27.169</v>
      </c>
      <c r="J90" s="150">
        <v>-65.052999999999997</v>
      </c>
      <c r="K90" s="150">
        <v>100.40600000000001</v>
      </c>
      <c r="L90" s="150">
        <v>187.00399999999999</v>
      </c>
      <c r="M90" s="150">
        <v>39.554000000000002</v>
      </c>
      <c r="N90" s="150">
        <v>48.482999999999997</v>
      </c>
      <c r="O90" s="150">
        <v>-38.420999999999999</v>
      </c>
      <c r="P90" s="150">
        <v>20.536000000000001</v>
      </c>
      <c r="Q90" s="150">
        <v>-43.651000000000003</v>
      </c>
      <c r="R90" s="150">
        <v>73.367999999999995</v>
      </c>
      <c r="S90" s="150">
        <v>1.0629999999999999</v>
      </c>
      <c r="T90" s="150">
        <v>-13.868</v>
      </c>
      <c r="U90" s="150">
        <v>27.044</v>
      </c>
      <c r="V90" s="150">
        <v>-26.585000000000001</v>
      </c>
      <c r="W90" s="150">
        <v>-26.405000000000001</v>
      </c>
      <c r="X90" s="378">
        <v>-31.091999999999999</v>
      </c>
      <c r="Y90" s="150">
        <v>-51.152000000000001</v>
      </c>
      <c r="Z90" s="145"/>
      <c r="AA90" s="145"/>
      <c r="AB90" s="145"/>
      <c r="AC90" s="145"/>
      <c r="AD90" s="145"/>
    </row>
    <row r="91" spans="1:30" x14ac:dyDescent="0.3">
      <c r="A91" s="152" t="s">
        <v>252</v>
      </c>
      <c r="B91" s="152" t="s">
        <v>389</v>
      </c>
      <c r="C91" s="148" t="s">
        <v>253</v>
      </c>
      <c r="D91" s="150">
        <v>631.476</v>
      </c>
      <c r="E91" s="150">
        <v>1107.5509999999999</v>
      </c>
      <c r="F91" s="150">
        <v>467.86200000000002</v>
      </c>
      <c r="G91" s="150">
        <v>542.53800000000001</v>
      </c>
      <c r="H91" s="150">
        <v>402.834</v>
      </c>
      <c r="I91" s="150">
        <v>379.72800000000001</v>
      </c>
      <c r="J91" s="150">
        <v>385.47899999999998</v>
      </c>
      <c r="K91" s="150">
        <v>559.14</v>
      </c>
      <c r="L91" s="150">
        <v>321.93200000000002</v>
      </c>
      <c r="M91" s="150">
        <v>280.90300000000002</v>
      </c>
      <c r="N91" s="150">
        <v>266.79500000000002</v>
      </c>
      <c r="O91" s="150" t="e">
        <f>#REF!</f>
        <v>#REF!</v>
      </c>
      <c r="P91" s="150">
        <v>305.79599999999999</v>
      </c>
      <c r="Q91" s="150">
        <v>194.08</v>
      </c>
      <c r="R91" s="150">
        <v>365.01100000000002</v>
      </c>
      <c r="S91" s="150">
        <v>699.04600000000005</v>
      </c>
      <c r="T91" s="150">
        <v>456.815</v>
      </c>
      <c r="U91" s="150">
        <v>358.02300000000002</v>
      </c>
      <c r="V91" s="150">
        <v>641.7650000000001</v>
      </c>
      <c r="W91" s="150">
        <v>183.892</v>
      </c>
      <c r="X91" s="378">
        <v>244.87399999999997</v>
      </c>
      <c r="Y91" s="150">
        <v>309.70099999999996</v>
      </c>
      <c r="Z91" s="145"/>
      <c r="AA91" s="145"/>
      <c r="AB91" s="145"/>
      <c r="AC91" s="145"/>
      <c r="AD91" s="145"/>
    </row>
    <row r="92" spans="1:30" x14ac:dyDescent="0.3">
      <c r="A92" s="251" t="s">
        <v>553</v>
      </c>
      <c r="B92" s="252" t="s">
        <v>713</v>
      </c>
      <c r="C92" s="253"/>
      <c r="D92" s="254"/>
      <c r="E92" s="254"/>
      <c r="F92" s="254"/>
      <c r="G92" s="254"/>
      <c r="H92" s="254"/>
      <c r="I92" s="254"/>
      <c r="J92" s="254"/>
      <c r="K92" s="254"/>
      <c r="L92" s="254"/>
      <c r="M92" s="254"/>
      <c r="N92" s="254"/>
      <c r="O92" s="254"/>
      <c r="P92" s="254"/>
      <c r="Q92" s="254"/>
      <c r="R92" s="254"/>
      <c r="S92" s="254"/>
      <c r="T92" s="254"/>
      <c r="U92" s="254"/>
      <c r="V92" s="254"/>
      <c r="W92" s="254">
        <v>1072.7221979999999</v>
      </c>
      <c r="X92" s="254">
        <v>2677.2302330000002</v>
      </c>
      <c r="Y92" s="254">
        <v>3919.6415900000002</v>
      </c>
      <c r="Z92" s="145"/>
      <c r="AA92" s="145"/>
      <c r="AB92" s="145"/>
      <c r="AC92" s="145"/>
      <c r="AD92" s="145"/>
    </row>
    <row r="93" spans="1:30" x14ac:dyDescent="0.3">
      <c r="A93" s="137" t="s">
        <v>302</v>
      </c>
      <c r="B93" s="137" t="s">
        <v>348</v>
      </c>
      <c r="C93" s="174" t="s">
        <v>345</v>
      </c>
      <c r="D93" s="138">
        <f t="shared" ref="D93:L93" si="20">D7-D46</f>
        <v>-1730.828000000005</v>
      </c>
      <c r="E93" s="138">
        <f t="shared" si="20"/>
        <v>-5223.3590000000004</v>
      </c>
      <c r="F93" s="138">
        <f t="shared" si="20"/>
        <v>-5077.0330000000031</v>
      </c>
      <c r="G93" s="138">
        <f t="shared" si="20"/>
        <v>-3173.2109999999921</v>
      </c>
      <c r="H93" s="138">
        <f t="shared" si="20"/>
        <v>-3209.1359999999986</v>
      </c>
      <c r="I93" s="175">
        <f t="shared" si="20"/>
        <v>-2133.6729999999989</v>
      </c>
      <c r="J93" s="175">
        <f t="shared" si="20"/>
        <v>-2371.3639999999941</v>
      </c>
      <c r="K93" s="175">
        <f t="shared" si="20"/>
        <v>-2131.2130000000034</v>
      </c>
      <c r="L93" s="175">
        <f t="shared" si="20"/>
        <v>-2006.6039999999994</v>
      </c>
      <c r="M93" s="176">
        <v>-1083.4889999999941</v>
      </c>
      <c r="N93" s="175">
        <f t="shared" ref="N93:S93" si="21">N7-N46</f>
        <v>-804.96099999999569</v>
      </c>
      <c r="O93" s="175" t="e">
        <f t="shared" si="21"/>
        <v>#REF!</v>
      </c>
      <c r="P93" s="175">
        <f t="shared" si="21"/>
        <v>-940.62800000000425</v>
      </c>
      <c r="Q93" s="175">
        <f t="shared" si="21"/>
        <v>0</v>
      </c>
      <c r="R93" s="175">
        <f t="shared" si="21"/>
        <v>-1139.8419999999969</v>
      </c>
      <c r="S93" s="175">
        <f t="shared" si="21"/>
        <v>-4999.432000000008</v>
      </c>
      <c r="T93" s="175">
        <f t="shared" ref="T93" si="22">T7-T46</f>
        <v>-5448.0929999999935</v>
      </c>
      <c r="U93" s="175">
        <v>-2234</v>
      </c>
      <c r="V93" s="175">
        <f>V7-V46+V92</f>
        <v>-7535.8580000000075</v>
      </c>
      <c r="W93" s="175">
        <f>W7-W46+W92</f>
        <v>-5008.4758019999972</v>
      </c>
      <c r="X93" s="175">
        <f>X7-X46+X92</f>
        <v>-4391.2777669999941</v>
      </c>
      <c r="Y93" s="175">
        <f>Y7-Y46+Y92</f>
        <v>-3153.9114099999924</v>
      </c>
      <c r="Z93" s="145"/>
      <c r="AA93" s="145"/>
      <c r="AB93" s="145"/>
      <c r="AC93" s="145"/>
      <c r="AD93" s="145"/>
    </row>
    <row r="94" spans="1:30" x14ac:dyDescent="0.3">
      <c r="A94" s="177" t="s">
        <v>36</v>
      </c>
      <c r="B94" s="177" t="s">
        <v>349</v>
      </c>
      <c r="C94" s="178"/>
      <c r="D94" s="179">
        <f>D93/D95</f>
        <v>-2.5234210889800116E-2</v>
      </c>
      <c r="E94" s="179">
        <f t="shared" ref="E94:N94" si="23">E93/E95</f>
        <v>-8.1493356813289869E-2</v>
      </c>
      <c r="F94" s="179">
        <f t="shared" si="23"/>
        <v>-7.4560317274483784E-2</v>
      </c>
      <c r="G94" s="179">
        <f t="shared" si="23"/>
        <v>-4.4558566515499075E-2</v>
      </c>
      <c r="H94" s="179">
        <f t="shared" si="23"/>
        <v>-4.3671326730936752E-2</v>
      </c>
      <c r="I94" s="179">
        <f t="shared" si="23"/>
        <v>-2.8695816661308337E-2</v>
      </c>
      <c r="J94" s="179">
        <f t="shared" si="23"/>
        <v>-3.1097467452204517E-2</v>
      </c>
      <c r="K94" s="179">
        <f t="shared" si="23"/>
        <v>-2.6720927170395741E-2</v>
      </c>
      <c r="L94" s="179">
        <f t="shared" si="23"/>
        <v>-2.4703939583537411E-2</v>
      </c>
      <c r="M94" s="179">
        <v>-1.2900001435861499E-2</v>
      </c>
      <c r="N94" s="179">
        <f t="shared" si="23"/>
        <v>-9.5242489958085458E-3</v>
      </c>
      <c r="O94" s="179" t="e">
        <f t="shared" ref="O94:S94" si="24">O93/O95</f>
        <v>#REF!</v>
      </c>
      <c r="P94" s="179">
        <f t="shared" si="24"/>
        <v>-1.0483926938767455E-2</v>
      </c>
      <c r="Q94" s="179">
        <f t="shared" si="24"/>
        <v>0</v>
      </c>
      <c r="R94" s="179">
        <f t="shared" si="24"/>
        <v>-1.2069804952340767E-2</v>
      </c>
      <c r="S94" s="179">
        <f t="shared" si="24"/>
        <v>-5.3503135907519039E-2</v>
      </c>
      <c r="T94" s="179">
        <f t="shared" ref="T94:U94" si="25">T93/T95</f>
        <v>-5.4305277949314543E-2</v>
      </c>
      <c r="U94" s="179">
        <f t="shared" si="25"/>
        <v>-2.0373560448130417E-2</v>
      </c>
      <c r="V94" s="179">
        <f t="shared" ref="V94:W94" si="26">V93/V95</f>
        <v>-6.2971197561965245E-2</v>
      </c>
      <c r="W94" s="179">
        <f t="shared" si="26"/>
        <v>-3.899999798974349E-2</v>
      </c>
      <c r="X94" s="179">
        <f t="shared" ref="X94:Y94" si="27">X93/X95</f>
        <v>-3.2000002051658524E-2</v>
      </c>
      <c r="Y94" s="179">
        <f t="shared" si="27"/>
        <v>-2.200000036426937E-2</v>
      </c>
      <c r="Z94" s="145"/>
      <c r="AA94" s="145"/>
      <c r="AB94" s="145"/>
      <c r="AC94" s="145"/>
      <c r="AD94" s="145"/>
    </row>
    <row r="95" spans="1:30" ht="13" x14ac:dyDescent="0.3">
      <c r="A95" s="180" t="s">
        <v>61</v>
      </c>
      <c r="B95" s="180" t="s">
        <v>96</v>
      </c>
      <c r="C95" s="181"/>
      <c r="D95" s="182">
        <v>68590.534</v>
      </c>
      <c r="E95" s="182">
        <v>64095.519</v>
      </c>
      <c r="F95" s="182">
        <v>68092.964000000007</v>
      </c>
      <c r="G95" s="182">
        <v>71214.386999999988</v>
      </c>
      <c r="H95" s="182">
        <v>73483.822000000015</v>
      </c>
      <c r="I95" s="182">
        <v>74354.845000000001</v>
      </c>
      <c r="J95" s="182">
        <v>76255.855999999985</v>
      </c>
      <c r="K95" s="182">
        <v>79758.198000000004</v>
      </c>
      <c r="L95" s="182">
        <v>81226.073000000004</v>
      </c>
      <c r="M95" s="183">
        <v>83991.385999999999</v>
      </c>
      <c r="N95" s="182">
        <v>84517.00499999999</v>
      </c>
      <c r="O95" s="182">
        <v>89495.334000000003</v>
      </c>
      <c r="P95" s="182">
        <v>89720.960999999996</v>
      </c>
      <c r="Q95" s="182">
        <v>96890.353000000003</v>
      </c>
      <c r="R95" s="182">
        <v>94437.482999999993</v>
      </c>
      <c r="S95" s="381">
        <v>93441.85</v>
      </c>
      <c r="T95" s="381">
        <v>100323.45299999999</v>
      </c>
      <c r="U95" s="380">
        <v>109651.91899999999</v>
      </c>
      <c r="V95" s="380">
        <v>119671.50525578832</v>
      </c>
      <c r="W95" s="380">
        <v>128422.46308107923</v>
      </c>
      <c r="X95" s="380">
        <v>137227.42142050579</v>
      </c>
      <c r="Y95" s="380">
        <v>143359.60717174903</v>
      </c>
      <c r="Z95" s="145"/>
      <c r="AA95" s="145"/>
      <c r="AB95" s="145"/>
      <c r="AC95" s="145"/>
      <c r="AD95" s="145"/>
    </row>
    <row r="96" spans="1:30" x14ac:dyDescent="0.3">
      <c r="A96" s="151"/>
      <c r="B96" s="151"/>
      <c r="D96" s="184"/>
      <c r="E96" s="184"/>
      <c r="F96" s="184"/>
      <c r="G96" s="184"/>
      <c r="H96" s="184"/>
      <c r="I96" s="184"/>
    </row>
    <row r="97" spans="1:25" x14ac:dyDescent="0.3">
      <c r="A97" s="151"/>
      <c r="B97" s="151"/>
      <c r="D97" s="184"/>
      <c r="E97" s="184"/>
      <c r="F97" s="184"/>
      <c r="G97" s="184"/>
      <c r="H97" s="184"/>
      <c r="I97" s="184"/>
      <c r="K97" s="185"/>
      <c r="L97" s="184"/>
      <c r="M97" s="184"/>
      <c r="N97" s="185"/>
      <c r="O97" s="185"/>
      <c r="P97" s="185"/>
    </row>
    <row r="98" spans="1:25" x14ac:dyDescent="0.3">
      <c r="A98" s="151"/>
      <c r="B98" s="151"/>
      <c r="U98" s="623"/>
    </row>
    <row r="103" spans="1:25" x14ac:dyDescent="0.3">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row>
    <row r="104" spans="1:25" x14ac:dyDescent="0.3">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row>
    <row r="105" spans="1:25" x14ac:dyDescent="0.3">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row>
    <row r="106" spans="1:25" x14ac:dyDescent="0.3">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row>
    <row r="107" spans="1:25" x14ac:dyDescent="0.3">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row>
    <row r="108" spans="1:25" x14ac:dyDescent="0.3">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row>
    <row r="110" spans="1:25" x14ac:dyDescent="0.3">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row>
    <row r="113" spans="5:25" x14ac:dyDescent="0.3">
      <c r="H113" s="146"/>
      <c r="I113" s="146"/>
      <c r="J113" s="146"/>
      <c r="K113" s="146"/>
      <c r="L113" s="146"/>
      <c r="M113" s="146"/>
      <c r="N113" s="146"/>
      <c r="O113" s="146"/>
      <c r="P113" s="146"/>
    </row>
    <row r="114" spans="5:25" x14ac:dyDescent="0.3">
      <c r="G114" s="187"/>
      <c r="H114" s="187"/>
      <c r="I114" s="187"/>
      <c r="J114" s="187"/>
      <c r="K114" s="187"/>
      <c r="L114" s="187"/>
      <c r="M114" s="187"/>
      <c r="N114" s="187"/>
      <c r="O114" s="187"/>
      <c r="P114" s="187"/>
      <c r="Q114" s="187"/>
      <c r="R114" s="187"/>
      <c r="S114" s="187"/>
      <c r="T114" s="187"/>
      <c r="U114" s="187"/>
      <c r="V114" s="187"/>
      <c r="W114" s="187"/>
      <c r="X114" s="187"/>
      <c r="Y114" s="187"/>
    </row>
    <row r="115" spans="5:25" x14ac:dyDescent="0.3">
      <c r="K115" s="186"/>
      <c r="L115" s="186"/>
      <c r="M115" s="186"/>
      <c r="N115" s="186"/>
      <c r="O115" s="186"/>
      <c r="P115" s="186"/>
    </row>
    <row r="116" spans="5:25" x14ac:dyDescent="0.3">
      <c r="G116" s="187"/>
      <c r="H116" s="187"/>
      <c r="I116" s="187"/>
      <c r="J116" s="187"/>
      <c r="K116" s="187"/>
      <c r="L116" s="187"/>
      <c r="M116" s="187"/>
      <c r="N116" s="187"/>
      <c r="O116" s="187"/>
      <c r="P116" s="187"/>
      <c r="Q116" s="187"/>
      <c r="R116" s="187"/>
      <c r="S116" s="187"/>
      <c r="T116" s="187"/>
      <c r="U116" s="187"/>
      <c r="V116" s="187"/>
      <c r="W116" s="187"/>
      <c r="X116" s="187"/>
      <c r="Y116" s="187"/>
    </row>
    <row r="118" spans="5:25" x14ac:dyDescent="0.3">
      <c r="K118" s="145"/>
      <c r="L118" s="145"/>
      <c r="M118" s="145"/>
      <c r="N118" s="145"/>
      <c r="O118" s="145"/>
      <c r="P118" s="145"/>
    </row>
    <row r="119" spans="5:25" ht="14.5" x14ac:dyDescent="0.35">
      <c r="E119" s="188"/>
      <c r="L119" s="145"/>
      <c r="M119" s="145"/>
      <c r="N119" s="145"/>
      <c r="O119" s="145"/>
      <c r="P119" s="145"/>
      <c r="Q119" s="189"/>
      <c r="R119" s="189"/>
      <c r="S119" s="189"/>
      <c r="T119" s="189"/>
      <c r="U119" s="189"/>
      <c r="V119" s="189"/>
      <c r="W119" s="189"/>
      <c r="X119" s="189"/>
      <c r="Y119" s="189"/>
    </row>
    <row r="120" spans="5:25" ht="14.5" x14ac:dyDescent="0.35">
      <c r="E120" s="188"/>
      <c r="K120" s="145"/>
      <c r="L120" s="145"/>
      <c r="M120" s="145"/>
      <c r="N120" s="145"/>
      <c r="O120" s="145"/>
      <c r="P120" s="145"/>
    </row>
    <row r="121" spans="5:25" ht="14.5" x14ac:dyDescent="0.35">
      <c r="E121" s="188"/>
      <c r="Q121" s="189"/>
      <c r="R121" s="189"/>
      <c r="S121" s="189"/>
      <c r="T121" s="189"/>
      <c r="U121" s="189"/>
      <c r="V121" s="189"/>
      <c r="W121" s="189"/>
      <c r="X121" s="189"/>
      <c r="Y121" s="189"/>
    </row>
    <row r="122" spans="5:25" ht="14.5" x14ac:dyDescent="0.35">
      <c r="E122" s="188"/>
    </row>
    <row r="123" spans="5:25" ht="14.5" x14ac:dyDescent="0.35">
      <c r="E123" s="188"/>
    </row>
    <row r="124" spans="5:25" ht="14.5" x14ac:dyDescent="0.35">
      <c r="E124" s="188"/>
    </row>
    <row r="125" spans="5:25" ht="14.5" x14ac:dyDescent="0.35">
      <c r="E125" s="188"/>
    </row>
  </sheetData>
  <mergeCells count="1">
    <mergeCell ref="C4:C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4"/>
  <sheetViews>
    <sheetView showGridLines="0" workbookViewId="0"/>
  </sheetViews>
  <sheetFormatPr defaultRowHeight="14.5" x14ac:dyDescent="0.35"/>
  <cols>
    <col min="2" max="2" width="46" customWidth="1"/>
    <col min="4" max="4" width="9.7265625" customWidth="1"/>
    <col min="6" max="6" width="46.26953125" customWidth="1"/>
  </cols>
  <sheetData>
    <row r="1" spans="1:8" x14ac:dyDescent="0.35">
      <c r="A1" s="263"/>
    </row>
    <row r="3" spans="1:8" x14ac:dyDescent="0.35">
      <c r="B3" s="673" t="s">
        <v>1092</v>
      </c>
      <c r="C3" s="598"/>
      <c r="D3" s="598"/>
      <c r="F3" s="673" t="s">
        <v>1330</v>
      </c>
      <c r="G3" s="598"/>
      <c r="H3" s="598"/>
    </row>
    <row r="4" spans="1:8" x14ac:dyDescent="0.35">
      <c r="B4" s="674"/>
      <c r="C4" s="675">
        <v>2022</v>
      </c>
      <c r="D4" s="675">
        <v>2023</v>
      </c>
      <c r="F4" s="674"/>
      <c r="G4" s="675">
        <v>2022</v>
      </c>
      <c r="H4" s="675">
        <v>2023</v>
      </c>
    </row>
    <row r="5" spans="1:8" x14ac:dyDescent="0.35">
      <c r="B5" s="598" t="s">
        <v>1084</v>
      </c>
      <c r="C5" s="598">
        <v>143</v>
      </c>
      <c r="D5" s="598">
        <v>90</v>
      </c>
      <c r="F5" s="598" t="s">
        <v>1094</v>
      </c>
      <c r="G5" s="598">
        <v>143</v>
      </c>
      <c r="H5" s="598">
        <v>90</v>
      </c>
    </row>
    <row r="6" spans="1:8" x14ac:dyDescent="0.35">
      <c r="B6" s="598" t="s">
        <v>1085</v>
      </c>
      <c r="C6" s="598">
        <v>64</v>
      </c>
      <c r="D6" s="598">
        <v>50</v>
      </c>
      <c r="F6" s="598" t="s">
        <v>1095</v>
      </c>
      <c r="G6" s="598">
        <v>64</v>
      </c>
      <c r="H6" s="598">
        <v>50</v>
      </c>
    </row>
    <row r="7" spans="1:8" x14ac:dyDescent="0.35">
      <c r="B7" s="598" t="s">
        <v>1086</v>
      </c>
      <c r="C7" s="598">
        <v>46</v>
      </c>
      <c r="D7" s="598">
        <v>10</v>
      </c>
      <c r="F7" s="598" t="s">
        <v>1096</v>
      </c>
      <c r="G7" s="598">
        <v>46</v>
      </c>
      <c r="H7" s="598">
        <v>10</v>
      </c>
    </row>
    <row r="8" spans="1:8" x14ac:dyDescent="0.35">
      <c r="B8" s="598" t="s">
        <v>1087</v>
      </c>
      <c r="C8" s="598">
        <v>20</v>
      </c>
      <c r="D8" s="598">
        <v>25</v>
      </c>
      <c r="F8" s="598" t="s">
        <v>1097</v>
      </c>
      <c r="G8" s="598">
        <v>20</v>
      </c>
      <c r="H8" s="598">
        <v>25</v>
      </c>
    </row>
    <row r="9" spans="1:8" x14ac:dyDescent="0.35">
      <c r="B9" s="598" t="s">
        <v>1088</v>
      </c>
      <c r="C9" s="598">
        <v>13</v>
      </c>
      <c r="D9" s="598">
        <v>5</v>
      </c>
      <c r="F9" s="598" t="s">
        <v>1098</v>
      </c>
      <c r="G9" s="598">
        <v>13</v>
      </c>
      <c r="H9" s="598">
        <v>5</v>
      </c>
    </row>
    <row r="10" spans="1:8" x14ac:dyDescent="0.35">
      <c r="B10" s="598" t="s">
        <v>1089</v>
      </c>
      <c r="C10" s="598">
        <v>23</v>
      </c>
      <c r="D10" s="598">
        <v>0</v>
      </c>
      <c r="F10" s="598" t="s">
        <v>1099</v>
      </c>
      <c r="G10" s="598">
        <v>23</v>
      </c>
      <c r="H10" s="598">
        <v>0</v>
      </c>
    </row>
    <row r="11" spans="1:8" ht="12.65" customHeight="1" x14ac:dyDescent="0.35">
      <c r="B11" s="674" t="s">
        <v>1090</v>
      </c>
      <c r="C11" s="674">
        <v>28</v>
      </c>
      <c r="D11" s="674">
        <v>10</v>
      </c>
      <c r="F11" s="674" t="s">
        <v>1100</v>
      </c>
      <c r="G11" s="674">
        <v>28</v>
      </c>
      <c r="H11" s="674">
        <v>10</v>
      </c>
    </row>
    <row r="12" spans="1:8" x14ac:dyDescent="0.35">
      <c r="B12" s="676" t="s">
        <v>37</v>
      </c>
      <c r="C12" s="676">
        <v>194</v>
      </c>
      <c r="D12" s="676">
        <v>100</v>
      </c>
      <c r="E12" s="677"/>
      <c r="F12" s="676" t="s">
        <v>151</v>
      </c>
      <c r="G12" s="676">
        <v>194</v>
      </c>
      <c r="H12" s="676">
        <v>100</v>
      </c>
    </row>
    <row r="13" spans="1:8" ht="70" x14ac:dyDescent="0.35">
      <c r="B13" s="870" t="s">
        <v>1091</v>
      </c>
      <c r="C13" s="870"/>
      <c r="D13" s="870"/>
      <c r="F13" s="870" t="s">
        <v>1093</v>
      </c>
      <c r="G13" s="870"/>
      <c r="H13" s="870"/>
    </row>
    <row r="14" spans="1:8" x14ac:dyDescent="0.35">
      <c r="B14" s="598"/>
      <c r="C14" s="598"/>
      <c r="D14" s="275" t="s">
        <v>8</v>
      </c>
      <c r="F14" s="598"/>
      <c r="G14" s="598"/>
      <c r="H14" s="275" t="s">
        <v>97</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Z63"/>
  <sheetViews>
    <sheetView showGridLines="0" zoomScaleNormal="100" workbookViewId="0"/>
  </sheetViews>
  <sheetFormatPr defaultColWidth="9.26953125" defaultRowHeight="11.5" x14ac:dyDescent="0.25"/>
  <cols>
    <col min="1" max="1" width="7" style="263" customWidth="1"/>
    <col min="2" max="2" width="8.453125" style="263" customWidth="1"/>
    <col min="3" max="3" width="54.453125" style="263" bestFit="1" customWidth="1"/>
    <col min="4" max="5" width="11.26953125" style="263" customWidth="1"/>
    <col min="6" max="11" width="9.26953125" style="263"/>
    <col min="12" max="12" width="28" style="263" customWidth="1"/>
    <col min="13" max="16384" width="9.26953125" style="263"/>
  </cols>
  <sheetData>
    <row r="2" spans="3:26" ht="12" thickBot="1" x14ac:dyDescent="0.3">
      <c r="C2" s="950" t="s">
        <v>956</v>
      </c>
      <c r="D2" s="950"/>
      <c r="E2" s="950"/>
      <c r="F2" s="950"/>
      <c r="G2" s="950"/>
      <c r="H2" s="950"/>
      <c r="L2" s="382" t="s">
        <v>961</v>
      </c>
      <c r="M2" s="382"/>
      <c r="N2" s="382"/>
      <c r="O2" s="382"/>
      <c r="P2" s="382"/>
      <c r="Q2" s="382"/>
    </row>
    <row r="3" spans="3:26" x14ac:dyDescent="0.25">
      <c r="I3" s="264"/>
      <c r="J3" s="264"/>
      <c r="K3" s="264"/>
    </row>
    <row r="4" spans="3:26" ht="13" x14ac:dyDescent="0.3">
      <c r="C4" s="349"/>
      <c r="D4" s="386" t="s">
        <v>958</v>
      </c>
      <c r="F4" s="12"/>
      <c r="G4" s="12"/>
      <c r="H4" s="12"/>
      <c r="I4" s="12"/>
      <c r="J4" s="383"/>
      <c r="K4" s="383"/>
      <c r="L4" s="349"/>
      <c r="M4" s="386" t="s">
        <v>962</v>
      </c>
      <c r="O4" s="12"/>
      <c r="P4" s="12"/>
      <c r="Q4" s="12"/>
      <c r="R4" s="12"/>
      <c r="S4" s="383"/>
      <c r="T4" s="383"/>
      <c r="U4" s="383"/>
      <c r="V4" s="383"/>
      <c r="W4" s="383"/>
      <c r="X4" s="383"/>
      <c r="Y4" s="383"/>
      <c r="Z4" s="383"/>
    </row>
    <row r="5" spans="3:26" ht="13" x14ac:dyDescent="0.3">
      <c r="C5" s="50"/>
      <c r="D5" s="49">
        <v>2023</v>
      </c>
      <c r="F5" s="12"/>
      <c r="G5" s="12"/>
      <c r="H5" s="12"/>
      <c r="I5" s="12"/>
      <c r="J5" s="383"/>
      <c r="K5" s="383"/>
      <c r="L5" s="50"/>
      <c r="M5" s="49">
        <v>2023</v>
      </c>
      <c r="O5" s="12"/>
      <c r="P5" s="12"/>
      <c r="Q5" s="12"/>
      <c r="R5" s="12"/>
      <c r="S5" s="383"/>
      <c r="T5" s="383"/>
      <c r="U5" s="383"/>
      <c r="V5" s="383"/>
      <c r="W5" s="383"/>
      <c r="X5" s="383"/>
      <c r="Y5" s="383"/>
      <c r="Z5" s="383"/>
    </row>
    <row r="6" spans="3:26" ht="13" x14ac:dyDescent="0.3">
      <c r="C6" s="51" t="s">
        <v>959</v>
      </c>
      <c r="D6" s="44">
        <v>9.7725013280042798</v>
      </c>
      <c r="F6" s="12"/>
      <c r="G6" s="12"/>
      <c r="H6" s="12"/>
      <c r="I6" s="12"/>
      <c r="J6" s="383"/>
      <c r="K6" s="383"/>
      <c r="L6" s="51" t="s">
        <v>768</v>
      </c>
      <c r="M6" s="44">
        <v>9.7725013280042798</v>
      </c>
      <c r="O6" s="12"/>
      <c r="P6" s="12"/>
      <c r="Q6" s="12"/>
      <c r="R6" s="12"/>
      <c r="S6" s="383"/>
      <c r="T6" s="383"/>
      <c r="U6" s="383"/>
      <c r="V6" s="383"/>
      <c r="W6" s="383"/>
      <c r="X6" s="383"/>
      <c r="Y6" s="383"/>
      <c r="Z6" s="383"/>
    </row>
    <row r="7" spans="3:26" ht="13" x14ac:dyDescent="0.3">
      <c r="C7" s="51" t="s">
        <v>759</v>
      </c>
      <c r="D7" s="44">
        <v>8.9753959805452366E-2</v>
      </c>
      <c r="F7" s="12"/>
      <c r="G7" s="12"/>
      <c r="H7" s="12"/>
      <c r="I7" s="12"/>
      <c r="J7" s="383"/>
      <c r="K7" s="383"/>
      <c r="L7" s="51" t="s">
        <v>765</v>
      </c>
      <c r="M7" s="44">
        <v>8.9753959805452366E-2</v>
      </c>
      <c r="O7" s="12"/>
      <c r="P7" s="12"/>
      <c r="Q7" s="12"/>
      <c r="R7" s="12"/>
      <c r="S7" s="383"/>
      <c r="T7" s="383"/>
      <c r="U7" s="383"/>
      <c r="V7" s="383"/>
      <c r="W7" s="383"/>
      <c r="X7" s="383"/>
      <c r="Y7" s="383"/>
      <c r="Z7" s="383"/>
    </row>
    <row r="8" spans="3:26" ht="13" x14ac:dyDescent="0.3">
      <c r="C8" s="51" t="s">
        <v>760</v>
      </c>
      <c r="D8" s="44">
        <v>-0.77254175370365108</v>
      </c>
      <c r="F8" s="12"/>
      <c r="G8" s="12"/>
      <c r="H8" s="12"/>
      <c r="I8" s="12"/>
      <c r="J8" s="383"/>
      <c r="K8" s="383"/>
      <c r="L8" s="51" t="s">
        <v>767</v>
      </c>
      <c r="M8" s="44">
        <v>-0.77254175370365108</v>
      </c>
      <c r="O8" s="12"/>
      <c r="P8" s="12"/>
      <c r="Q8" s="12"/>
      <c r="R8" s="12"/>
      <c r="S8" s="383"/>
      <c r="T8" s="383"/>
      <c r="U8" s="383"/>
      <c r="V8" s="383"/>
      <c r="W8" s="383"/>
      <c r="X8" s="383"/>
      <c r="Y8" s="383"/>
      <c r="Z8" s="383"/>
    </row>
    <row r="9" spans="3:26" ht="13" x14ac:dyDescent="0.3">
      <c r="C9" s="263" t="s">
        <v>957</v>
      </c>
      <c r="D9" s="44">
        <v>-0.47461649981699683</v>
      </c>
      <c r="F9" s="12"/>
      <c r="G9" s="12"/>
      <c r="H9" s="12"/>
      <c r="I9" s="12"/>
      <c r="J9" s="383"/>
      <c r="K9" s="383"/>
      <c r="L9" s="51" t="s">
        <v>963</v>
      </c>
      <c r="M9" s="44">
        <v>-0.47461649981699683</v>
      </c>
      <c r="O9" s="12"/>
      <c r="P9" s="12"/>
      <c r="Q9" s="12"/>
      <c r="R9" s="12"/>
      <c r="S9" s="383"/>
      <c r="T9" s="383"/>
      <c r="U9" s="383"/>
      <c r="V9" s="383"/>
      <c r="W9" s="383"/>
      <c r="X9" s="383"/>
      <c r="Y9" s="383"/>
      <c r="Z9" s="383"/>
    </row>
    <row r="10" spans="3:26" ht="13" x14ac:dyDescent="0.3">
      <c r="C10" s="51" t="s">
        <v>761</v>
      </c>
      <c r="D10" s="44">
        <v>0.37088311286889025</v>
      </c>
      <c r="F10" s="12"/>
      <c r="G10" s="12"/>
      <c r="H10" s="12"/>
      <c r="I10" s="12"/>
      <c r="J10" s="383"/>
      <c r="K10" s="383"/>
      <c r="L10" s="51" t="s">
        <v>766</v>
      </c>
      <c r="M10" s="44">
        <v>0.37088311286889025</v>
      </c>
      <c r="O10" s="12"/>
      <c r="P10" s="12"/>
      <c r="Q10" s="12"/>
      <c r="R10" s="12"/>
      <c r="S10" s="383"/>
      <c r="T10" s="383"/>
      <c r="U10" s="383"/>
      <c r="V10" s="383"/>
      <c r="W10" s="383"/>
      <c r="X10" s="383"/>
      <c r="Y10" s="383"/>
      <c r="Z10" s="383"/>
    </row>
    <row r="11" spans="3:26" ht="13" x14ac:dyDescent="0.3">
      <c r="C11" s="49" t="s">
        <v>762</v>
      </c>
      <c r="D11" s="385">
        <v>8.9859801471579743</v>
      </c>
      <c r="F11" s="12"/>
      <c r="G11" s="12"/>
      <c r="H11" s="12"/>
      <c r="I11" s="12"/>
      <c r="J11" s="383"/>
      <c r="K11" s="383"/>
      <c r="L11" s="49" t="s">
        <v>769</v>
      </c>
      <c r="M11" s="385">
        <v>8.9859801471579743</v>
      </c>
      <c r="O11" s="12"/>
      <c r="P11" s="12"/>
      <c r="Q11" s="12"/>
      <c r="R11" s="12"/>
      <c r="S11" s="383"/>
      <c r="T11" s="383"/>
      <c r="U11" s="383"/>
      <c r="V11" s="383"/>
      <c r="W11" s="383"/>
      <c r="X11" s="383"/>
      <c r="Y11" s="383"/>
      <c r="Z11" s="383"/>
    </row>
    <row r="12" spans="3:26" ht="13" x14ac:dyDescent="0.3">
      <c r="C12" s="12"/>
      <c r="D12" s="12"/>
      <c r="E12" s="12"/>
      <c r="F12" s="12"/>
      <c r="G12" s="12"/>
      <c r="H12" s="12"/>
      <c r="I12" s="12"/>
      <c r="J12" s="383"/>
      <c r="K12" s="383"/>
      <c r="L12" s="12"/>
      <c r="M12" s="12"/>
      <c r="O12" s="12"/>
      <c r="P12" s="12"/>
      <c r="Q12" s="12"/>
      <c r="R12" s="12"/>
      <c r="S12" s="383"/>
      <c r="T12" s="383"/>
      <c r="U12" s="383"/>
      <c r="V12" s="383"/>
      <c r="W12" s="383"/>
      <c r="X12" s="383"/>
      <c r="Y12" s="383"/>
      <c r="Z12" s="383"/>
    </row>
    <row r="13" spans="3:26" ht="13" x14ac:dyDescent="0.3">
      <c r="C13" s="212"/>
      <c r="D13" s="596"/>
      <c r="E13" s="596"/>
      <c r="F13" s="596"/>
      <c r="G13" s="596"/>
      <c r="H13" s="12"/>
      <c r="I13" s="12"/>
      <c r="J13" s="383"/>
      <c r="K13" s="383"/>
      <c r="L13" s="212"/>
      <c r="M13" s="596"/>
      <c r="O13" s="596"/>
      <c r="P13" s="596"/>
      <c r="Q13" s="51"/>
      <c r="R13" s="12"/>
      <c r="S13" s="383"/>
      <c r="T13" s="383"/>
      <c r="U13" s="383"/>
      <c r="V13" s="383"/>
      <c r="W13" s="383"/>
      <c r="X13" s="383"/>
      <c r="Y13" s="383"/>
      <c r="Z13" s="383"/>
    </row>
    <row r="14" spans="3:26" ht="13" x14ac:dyDescent="0.3">
      <c r="C14" s="51"/>
      <c r="D14" s="384"/>
      <c r="E14" s="384"/>
      <c r="F14" s="384"/>
      <c r="G14" s="384"/>
      <c r="H14" s="12"/>
      <c r="I14" s="12"/>
      <c r="J14" s="383"/>
      <c r="K14" s="383"/>
      <c r="L14" s="51"/>
      <c r="M14" s="384"/>
      <c r="N14" s="384"/>
      <c r="O14" s="384"/>
      <c r="P14" s="384"/>
      <c r="Q14" s="51"/>
      <c r="R14" s="12"/>
      <c r="S14" s="383"/>
      <c r="T14" s="383"/>
      <c r="U14" s="383"/>
      <c r="V14" s="383"/>
      <c r="W14" s="383"/>
      <c r="X14" s="383"/>
      <c r="Y14" s="383"/>
      <c r="Z14" s="383"/>
    </row>
    <row r="15" spans="3:26" ht="13" x14ac:dyDescent="0.3">
      <c r="C15" s="51"/>
      <c r="D15" s="384"/>
      <c r="E15" s="384"/>
      <c r="F15" s="384"/>
      <c r="G15" s="384"/>
      <c r="H15" s="12"/>
      <c r="I15" s="12"/>
      <c r="J15" s="383"/>
      <c r="K15" s="383"/>
      <c r="L15" s="51"/>
      <c r="M15" s="384"/>
      <c r="N15" s="384"/>
      <c r="O15" s="384"/>
      <c r="P15" s="384"/>
      <c r="Q15" s="51"/>
      <c r="R15" s="12"/>
      <c r="S15" s="383"/>
      <c r="T15" s="383"/>
      <c r="U15" s="383"/>
      <c r="V15" s="383"/>
      <c r="W15" s="383"/>
      <c r="X15" s="383"/>
      <c r="Y15" s="383"/>
      <c r="Z15" s="383"/>
    </row>
    <row r="16" spans="3:26" ht="13" x14ac:dyDescent="0.3">
      <c r="C16" s="268"/>
      <c r="D16" s="597"/>
      <c r="E16" s="597"/>
      <c r="F16" s="597"/>
      <c r="G16" s="597"/>
      <c r="H16" s="12"/>
      <c r="I16" s="12"/>
      <c r="J16" s="383"/>
      <c r="K16" s="383"/>
      <c r="L16" s="268"/>
      <c r="M16" s="597"/>
      <c r="N16" s="597"/>
      <c r="O16" s="597"/>
      <c r="P16" s="597"/>
      <c r="Q16" s="51"/>
      <c r="R16" s="12"/>
      <c r="S16" s="383"/>
      <c r="T16" s="383"/>
      <c r="U16" s="383"/>
      <c r="V16" s="383"/>
      <c r="W16" s="383"/>
      <c r="X16" s="383"/>
      <c r="Y16" s="383"/>
      <c r="Z16" s="383"/>
    </row>
    <row r="17" spans="3:26" ht="13" x14ac:dyDescent="0.3">
      <c r="C17" s="212"/>
      <c r="D17" s="596"/>
      <c r="E17" s="596"/>
      <c r="F17" s="596"/>
      <c r="G17" s="384"/>
      <c r="H17" s="12"/>
      <c r="I17" s="12"/>
      <c r="J17" s="383"/>
      <c r="K17" s="383"/>
      <c r="L17" s="212"/>
      <c r="M17" s="596"/>
      <c r="N17" s="596"/>
      <c r="O17" s="596"/>
      <c r="P17" s="384"/>
      <c r="Q17" s="51"/>
      <c r="R17" s="12"/>
      <c r="S17" s="383"/>
      <c r="T17" s="383"/>
      <c r="U17" s="383"/>
      <c r="V17" s="383"/>
      <c r="W17" s="383"/>
      <c r="X17" s="383"/>
      <c r="Y17" s="383"/>
      <c r="Z17" s="383"/>
    </row>
    <row r="18" spans="3:26" ht="13" x14ac:dyDescent="0.3">
      <c r="C18" s="51"/>
      <c r="D18" s="384"/>
      <c r="E18" s="384"/>
      <c r="F18" s="384"/>
      <c r="G18" s="384"/>
      <c r="H18" s="12"/>
      <c r="I18" s="12"/>
      <c r="J18" s="383"/>
      <c r="K18" s="383"/>
      <c r="L18" s="51"/>
      <c r="M18" s="384"/>
      <c r="N18" s="384"/>
      <c r="O18" s="384"/>
      <c r="P18" s="384"/>
      <c r="Q18" s="51"/>
      <c r="R18" s="12"/>
      <c r="S18" s="383"/>
      <c r="T18" s="383"/>
      <c r="U18" s="383"/>
      <c r="V18" s="383"/>
      <c r="W18" s="383"/>
      <c r="X18" s="383"/>
      <c r="Y18" s="383"/>
      <c r="Z18" s="383"/>
    </row>
    <row r="19" spans="3:26" ht="13" x14ac:dyDescent="0.3">
      <c r="C19" s="51"/>
      <c r="D19" s="384"/>
      <c r="E19" s="384"/>
      <c r="F19" s="384"/>
      <c r="G19" s="220"/>
      <c r="H19" s="12"/>
      <c r="I19" s="12"/>
      <c r="J19" s="383"/>
      <c r="K19" s="383"/>
      <c r="L19" s="51"/>
      <c r="M19" s="384"/>
      <c r="N19" s="384"/>
      <c r="O19" s="384"/>
      <c r="P19" s="220"/>
      <c r="Q19" s="51"/>
      <c r="R19" s="12"/>
      <c r="S19" s="383"/>
      <c r="T19" s="383"/>
      <c r="U19" s="383"/>
      <c r="V19" s="383"/>
      <c r="W19" s="383"/>
      <c r="X19" s="383"/>
      <c r="Y19" s="383"/>
      <c r="Z19" s="383"/>
    </row>
    <row r="20" spans="3:26" ht="13" x14ac:dyDescent="0.3">
      <c r="G20" s="12"/>
      <c r="H20" s="12"/>
      <c r="I20" s="12"/>
      <c r="J20" s="383"/>
      <c r="K20" s="383"/>
      <c r="L20" s="268"/>
      <c r="M20" s="268"/>
      <c r="N20" s="268"/>
      <c r="O20" s="268"/>
      <c r="P20" s="51"/>
      <c r="Q20" s="51"/>
      <c r="R20" s="12"/>
      <c r="S20" s="383"/>
      <c r="T20" s="383"/>
      <c r="U20" s="383"/>
      <c r="V20" s="383"/>
      <c r="W20" s="383"/>
      <c r="X20" s="383"/>
      <c r="Y20" s="383"/>
      <c r="Z20" s="383"/>
    </row>
    <row r="21" spans="3:26" ht="13" x14ac:dyDescent="0.3">
      <c r="G21" s="12"/>
      <c r="H21" s="12"/>
      <c r="I21" s="12"/>
      <c r="J21" s="383"/>
      <c r="K21" s="383"/>
      <c r="P21" s="12"/>
      <c r="Q21" s="12"/>
      <c r="R21" s="12"/>
      <c r="S21" s="383"/>
      <c r="T21" s="383"/>
      <c r="U21" s="383"/>
      <c r="V21" s="383"/>
      <c r="W21" s="383"/>
      <c r="X21" s="383"/>
      <c r="Y21" s="383"/>
      <c r="Z21" s="383"/>
    </row>
    <row r="22" spans="3:26" ht="13" x14ac:dyDescent="0.3">
      <c r="C22" s="12"/>
      <c r="D22" s="12"/>
      <c r="E22" s="12"/>
      <c r="F22" s="12"/>
      <c r="G22" s="12"/>
      <c r="H22" s="12"/>
      <c r="I22" s="12"/>
      <c r="J22" s="383"/>
      <c r="K22" s="383"/>
      <c r="L22" s="12"/>
      <c r="M22" s="12"/>
      <c r="N22" s="12"/>
      <c r="O22" s="12"/>
      <c r="P22" s="12"/>
      <c r="Q22" s="12"/>
      <c r="R22" s="12"/>
      <c r="S22" s="383"/>
      <c r="T22" s="383"/>
      <c r="U22" s="383"/>
      <c r="V22" s="383"/>
      <c r="W22" s="383"/>
      <c r="X22" s="383"/>
      <c r="Y22" s="383"/>
      <c r="Z22" s="383"/>
    </row>
    <row r="23" spans="3:26" ht="13" x14ac:dyDescent="0.3">
      <c r="C23" s="12"/>
      <c r="D23" s="12"/>
      <c r="E23" s="12"/>
      <c r="F23" s="12"/>
      <c r="G23" s="12"/>
      <c r="H23" s="12"/>
      <c r="I23" s="12"/>
      <c r="J23" s="383"/>
      <c r="K23" s="383"/>
      <c r="L23" s="12"/>
      <c r="M23" s="12"/>
      <c r="N23" s="12"/>
      <c r="O23" s="12"/>
      <c r="P23" s="12"/>
      <c r="Q23" s="12"/>
      <c r="R23" s="12"/>
      <c r="S23" s="383"/>
      <c r="T23" s="383"/>
      <c r="U23" s="383"/>
      <c r="V23" s="383"/>
      <c r="W23" s="383"/>
      <c r="X23" s="383"/>
      <c r="Y23" s="383"/>
      <c r="Z23" s="383"/>
    </row>
    <row r="24" spans="3:26" ht="13" x14ac:dyDescent="0.3">
      <c r="C24" s="12"/>
      <c r="D24" s="12"/>
      <c r="E24" s="12"/>
      <c r="F24" s="12"/>
      <c r="G24" s="12"/>
      <c r="H24" s="12"/>
      <c r="I24" s="12"/>
      <c r="J24" s="383"/>
      <c r="K24" s="383"/>
      <c r="L24" s="12"/>
      <c r="M24" s="12"/>
      <c r="N24" s="12"/>
      <c r="O24" s="12"/>
      <c r="P24" s="12"/>
      <c r="Q24" s="12"/>
      <c r="R24" s="12"/>
      <c r="S24" s="383"/>
      <c r="T24" s="383"/>
      <c r="U24" s="383"/>
      <c r="V24" s="383"/>
      <c r="W24" s="383"/>
      <c r="X24" s="383"/>
      <c r="Y24" s="383"/>
      <c r="Z24" s="383"/>
    </row>
    <row r="25" spans="3:26" ht="13" x14ac:dyDescent="0.3">
      <c r="C25" s="12"/>
      <c r="D25" s="12"/>
      <c r="E25" s="12"/>
      <c r="F25" s="12"/>
      <c r="G25" s="12"/>
      <c r="H25" s="12"/>
      <c r="I25" s="12"/>
      <c r="J25" s="383"/>
      <c r="K25" s="383"/>
      <c r="L25" s="12"/>
      <c r="M25" s="12"/>
      <c r="N25" s="12"/>
      <c r="O25" s="12"/>
      <c r="P25" s="12"/>
      <c r="Q25" s="12"/>
      <c r="R25" s="12"/>
      <c r="S25" s="383"/>
      <c r="T25" s="383"/>
      <c r="U25" s="383"/>
      <c r="V25" s="383"/>
      <c r="W25" s="383"/>
      <c r="X25" s="383"/>
      <c r="Y25" s="383"/>
      <c r="Z25" s="383"/>
    </row>
    <row r="26" spans="3:26" ht="13" x14ac:dyDescent="0.3">
      <c r="C26" s="12"/>
      <c r="D26" s="12"/>
      <c r="E26" s="12"/>
      <c r="F26" s="12"/>
      <c r="G26" s="12"/>
      <c r="H26" s="12"/>
      <c r="I26" s="12"/>
      <c r="J26" s="383"/>
      <c r="K26" s="383"/>
      <c r="L26" s="12"/>
      <c r="M26" s="12"/>
      <c r="N26" s="12"/>
      <c r="O26" s="12"/>
      <c r="P26" s="12"/>
      <c r="Q26" s="12"/>
      <c r="R26" s="12"/>
      <c r="S26" s="383"/>
      <c r="T26" s="383"/>
      <c r="U26" s="383"/>
      <c r="V26" s="383"/>
      <c r="W26" s="383"/>
      <c r="X26" s="383"/>
      <c r="Y26" s="383"/>
      <c r="Z26" s="383"/>
    </row>
    <row r="48" spans="16:16" ht="14" x14ac:dyDescent="0.3">
      <c r="P48" s="598"/>
    </row>
    <row r="62" spans="5:15" x14ac:dyDescent="0.25">
      <c r="E62" s="400"/>
    </row>
    <row r="63" spans="5:15" x14ac:dyDescent="0.25">
      <c r="O63" s="400" t="s">
        <v>97</v>
      </c>
    </row>
  </sheetData>
  <mergeCells count="1">
    <mergeCell ref="C2:H2"/>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Z62"/>
  <sheetViews>
    <sheetView showGridLines="0" workbookViewId="0"/>
  </sheetViews>
  <sheetFormatPr defaultColWidth="9.26953125" defaultRowHeight="11.5" x14ac:dyDescent="0.25"/>
  <cols>
    <col min="1" max="1" width="7" style="263" customWidth="1"/>
    <col min="2" max="2" width="8.453125" style="263" customWidth="1"/>
    <col min="3" max="3" width="54.453125" style="263" bestFit="1" customWidth="1"/>
    <col min="4" max="5" width="11.26953125" style="263" customWidth="1"/>
    <col min="6" max="11" width="9.26953125" style="263"/>
    <col min="12" max="12" width="28" style="263" customWidth="1"/>
    <col min="13" max="16384" width="9.26953125" style="263"/>
  </cols>
  <sheetData>
    <row r="2" spans="3:26" ht="12" thickBot="1" x14ac:dyDescent="0.3">
      <c r="C2" s="950" t="s">
        <v>960</v>
      </c>
      <c r="D2" s="950"/>
      <c r="E2" s="950"/>
      <c r="F2" s="950"/>
      <c r="G2" s="950"/>
      <c r="H2" s="950"/>
      <c r="L2" s="594" t="s">
        <v>968</v>
      </c>
      <c r="M2" s="594"/>
      <c r="N2" s="594"/>
      <c r="O2" s="594"/>
      <c r="P2" s="594"/>
      <c r="Q2" s="594"/>
    </row>
    <row r="3" spans="3:26" x14ac:dyDescent="0.25">
      <c r="I3" s="595"/>
      <c r="J3" s="595"/>
      <c r="K3" s="595"/>
    </row>
    <row r="4" spans="3:26" ht="13" x14ac:dyDescent="0.3">
      <c r="C4" s="349"/>
      <c r="D4" s="386" t="s">
        <v>958</v>
      </c>
      <c r="F4" s="12"/>
      <c r="G4" s="12"/>
      <c r="H4" s="12"/>
      <c r="I4" s="12"/>
      <c r="J4" s="383"/>
      <c r="K4" s="383"/>
      <c r="L4" s="349"/>
      <c r="M4" s="386" t="s">
        <v>962</v>
      </c>
      <c r="O4" s="12"/>
      <c r="P4" s="12"/>
      <c r="Q4" s="12"/>
      <c r="R4" s="12"/>
      <c r="S4" s="383"/>
      <c r="T4" s="383"/>
      <c r="U4" s="383"/>
      <c r="V4" s="383"/>
      <c r="W4" s="383"/>
      <c r="X4" s="383"/>
      <c r="Y4" s="383"/>
      <c r="Z4" s="383"/>
    </row>
    <row r="5" spans="3:26" ht="13" x14ac:dyDescent="0.3">
      <c r="C5" s="51"/>
      <c r="D5" s="212">
        <v>2023</v>
      </c>
      <c r="F5" s="12"/>
      <c r="G5" s="12"/>
      <c r="H5" s="12"/>
      <c r="I5" s="12"/>
      <c r="J5" s="383"/>
      <c r="K5" s="383"/>
      <c r="L5" s="50"/>
      <c r="M5" s="49">
        <v>2023</v>
      </c>
      <c r="O5" s="12"/>
      <c r="P5" s="12"/>
      <c r="Q5" s="12"/>
      <c r="R5" s="12"/>
      <c r="S5" s="383"/>
      <c r="T5" s="383"/>
      <c r="U5" s="383"/>
      <c r="V5" s="383"/>
      <c r="W5" s="383"/>
      <c r="X5" s="383"/>
      <c r="Y5" s="383"/>
      <c r="Z5" s="383"/>
    </row>
    <row r="6" spans="3:26" ht="13" x14ac:dyDescent="0.3">
      <c r="C6" s="600" t="s">
        <v>964</v>
      </c>
      <c r="D6" s="601">
        <v>12.624840467371158</v>
      </c>
      <c r="F6" s="12"/>
      <c r="G6" s="12"/>
      <c r="H6" s="12"/>
      <c r="I6" s="12"/>
      <c r="J6" s="383"/>
      <c r="K6" s="383"/>
      <c r="L6" s="51" t="s">
        <v>972</v>
      </c>
      <c r="M6" s="44">
        <v>12.624840467371158</v>
      </c>
      <c r="O6" s="12"/>
      <c r="P6" s="12"/>
      <c r="Q6" s="12"/>
      <c r="R6" s="12"/>
      <c r="S6" s="383"/>
      <c r="T6" s="383"/>
      <c r="U6" s="383"/>
      <c r="V6" s="383"/>
      <c r="W6" s="383"/>
      <c r="X6" s="383"/>
      <c r="Y6" s="383"/>
      <c r="Z6" s="383"/>
    </row>
    <row r="7" spans="3:26" ht="13" x14ac:dyDescent="0.3">
      <c r="C7" s="51" t="s">
        <v>770</v>
      </c>
      <c r="D7" s="44">
        <v>6.8398662156656371</v>
      </c>
      <c r="F7" s="12"/>
      <c r="G7" s="12"/>
      <c r="H7" s="12"/>
      <c r="I7" s="12"/>
      <c r="J7" s="383"/>
      <c r="K7" s="383"/>
      <c r="L7" s="51" t="s">
        <v>771</v>
      </c>
      <c r="M7" s="44">
        <v>6.8398662156656371</v>
      </c>
      <c r="O7" s="12"/>
      <c r="P7" s="12"/>
      <c r="Q7" s="12"/>
      <c r="R7" s="12"/>
      <c r="S7" s="383"/>
      <c r="T7" s="383"/>
      <c r="U7" s="383"/>
      <c r="V7" s="383"/>
      <c r="W7" s="383"/>
      <c r="X7" s="383"/>
      <c r="Y7" s="383"/>
      <c r="Z7" s="383"/>
    </row>
    <row r="8" spans="3:26" ht="13" x14ac:dyDescent="0.3">
      <c r="C8" s="51" t="s">
        <v>763</v>
      </c>
      <c r="D8" s="44">
        <v>11.909292882862175</v>
      </c>
      <c r="F8" s="12"/>
      <c r="G8" s="12"/>
      <c r="H8" s="12"/>
      <c r="I8" s="12"/>
      <c r="J8" s="383"/>
      <c r="K8" s="383"/>
      <c r="L8" s="51" t="s">
        <v>764</v>
      </c>
      <c r="M8" s="44">
        <v>11.909292882862175</v>
      </c>
      <c r="O8" s="12"/>
      <c r="P8" s="12"/>
      <c r="Q8" s="12"/>
      <c r="R8" s="12"/>
      <c r="S8" s="383"/>
      <c r="T8" s="383"/>
      <c r="U8" s="383"/>
      <c r="V8" s="383"/>
      <c r="W8" s="383"/>
      <c r="X8" s="383"/>
      <c r="Y8" s="383"/>
      <c r="Z8" s="383"/>
    </row>
    <row r="9" spans="3:26" ht="13" x14ac:dyDescent="0.3">
      <c r="C9" s="268" t="s">
        <v>965</v>
      </c>
      <c r="D9" s="44">
        <v>3.1485468239896619</v>
      </c>
      <c r="F9" s="12"/>
      <c r="G9" s="12"/>
      <c r="H9" s="12"/>
      <c r="I9" s="12"/>
      <c r="J9" s="383"/>
      <c r="K9" s="383"/>
      <c r="L9" s="51" t="s">
        <v>971</v>
      </c>
      <c r="M9" s="44">
        <v>3.1485468239896619</v>
      </c>
      <c r="O9" s="12"/>
      <c r="P9" s="12"/>
      <c r="Q9" s="12"/>
      <c r="R9" s="12"/>
      <c r="S9" s="383"/>
      <c r="T9" s="383"/>
      <c r="U9" s="383"/>
      <c r="V9" s="383"/>
      <c r="W9" s="383"/>
      <c r="X9" s="383"/>
      <c r="Y9" s="383"/>
      <c r="Z9" s="383"/>
    </row>
    <row r="10" spans="3:26" ht="13" x14ac:dyDescent="0.3">
      <c r="C10" s="51" t="s">
        <v>966</v>
      </c>
      <c r="D10" s="44">
        <v>8.3216720623831435</v>
      </c>
      <c r="F10" s="12"/>
      <c r="G10" s="12"/>
      <c r="H10" s="12"/>
      <c r="I10" s="12"/>
      <c r="J10" s="383"/>
      <c r="K10" s="383"/>
      <c r="L10" s="51" t="s">
        <v>970</v>
      </c>
      <c r="M10" s="44">
        <v>8.3216720623831435</v>
      </c>
      <c r="O10" s="12"/>
      <c r="P10" s="12"/>
      <c r="Q10" s="12"/>
      <c r="R10" s="12"/>
      <c r="S10" s="383"/>
      <c r="T10" s="383"/>
      <c r="U10" s="383"/>
      <c r="V10" s="383"/>
      <c r="W10" s="383"/>
      <c r="X10" s="383"/>
      <c r="Y10" s="383"/>
      <c r="Z10" s="383"/>
    </row>
    <row r="11" spans="3:26" ht="13" x14ac:dyDescent="0.3">
      <c r="C11" s="50" t="s">
        <v>967</v>
      </c>
      <c r="D11" s="599">
        <v>10.386631097516897</v>
      </c>
      <c r="F11" s="12"/>
      <c r="G11" s="12"/>
      <c r="H11" s="12"/>
      <c r="I11" s="12"/>
      <c r="J11" s="383"/>
      <c r="K11" s="383"/>
      <c r="L11" s="50" t="s">
        <v>969</v>
      </c>
      <c r="M11" s="599">
        <v>10.386631097516897</v>
      </c>
      <c r="O11" s="12"/>
      <c r="P11" s="12"/>
      <c r="Q11" s="12"/>
      <c r="R11" s="12"/>
      <c r="S11" s="383"/>
      <c r="T11" s="383"/>
      <c r="U11" s="383"/>
      <c r="V11" s="383"/>
      <c r="W11" s="383"/>
      <c r="X11" s="383"/>
      <c r="Y11" s="383"/>
      <c r="Z11" s="383"/>
    </row>
    <row r="12" spans="3:26" ht="13" x14ac:dyDescent="0.3">
      <c r="C12" s="600"/>
      <c r="D12" s="601"/>
      <c r="E12" s="596"/>
      <c r="F12" s="596"/>
      <c r="G12" s="596"/>
      <c r="H12" s="12"/>
      <c r="I12" s="12"/>
      <c r="J12" s="383"/>
      <c r="K12" s="383"/>
      <c r="L12" s="212"/>
      <c r="M12" s="596"/>
      <c r="O12" s="596"/>
      <c r="P12" s="596"/>
      <c r="Q12" s="51"/>
      <c r="R12" s="12"/>
      <c r="S12" s="383"/>
      <c r="T12" s="383"/>
      <c r="U12" s="383"/>
      <c r="V12" s="383"/>
      <c r="W12" s="383"/>
      <c r="X12" s="383"/>
      <c r="Y12" s="383"/>
      <c r="Z12" s="383"/>
    </row>
    <row r="13" spans="3:26" ht="13" x14ac:dyDescent="0.3">
      <c r="C13" s="51"/>
      <c r="D13" s="384"/>
      <c r="E13" s="384"/>
      <c r="F13" s="384"/>
      <c r="G13" s="384"/>
      <c r="H13" s="12"/>
      <c r="I13" s="12"/>
      <c r="J13" s="383"/>
      <c r="K13" s="383"/>
      <c r="L13" s="51"/>
      <c r="M13" s="384"/>
      <c r="N13" s="384"/>
      <c r="O13" s="384"/>
      <c r="P13" s="384"/>
      <c r="Q13" s="51"/>
      <c r="R13" s="12"/>
      <c r="S13" s="383"/>
      <c r="T13" s="383"/>
      <c r="U13" s="383"/>
      <c r="V13" s="383"/>
      <c r="W13" s="383"/>
      <c r="X13" s="383"/>
      <c r="Y13" s="383"/>
      <c r="Z13" s="383"/>
    </row>
    <row r="14" spans="3:26" ht="13" x14ac:dyDescent="0.3">
      <c r="C14" s="51"/>
      <c r="D14" s="384"/>
      <c r="E14" s="384"/>
      <c r="F14" s="384"/>
      <c r="G14" s="384"/>
      <c r="H14" s="12"/>
      <c r="I14" s="12"/>
      <c r="J14" s="383"/>
      <c r="K14" s="383"/>
      <c r="L14" s="51"/>
      <c r="M14" s="384"/>
      <c r="N14" s="384"/>
      <c r="O14" s="384"/>
      <c r="P14" s="384"/>
      <c r="Q14" s="51"/>
      <c r="R14" s="12"/>
      <c r="S14" s="383"/>
      <c r="T14" s="383"/>
      <c r="U14" s="383"/>
      <c r="V14" s="383"/>
      <c r="W14" s="383"/>
      <c r="X14" s="383"/>
      <c r="Y14" s="383"/>
      <c r="Z14" s="383"/>
    </row>
    <row r="15" spans="3:26" ht="13" x14ac:dyDescent="0.3">
      <c r="C15" s="268"/>
      <c r="D15" s="597"/>
      <c r="E15" s="597"/>
      <c r="F15" s="597"/>
      <c r="G15" s="597"/>
      <c r="H15" s="12"/>
      <c r="I15" s="12"/>
      <c r="J15" s="383"/>
      <c r="K15" s="383"/>
      <c r="L15" s="268"/>
      <c r="M15" s="597"/>
      <c r="N15" s="597"/>
      <c r="O15" s="597"/>
      <c r="P15" s="597"/>
      <c r="Q15" s="51"/>
      <c r="R15" s="12"/>
      <c r="S15" s="383"/>
      <c r="T15" s="383"/>
      <c r="U15" s="383"/>
      <c r="V15" s="383"/>
      <c r="W15" s="383"/>
      <c r="X15" s="383"/>
      <c r="Y15" s="383"/>
      <c r="Z15" s="383"/>
    </row>
    <row r="16" spans="3:26" ht="13" x14ac:dyDescent="0.3">
      <c r="C16" s="212"/>
      <c r="D16" s="596"/>
      <c r="E16" s="596"/>
      <c r="F16" s="596"/>
      <c r="G16" s="384"/>
      <c r="H16" s="12"/>
      <c r="I16" s="12"/>
      <c r="J16" s="383"/>
      <c r="K16" s="383"/>
      <c r="L16" s="212"/>
      <c r="M16" s="596"/>
      <c r="N16" s="596"/>
      <c r="O16" s="596"/>
      <c r="P16" s="384"/>
      <c r="Q16" s="51"/>
      <c r="R16" s="12"/>
      <c r="S16" s="383"/>
      <c r="T16" s="383"/>
      <c r="U16" s="383"/>
      <c r="V16" s="383"/>
      <c r="W16" s="383"/>
      <c r="X16" s="383"/>
      <c r="Y16" s="383"/>
      <c r="Z16" s="383"/>
    </row>
    <row r="17" spans="3:26" ht="13" x14ac:dyDescent="0.3">
      <c r="C17" s="51"/>
      <c r="D17" s="384"/>
      <c r="E17" s="384"/>
      <c r="F17" s="384"/>
      <c r="G17" s="384"/>
      <c r="H17" s="12"/>
      <c r="I17" s="12"/>
      <c r="J17" s="383"/>
      <c r="K17" s="383"/>
      <c r="L17" s="51"/>
      <c r="M17" s="384"/>
      <c r="N17" s="384"/>
      <c r="O17" s="384"/>
      <c r="P17" s="384"/>
      <c r="Q17" s="51"/>
      <c r="R17" s="12"/>
      <c r="S17" s="383"/>
      <c r="T17" s="383"/>
      <c r="U17" s="383"/>
      <c r="V17" s="383"/>
      <c r="W17" s="383"/>
      <c r="X17" s="383"/>
      <c r="Y17" s="383"/>
      <c r="Z17" s="383"/>
    </row>
    <row r="18" spans="3:26" ht="13" x14ac:dyDescent="0.3">
      <c r="C18" s="51"/>
      <c r="D18" s="384"/>
      <c r="E18" s="384"/>
      <c r="F18" s="384"/>
      <c r="G18" s="220"/>
      <c r="H18" s="12"/>
      <c r="I18" s="12"/>
      <c r="J18" s="383"/>
      <c r="K18" s="383"/>
      <c r="L18" s="51"/>
      <c r="M18" s="384"/>
      <c r="N18" s="384"/>
      <c r="O18" s="384"/>
      <c r="P18" s="220"/>
      <c r="Q18" s="51"/>
      <c r="R18" s="12"/>
      <c r="S18" s="383"/>
      <c r="T18" s="383"/>
      <c r="U18" s="383"/>
      <c r="V18" s="383"/>
      <c r="W18" s="383"/>
      <c r="X18" s="383"/>
      <c r="Y18" s="383"/>
      <c r="Z18" s="383"/>
    </row>
    <row r="19" spans="3:26" ht="13" x14ac:dyDescent="0.3">
      <c r="G19" s="12"/>
      <c r="H19" s="12"/>
      <c r="I19" s="12"/>
      <c r="J19" s="383"/>
      <c r="K19" s="383"/>
      <c r="L19" s="268"/>
      <c r="M19" s="268"/>
      <c r="N19" s="268"/>
      <c r="O19" s="268"/>
      <c r="P19" s="51"/>
      <c r="Q19" s="51"/>
      <c r="R19" s="12"/>
      <c r="S19" s="383"/>
      <c r="T19" s="383"/>
      <c r="U19" s="383"/>
      <c r="V19" s="383"/>
      <c r="W19" s="383"/>
      <c r="X19" s="383"/>
      <c r="Y19" s="383"/>
      <c r="Z19" s="383"/>
    </row>
    <row r="20" spans="3:26" ht="13" x14ac:dyDescent="0.3">
      <c r="G20" s="12"/>
      <c r="H20" s="12"/>
      <c r="I20" s="12"/>
      <c r="J20" s="383"/>
      <c r="K20" s="383"/>
      <c r="P20" s="12"/>
      <c r="Q20" s="12"/>
      <c r="R20" s="12"/>
      <c r="S20" s="383"/>
      <c r="T20" s="383"/>
      <c r="U20" s="383"/>
      <c r="V20" s="383"/>
      <c r="W20" s="383"/>
      <c r="X20" s="383"/>
      <c r="Y20" s="383"/>
      <c r="Z20" s="383"/>
    </row>
    <row r="21" spans="3:26" ht="13" x14ac:dyDescent="0.3">
      <c r="C21" s="12"/>
      <c r="D21" s="12"/>
      <c r="E21" s="12"/>
      <c r="F21" s="12"/>
      <c r="G21" s="12"/>
      <c r="H21" s="12"/>
      <c r="I21" s="12"/>
      <c r="J21" s="383"/>
      <c r="K21" s="383"/>
      <c r="L21" s="12"/>
      <c r="M21" s="12"/>
      <c r="N21" s="12"/>
      <c r="O21" s="12"/>
      <c r="P21" s="12"/>
      <c r="Q21" s="12"/>
      <c r="R21" s="12"/>
      <c r="S21" s="383"/>
      <c r="T21" s="383"/>
      <c r="U21" s="383"/>
      <c r="V21" s="383"/>
      <c r="W21" s="383"/>
      <c r="X21" s="383"/>
      <c r="Y21" s="383"/>
      <c r="Z21" s="383"/>
    </row>
    <row r="22" spans="3:26" ht="13" x14ac:dyDescent="0.3">
      <c r="C22" s="12"/>
      <c r="D22" s="12"/>
      <c r="E22" s="12"/>
      <c r="F22" s="12"/>
      <c r="G22" s="12"/>
      <c r="H22" s="12"/>
      <c r="I22" s="12"/>
      <c r="J22" s="383"/>
      <c r="K22" s="383"/>
      <c r="L22" s="12"/>
      <c r="M22" s="12"/>
      <c r="N22" s="12"/>
      <c r="O22" s="12"/>
      <c r="P22" s="12"/>
      <c r="Q22" s="12"/>
      <c r="R22" s="12"/>
      <c r="S22" s="383"/>
      <c r="T22" s="383"/>
      <c r="U22" s="383"/>
      <c r="V22" s="383"/>
      <c r="W22" s="383"/>
      <c r="X22" s="383"/>
      <c r="Y22" s="383"/>
      <c r="Z22" s="383"/>
    </row>
    <row r="23" spans="3:26" ht="13" x14ac:dyDescent="0.3">
      <c r="C23" s="12"/>
      <c r="D23" s="12"/>
      <c r="E23" s="12"/>
      <c r="F23" s="12"/>
      <c r="G23" s="12"/>
      <c r="H23" s="12"/>
      <c r="I23" s="12"/>
      <c r="J23" s="383"/>
      <c r="K23" s="383"/>
      <c r="L23" s="12"/>
      <c r="M23" s="12"/>
      <c r="N23" s="12"/>
      <c r="O23" s="12"/>
      <c r="P23" s="12"/>
      <c r="Q23" s="12"/>
      <c r="R23" s="12"/>
      <c r="S23" s="383"/>
      <c r="T23" s="383"/>
      <c r="U23" s="383"/>
      <c r="V23" s="383"/>
      <c r="W23" s="383"/>
      <c r="X23" s="383"/>
      <c r="Y23" s="383"/>
      <c r="Z23" s="383"/>
    </row>
    <row r="24" spans="3:26" ht="13" x14ac:dyDescent="0.3">
      <c r="C24" s="12"/>
      <c r="D24" s="12"/>
      <c r="E24" s="12"/>
      <c r="F24" s="12"/>
      <c r="G24" s="12"/>
      <c r="H24" s="12"/>
      <c r="I24" s="12"/>
      <c r="J24" s="383"/>
      <c r="K24" s="383"/>
      <c r="L24" s="12"/>
      <c r="M24" s="12"/>
      <c r="N24" s="12"/>
      <c r="O24" s="12"/>
      <c r="P24" s="12"/>
      <c r="Q24" s="12"/>
      <c r="R24" s="12"/>
      <c r="S24" s="383"/>
      <c r="T24" s="383"/>
      <c r="U24" s="383"/>
      <c r="V24" s="383"/>
      <c r="W24" s="383"/>
      <c r="X24" s="383"/>
      <c r="Y24" s="383"/>
      <c r="Z24" s="383"/>
    </row>
    <row r="25" spans="3:26" ht="13" x14ac:dyDescent="0.3">
      <c r="C25" s="12"/>
      <c r="D25" s="12"/>
      <c r="E25" s="12"/>
      <c r="F25" s="12"/>
      <c r="G25" s="12"/>
      <c r="H25" s="12"/>
      <c r="I25" s="12"/>
      <c r="J25" s="383"/>
      <c r="K25" s="383"/>
      <c r="L25" s="12"/>
      <c r="M25" s="12"/>
      <c r="N25" s="12"/>
      <c r="O25" s="12"/>
      <c r="P25" s="12"/>
      <c r="Q25" s="12"/>
      <c r="R25" s="12"/>
      <c r="S25" s="383"/>
      <c r="T25" s="383"/>
      <c r="U25" s="383"/>
      <c r="V25" s="383"/>
      <c r="W25" s="383"/>
      <c r="X25" s="383"/>
      <c r="Y25" s="383"/>
      <c r="Z25" s="383"/>
    </row>
    <row r="47" spans="16:16" ht="14" x14ac:dyDescent="0.3">
      <c r="P47" s="598"/>
    </row>
    <row r="61" spans="5:15" x14ac:dyDescent="0.25">
      <c r="E61" s="400"/>
    </row>
    <row r="62" spans="5:15" x14ac:dyDescent="0.25">
      <c r="O62" s="400" t="s">
        <v>97</v>
      </c>
    </row>
  </sheetData>
  <mergeCells count="1">
    <mergeCell ref="C2:H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1"/>
  <sheetViews>
    <sheetView showGridLines="0" workbookViewId="0"/>
  </sheetViews>
  <sheetFormatPr defaultRowHeight="14.5" x14ac:dyDescent="0.35"/>
  <cols>
    <col min="1" max="1" width="5.54296875" customWidth="1"/>
    <col min="2" max="2" width="58.7265625" customWidth="1"/>
    <col min="3" max="3" width="9.453125" customWidth="1"/>
    <col min="4" max="4" width="9.54296875" customWidth="1"/>
    <col min="6" max="6" width="5.26953125" customWidth="1"/>
    <col min="7" max="7" width="52.26953125" customWidth="1"/>
    <col min="8" max="8" width="7.54296875" customWidth="1"/>
  </cols>
  <sheetData>
    <row r="1" spans="1:11" x14ac:dyDescent="0.35">
      <c r="A1" s="263"/>
    </row>
    <row r="4" spans="1:11" x14ac:dyDescent="0.35">
      <c r="B4" s="673" t="s">
        <v>1128</v>
      </c>
      <c r="G4" s="673" t="s">
        <v>1160</v>
      </c>
    </row>
    <row r="5" spans="1:11" ht="15" thickBot="1" x14ac:dyDescent="0.4">
      <c r="A5" s="678"/>
      <c r="B5" s="678"/>
      <c r="C5" s="679">
        <v>2022</v>
      </c>
      <c r="D5" s="679">
        <v>2023</v>
      </c>
      <c r="F5" s="678"/>
      <c r="G5" s="678"/>
      <c r="H5" s="679">
        <v>2022</v>
      </c>
      <c r="I5" s="679">
        <v>2023</v>
      </c>
    </row>
    <row r="6" spans="1:11" x14ac:dyDescent="0.35">
      <c r="A6" s="954" t="s">
        <v>1101</v>
      </c>
      <c r="B6" s="680" t="s">
        <v>1102</v>
      </c>
      <c r="C6" s="681">
        <v>-208</v>
      </c>
      <c r="F6" s="954" t="s">
        <v>1136</v>
      </c>
      <c r="G6" s="692" t="s">
        <v>1133</v>
      </c>
      <c r="H6" s="681">
        <v>-208</v>
      </c>
    </row>
    <row r="7" spans="1:11" x14ac:dyDescent="0.35">
      <c r="A7" s="955"/>
      <c r="B7" s="680" t="s">
        <v>1103</v>
      </c>
      <c r="C7" s="681">
        <v>-83</v>
      </c>
      <c r="F7" s="955"/>
      <c r="G7" s="692" t="s">
        <v>1131</v>
      </c>
      <c r="H7" s="681">
        <v>-83</v>
      </c>
    </row>
    <row r="8" spans="1:11" x14ac:dyDescent="0.35">
      <c r="A8" s="955"/>
      <c r="B8" s="680" t="s">
        <v>1104</v>
      </c>
      <c r="C8" s="681">
        <v>-23</v>
      </c>
      <c r="F8" s="955"/>
      <c r="G8" s="692" t="s">
        <v>1132</v>
      </c>
      <c r="H8" s="681">
        <v>-23</v>
      </c>
    </row>
    <row r="9" spans="1:11" x14ac:dyDescent="0.35">
      <c r="A9" s="955"/>
      <c r="B9" s="680" t="s">
        <v>1105</v>
      </c>
      <c r="C9" s="682">
        <v>-19.899999999999999</v>
      </c>
      <c r="F9" s="955"/>
      <c r="G9" s="715" t="s">
        <v>1134</v>
      </c>
      <c r="H9" s="682">
        <v>-19.899999999999999</v>
      </c>
    </row>
    <row r="10" spans="1:11" ht="15" thickBot="1" x14ac:dyDescent="0.4">
      <c r="A10" s="956"/>
      <c r="B10" s="683" t="s">
        <v>1106</v>
      </c>
      <c r="C10" s="684">
        <v>-6.3</v>
      </c>
      <c r="D10" s="683"/>
      <c r="F10" s="956"/>
      <c r="G10" s="716" t="s">
        <v>1135</v>
      </c>
      <c r="H10" s="684">
        <v>-6.3</v>
      </c>
      <c r="I10" s="683"/>
    </row>
    <row r="11" spans="1:11" x14ac:dyDescent="0.35">
      <c r="A11" s="954" t="s">
        <v>1107</v>
      </c>
      <c r="B11" s="692" t="s">
        <v>1108</v>
      </c>
      <c r="C11" s="693">
        <v>-77.254999999999995</v>
      </c>
      <c r="D11" s="694">
        <v>-165</v>
      </c>
      <c r="F11" s="954" t="s">
        <v>1137</v>
      </c>
      <c r="G11" s="692" t="s">
        <v>1143</v>
      </c>
      <c r="H11" s="693">
        <v>-77.254999999999995</v>
      </c>
      <c r="I11" s="694">
        <v>-165</v>
      </c>
      <c r="K11" s="415"/>
    </row>
    <row r="12" spans="1:11" x14ac:dyDescent="0.35">
      <c r="A12" s="955"/>
      <c r="B12" s="692" t="s">
        <v>1109</v>
      </c>
      <c r="C12" s="694" t="s">
        <v>1110</v>
      </c>
      <c r="D12" s="694">
        <v>-235</v>
      </c>
      <c r="F12" s="955"/>
      <c r="G12" s="717" t="s">
        <v>1144</v>
      </c>
      <c r="H12" s="694" t="s">
        <v>1110</v>
      </c>
      <c r="I12" s="694">
        <v>-235</v>
      </c>
      <c r="K12" s="717"/>
    </row>
    <row r="13" spans="1:11" x14ac:dyDescent="0.35">
      <c r="A13" s="955"/>
      <c r="B13" s="692" t="s">
        <v>1111</v>
      </c>
      <c r="C13" s="694">
        <v>-40</v>
      </c>
      <c r="D13" s="694">
        <v>-40</v>
      </c>
      <c r="F13" s="955"/>
      <c r="G13" s="598" t="s">
        <v>1138</v>
      </c>
      <c r="H13" s="694">
        <v>-40</v>
      </c>
      <c r="I13" s="694">
        <v>-40</v>
      </c>
      <c r="K13" s="598"/>
    </row>
    <row r="14" spans="1:11" ht="15" thickBot="1" x14ac:dyDescent="0.4">
      <c r="A14" s="956"/>
      <c r="B14" s="695" t="s">
        <v>1112</v>
      </c>
      <c r="C14" s="696">
        <v>-11</v>
      </c>
      <c r="D14" s="696">
        <v>-50</v>
      </c>
      <c r="F14" s="956"/>
      <c r="G14" s="695" t="s">
        <v>1146</v>
      </c>
      <c r="H14" s="696">
        <v>-11</v>
      </c>
      <c r="I14" s="696">
        <v>-50</v>
      </c>
      <c r="K14" s="598"/>
    </row>
    <row r="15" spans="1:11" x14ac:dyDescent="0.35">
      <c r="A15" s="957" t="s">
        <v>1101</v>
      </c>
      <c r="B15" s="692" t="s">
        <v>1113</v>
      </c>
      <c r="C15" s="697"/>
      <c r="D15" s="694">
        <v>-1462</v>
      </c>
      <c r="F15" s="957" t="s">
        <v>1136</v>
      </c>
      <c r="G15" s="717" t="s">
        <v>1139</v>
      </c>
      <c r="H15" s="697"/>
      <c r="I15" s="694">
        <v>-1462</v>
      </c>
      <c r="K15" s="598"/>
    </row>
    <row r="16" spans="1:11" x14ac:dyDescent="0.35">
      <c r="A16" s="957"/>
      <c r="B16" s="692" t="s">
        <v>1114</v>
      </c>
      <c r="C16" s="698"/>
      <c r="D16" s="694">
        <v>-329</v>
      </c>
      <c r="F16" s="957"/>
      <c r="G16" s="717" t="s">
        <v>1140</v>
      </c>
      <c r="H16" s="698"/>
      <c r="I16" s="694">
        <v>-329</v>
      </c>
      <c r="K16" s="598"/>
    </row>
    <row r="17" spans="1:11" x14ac:dyDescent="0.35">
      <c r="A17" s="957"/>
      <c r="B17" s="692" t="s">
        <v>1115</v>
      </c>
      <c r="C17" s="698"/>
      <c r="D17" s="694">
        <v>-379</v>
      </c>
      <c r="F17" s="957"/>
      <c r="G17" s="717" t="s">
        <v>1141</v>
      </c>
      <c r="H17" s="698"/>
      <c r="I17" s="694">
        <v>-379</v>
      </c>
      <c r="K17" s="717"/>
    </row>
    <row r="18" spans="1:11" ht="15" thickBot="1" x14ac:dyDescent="0.4">
      <c r="A18" s="956"/>
      <c r="B18" s="695" t="s">
        <v>1116</v>
      </c>
      <c r="C18" s="699"/>
      <c r="D18" s="700">
        <v>-347</v>
      </c>
      <c r="F18" s="956"/>
      <c r="G18" s="695" t="s">
        <v>1147</v>
      </c>
      <c r="H18" s="699"/>
      <c r="I18" s="700">
        <v>-347</v>
      </c>
      <c r="K18" s="717"/>
    </row>
    <row r="19" spans="1:11" x14ac:dyDescent="0.35">
      <c r="A19" s="954" t="s">
        <v>305</v>
      </c>
      <c r="B19" s="692" t="s">
        <v>1117</v>
      </c>
      <c r="C19" s="692"/>
      <c r="D19" s="694">
        <v>-470</v>
      </c>
      <c r="F19" s="954" t="s">
        <v>152</v>
      </c>
      <c r="G19" s="692" t="s">
        <v>1148</v>
      </c>
      <c r="H19" s="692"/>
      <c r="I19" s="694">
        <v>-470</v>
      </c>
      <c r="K19" s="717"/>
    </row>
    <row r="20" spans="1:11" ht="15" thickBot="1" x14ac:dyDescent="0.4">
      <c r="A20" s="956"/>
      <c r="B20" s="695" t="s">
        <v>1118</v>
      </c>
      <c r="C20" s="699"/>
      <c r="D20" s="701">
        <v>-24.5</v>
      </c>
      <c r="F20" s="956"/>
      <c r="G20" s="695" t="s">
        <v>1149</v>
      </c>
      <c r="H20" s="699"/>
      <c r="I20" s="701">
        <v>-24.5</v>
      </c>
      <c r="K20" s="717"/>
    </row>
    <row r="21" spans="1:11" x14ac:dyDescent="0.35">
      <c r="A21" s="958" t="s">
        <v>1119</v>
      </c>
      <c r="B21" s="707" t="s">
        <v>1120</v>
      </c>
      <c r="C21" s="708"/>
      <c r="D21" s="709">
        <v>1000</v>
      </c>
      <c r="F21" s="958" t="s">
        <v>1158</v>
      </c>
      <c r="G21" s="707" t="s">
        <v>1150</v>
      </c>
      <c r="H21" s="708"/>
      <c r="I21" s="709">
        <v>1000</v>
      </c>
      <c r="K21" s="717"/>
    </row>
    <row r="22" spans="1:11" x14ac:dyDescent="0.35">
      <c r="A22" s="959"/>
      <c r="B22" s="707" t="s">
        <v>1121</v>
      </c>
      <c r="C22" s="710">
        <v>411.84</v>
      </c>
      <c r="D22" s="710">
        <v>209</v>
      </c>
      <c r="F22" s="959"/>
      <c r="G22" s="707" t="s">
        <v>1142</v>
      </c>
      <c r="H22" s="710">
        <v>411.84</v>
      </c>
      <c r="I22" s="710">
        <v>209</v>
      </c>
      <c r="K22" s="717"/>
    </row>
    <row r="23" spans="1:11" x14ac:dyDescent="0.35">
      <c r="A23" s="959"/>
      <c r="B23" s="707" t="s">
        <v>1122</v>
      </c>
      <c r="C23" s="708"/>
      <c r="D23" s="711">
        <v>107</v>
      </c>
      <c r="F23" s="959"/>
      <c r="G23" s="707" t="s">
        <v>1151</v>
      </c>
      <c r="H23" s="708"/>
      <c r="I23" s="711">
        <v>107</v>
      </c>
      <c r="K23" s="415"/>
    </row>
    <row r="24" spans="1:11" ht="15" thickBot="1" x14ac:dyDescent="0.4">
      <c r="A24" s="960"/>
      <c r="B24" s="712" t="s">
        <v>1123</v>
      </c>
      <c r="C24" s="713"/>
      <c r="D24" s="714">
        <v>150</v>
      </c>
      <c r="F24" s="960"/>
      <c r="G24" s="712" t="s">
        <v>1157</v>
      </c>
      <c r="H24" s="713"/>
      <c r="I24" s="714">
        <v>150</v>
      </c>
      <c r="K24" s="415"/>
    </row>
    <row r="25" spans="1:11" ht="15" thickBot="1" x14ac:dyDescent="0.4">
      <c r="A25" s="687"/>
      <c r="B25" s="703" t="s">
        <v>1130</v>
      </c>
      <c r="C25" s="704">
        <f ca="1">SUM(C6:C30)</f>
        <v>-56.615000000000009</v>
      </c>
      <c r="D25" s="704">
        <f ca="1">SUM(D6:D30)</f>
        <v>-2035.5</v>
      </c>
      <c r="F25" s="687"/>
      <c r="G25" s="703" t="s">
        <v>1152</v>
      </c>
      <c r="H25" s="704">
        <f ca="1">SUM(H6:H30)</f>
        <v>-56.615000000000009</v>
      </c>
      <c r="I25" s="704">
        <f ca="1">SUM(I6:I30)</f>
        <v>-2035.5</v>
      </c>
      <c r="K25" s="692"/>
    </row>
    <row r="26" spans="1:11" ht="15" thickBot="1" x14ac:dyDescent="0.4">
      <c r="A26" s="702"/>
      <c r="B26" s="705" t="s">
        <v>1129</v>
      </c>
      <c r="C26" s="706">
        <v>-469</v>
      </c>
      <c r="D26" s="706">
        <v>-3502</v>
      </c>
      <c r="F26" s="702"/>
      <c r="G26" s="705" t="s">
        <v>1153</v>
      </c>
      <c r="H26" s="706">
        <v>-469</v>
      </c>
      <c r="I26" s="706">
        <v>-3502</v>
      </c>
      <c r="K26" s="718"/>
    </row>
    <row r="27" spans="1:11" x14ac:dyDescent="0.35">
      <c r="A27" s="951"/>
      <c r="B27" s="688" t="s">
        <v>1124</v>
      </c>
      <c r="C27" s="686"/>
      <c r="D27" s="686"/>
      <c r="F27" s="951"/>
      <c r="G27" s="688" t="s">
        <v>1154</v>
      </c>
      <c r="H27" s="686"/>
      <c r="I27" s="686"/>
      <c r="K27" s="718"/>
    </row>
    <row r="28" spans="1:11" x14ac:dyDescent="0.35">
      <c r="A28" s="952"/>
      <c r="B28" s="689" t="s">
        <v>1125</v>
      </c>
      <c r="C28" s="686"/>
      <c r="D28" s="686"/>
      <c r="F28" s="952"/>
      <c r="G28" s="689" t="s">
        <v>1155</v>
      </c>
      <c r="H28" s="686"/>
      <c r="I28" s="686"/>
    </row>
    <row r="29" spans="1:11" x14ac:dyDescent="0.35">
      <c r="A29" s="952"/>
      <c r="B29" s="689" t="s">
        <v>1126</v>
      </c>
      <c r="C29" s="686"/>
      <c r="D29" s="686"/>
      <c r="F29" s="952"/>
      <c r="G29" s="689" t="s">
        <v>1156</v>
      </c>
      <c r="H29" s="686"/>
      <c r="I29" s="686"/>
    </row>
    <row r="30" spans="1:11" ht="15" thickBot="1" x14ac:dyDescent="0.4">
      <c r="A30" s="953"/>
      <c r="B30" s="690" t="s">
        <v>1127</v>
      </c>
      <c r="C30" s="685"/>
      <c r="D30" s="685"/>
      <c r="F30" s="953"/>
      <c r="G30" s="690" t="s">
        <v>1159</v>
      </c>
      <c r="H30" s="685"/>
      <c r="I30" s="685"/>
    </row>
    <row r="31" spans="1:11" x14ac:dyDescent="0.35">
      <c r="A31" s="691"/>
    </row>
  </sheetData>
  <mergeCells count="12">
    <mergeCell ref="F27:F30"/>
    <mergeCell ref="A6:A10"/>
    <mergeCell ref="A11:A14"/>
    <mergeCell ref="A15:A18"/>
    <mergeCell ref="A19:A20"/>
    <mergeCell ref="A21:A24"/>
    <mergeCell ref="A27:A30"/>
    <mergeCell ref="F6:F10"/>
    <mergeCell ref="F11:F14"/>
    <mergeCell ref="F15:F18"/>
    <mergeCell ref="F19:F20"/>
    <mergeCell ref="F21:F2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0"/>
  <sheetViews>
    <sheetView showGridLines="0" zoomScaleNormal="100" workbookViewId="0"/>
  </sheetViews>
  <sheetFormatPr defaultColWidth="9.26953125" defaultRowHeight="11.5" x14ac:dyDescent="0.25"/>
  <cols>
    <col min="1" max="1" width="9.26953125" style="12"/>
    <col min="2" max="2" width="40.453125" style="12" customWidth="1"/>
    <col min="3" max="3" width="10.7265625" style="12" customWidth="1"/>
    <col min="4" max="16384" width="9.26953125" style="12"/>
  </cols>
  <sheetData>
    <row r="1" spans="1:10" x14ac:dyDescent="0.25">
      <c r="A1" s="263"/>
    </row>
    <row r="3" spans="1:10" ht="13.5" thickBot="1" x14ac:dyDescent="0.3">
      <c r="B3" s="961" t="s">
        <v>1185</v>
      </c>
      <c r="C3" s="961"/>
      <c r="D3" s="961"/>
      <c r="E3" s="961"/>
      <c r="F3" s="961"/>
      <c r="G3" s="961"/>
      <c r="H3" s="961"/>
      <c r="I3" s="961"/>
      <c r="J3" s="961"/>
    </row>
    <row r="4" spans="1:10" ht="13.5" thickBot="1" x14ac:dyDescent="0.3">
      <c r="B4" s="723" t="s">
        <v>1333</v>
      </c>
      <c r="C4" s="723"/>
      <c r="D4" s="723"/>
      <c r="E4" s="723"/>
      <c r="F4" s="723"/>
      <c r="G4" s="723"/>
      <c r="H4" s="723"/>
      <c r="I4" s="723"/>
      <c r="J4" s="723"/>
    </row>
    <row r="5" spans="1:10" ht="23.5" thickBot="1" x14ac:dyDescent="0.3">
      <c r="B5" s="643" t="s">
        <v>1161</v>
      </c>
      <c r="C5" s="643" t="s">
        <v>799</v>
      </c>
      <c r="D5" s="643" t="s">
        <v>1162</v>
      </c>
      <c r="E5" s="719" t="s">
        <v>1163</v>
      </c>
      <c r="F5" s="645" t="s">
        <v>1164</v>
      </c>
      <c r="G5" s="643">
        <v>2023</v>
      </c>
      <c r="H5" s="643">
        <v>2024</v>
      </c>
      <c r="I5" s="643">
        <v>2025</v>
      </c>
      <c r="J5" s="645" t="s">
        <v>1165</v>
      </c>
    </row>
    <row r="6" spans="1:10" ht="12" thickBot="1" x14ac:dyDescent="0.3">
      <c r="B6" s="43" t="s">
        <v>1190</v>
      </c>
      <c r="C6" s="43" t="s">
        <v>1192</v>
      </c>
      <c r="D6" s="43" t="s">
        <v>1186</v>
      </c>
      <c r="E6" s="724" t="s">
        <v>1187</v>
      </c>
      <c r="F6" s="92" t="s">
        <v>1188</v>
      </c>
      <c r="G6" s="43">
        <v>2023</v>
      </c>
      <c r="H6" s="43">
        <v>2024</v>
      </c>
      <c r="I6" s="43">
        <v>2025</v>
      </c>
      <c r="J6" s="92" t="s">
        <v>1189</v>
      </c>
    </row>
    <row r="7" spans="1:10" s="51" customFormat="1" ht="13.9" customHeight="1" thickBot="1" x14ac:dyDescent="0.3">
      <c r="B7" s="3" t="s">
        <v>1166</v>
      </c>
      <c r="C7" s="306" t="s">
        <v>1167</v>
      </c>
      <c r="D7" s="306" t="s">
        <v>1168</v>
      </c>
      <c r="E7" s="720">
        <v>276</v>
      </c>
      <c r="F7" s="306">
        <v>41</v>
      </c>
      <c r="G7" s="306">
        <v>205</v>
      </c>
      <c r="H7" s="306">
        <v>30</v>
      </c>
      <c r="I7" s="306">
        <v>0</v>
      </c>
      <c r="J7" s="306">
        <v>0</v>
      </c>
    </row>
    <row r="8" spans="1:10" ht="12" thickBot="1" x14ac:dyDescent="0.3">
      <c r="B8" s="3" t="s">
        <v>1169</v>
      </c>
      <c r="C8" s="306" t="s">
        <v>800</v>
      </c>
      <c r="D8" s="306" t="s">
        <v>1170</v>
      </c>
      <c r="E8" s="721"/>
      <c r="F8" s="722"/>
      <c r="G8" s="306"/>
      <c r="H8" s="306"/>
      <c r="I8" s="306"/>
      <c r="J8" s="306"/>
    </row>
    <row r="9" spans="1:10" ht="12" thickBot="1" x14ac:dyDescent="0.3">
      <c r="B9" s="3" t="s">
        <v>1171</v>
      </c>
      <c r="C9" s="306" t="s">
        <v>1167</v>
      </c>
      <c r="D9" s="306" t="s">
        <v>1168</v>
      </c>
      <c r="E9" s="720">
        <v>269</v>
      </c>
      <c r="F9" s="306">
        <v>135</v>
      </c>
      <c r="G9" s="306">
        <v>91</v>
      </c>
      <c r="H9" s="306">
        <v>27</v>
      </c>
      <c r="I9" s="306">
        <v>3</v>
      </c>
      <c r="J9" s="306">
        <v>13</v>
      </c>
    </row>
    <row r="10" spans="1:10" ht="12" thickBot="1" x14ac:dyDescent="0.3">
      <c r="B10" s="3" t="s">
        <v>1172</v>
      </c>
      <c r="C10" s="306" t="s">
        <v>1167</v>
      </c>
      <c r="D10" s="306" t="s">
        <v>1170</v>
      </c>
      <c r="E10" s="720">
        <v>319</v>
      </c>
      <c r="F10" s="306">
        <v>74</v>
      </c>
      <c r="G10" s="306">
        <v>78</v>
      </c>
      <c r="H10" s="306">
        <v>114</v>
      </c>
      <c r="I10" s="306">
        <v>40</v>
      </c>
      <c r="J10" s="306">
        <v>14</v>
      </c>
    </row>
    <row r="11" spans="1:10" ht="12" thickBot="1" x14ac:dyDescent="0.3">
      <c r="B11" s="3" t="s">
        <v>1173</v>
      </c>
      <c r="C11" s="306" t="s">
        <v>1167</v>
      </c>
      <c r="D11" s="306" t="s">
        <v>543</v>
      </c>
      <c r="E11" s="720">
        <v>76</v>
      </c>
      <c r="F11" s="306">
        <v>8</v>
      </c>
      <c r="G11" s="306">
        <v>69</v>
      </c>
      <c r="H11" s="306">
        <v>0</v>
      </c>
      <c r="I11" s="306">
        <v>0</v>
      </c>
      <c r="J11" s="306">
        <v>0</v>
      </c>
    </row>
    <row r="12" spans="1:10" ht="12" thickBot="1" x14ac:dyDescent="0.3">
      <c r="B12" s="3" t="s">
        <v>1174</v>
      </c>
      <c r="C12" s="306" t="s">
        <v>1167</v>
      </c>
      <c r="D12" s="306" t="s">
        <v>1170</v>
      </c>
      <c r="E12" s="720">
        <v>501</v>
      </c>
      <c r="F12" s="306">
        <v>345</v>
      </c>
      <c r="G12" s="306">
        <v>53</v>
      </c>
      <c r="H12" s="306">
        <v>81</v>
      </c>
      <c r="I12" s="306">
        <v>1</v>
      </c>
      <c r="J12" s="306">
        <v>21</v>
      </c>
    </row>
    <row r="13" spans="1:10" ht="12" thickBot="1" x14ac:dyDescent="0.3">
      <c r="B13" s="3" t="s">
        <v>1175</v>
      </c>
      <c r="C13" s="306" t="s">
        <v>1167</v>
      </c>
      <c r="D13" s="306" t="s">
        <v>543</v>
      </c>
      <c r="E13" s="720">
        <v>77</v>
      </c>
      <c r="F13" s="306">
        <v>27</v>
      </c>
      <c r="G13" s="306">
        <v>50</v>
      </c>
      <c r="H13" s="306">
        <v>0</v>
      </c>
      <c r="I13" s="306">
        <v>0</v>
      </c>
      <c r="J13" s="306">
        <v>0</v>
      </c>
    </row>
    <row r="14" spans="1:10" ht="12" thickBot="1" x14ac:dyDescent="0.3">
      <c r="B14" s="3" t="s">
        <v>1176</v>
      </c>
      <c r="C14" s="306" t="s">
        <v>1167</v>
      </c>
      <c r="D14" s="306" t="s">
        <v>1168</v>
      </c>
      <c r="E14" s="720">
        <v>207</v>
      </c>
      <c r="F14" s="306">
        <v>70</v>
      </c>
      <c r="G14" s="306">
        <v>47</v>
      </c>
      <c r="H14" s="306">
        <v>49</v>
      </c>
      <c r="I14" s="306">
        <v>31</v>
      </c>
      <c r="J14" s="306">
        <v>10</v>
      </c>
    </row>
    <row r="15" spans="1:10" ht="12" thickBot="1" x14ac:dyDescent="0.3">
      <c r="B15" s="3" t="s">
        <v>1177</v>
      </c>
      <c r="C15" s="306" t="s">
        <v>1167</v>
      </c>
      <c r="D15" s="306" t="s">
        <v>1168</v>
      </c>
      <c r="E15" s="720">
        <v>200</v>
      </c>
      <c r="F15" s="306">
        <v>142</v>
      </c>
      <c r="G15" s="306">
        <v>45</v>
      </c>
      <c r="H15" s="306">
        <v>5</v>
      </c>
      <c r="I15" s="306">
        <v>0</v>
      </c>
      <c r="J15" s="306">
        <v>8</v>
      </c>
    </row>
    <row r="16" spans="1:10" ht="13.4" customHeight="1" thickBot="1" x14ac:dyDescent="0.3">
      <c r="B16" s="3" t="s">
        <v>1178</v>
      </c>
      <c r="C16" s="306" t="s">
        <v>1167</v>
      </c>
      <c r="D16" s="306" t="s">
        <v>1168</v>
      </c>
      <c r="E16" s="720">
        <v>88</v>
      </c>
      <c r="F16" s="306">
        <v>25</v>
      </c>
      <c r="G16" s="306">
        <v>42</v>
      </c>
      <c r="H16" s="306">
        <v>21</v>
      </c>
      <c r="I16" s="306">
        <v>0</v>
      </c>
      <c r="J16" s="306">
        <v>0</v>
      </c>
    </row>
    <row r="17" spans="2:10" ht="12" thickBot="1" x14ac:dyDescent="0.3">
      <c r="B17" s="3" t="s">
        <v>1179</v>
      </c>
      <c r="C17" s="306" t="s">
        <v>1167</v>
      </c>
      <c r="D17" s="306" t="s">
        <v>1170</v>
      </c>
      <c r="E17" s="720">
        <v>150</v>
      </c>
      <c r="F17" s="306">
        <v>23</v>
      </c>
      <c r="G17" s="306">
        <v>39</v>
      </c>
      <c r="H17" s="306">
        <v>34</v>
      </c>
      <c r="I17" s="306">
        <v>32</v>
      </c>
      <c r="J17" s="306">
        <v>22</v>
      </c>
    </row>
    <row r="18" spans="2:10" ht="12" thickBot="1" x14ac:dyDescent="0.3">
      <c r="B18" s="3" t="s">
        <v>1180</v>
      </c>
      <c r="C18" s="306" t="s">
        <v>1167</v>
      </c>
      <c r="D18" s="306" t="s">
        <v>1168</v>
      </c>
      <c r="E18" s="720">
        <v>77</v>
      </c>
      <c r="F18" s="306">
        <v>35</v>
      </c>
      <c r="G18" s="306">
        <v>39</v>
      </c>
      <c r="H18" s="306">
        <v>0</v>
      </c>
      <c r="I18" s="306">
        <v>0</v>
      </c>
      <c r="J18" s="306">
        <v>3</v>
      </c>
    </row>
    <row r="19" spans="2:10" ht="13.4" customHeight="1" thickBot="1" x14ac:dyDescent="0.3">
      <c r="B19" s="3" t="s">
        <v>1181</v>
      </c>
      <c r="C19" s="306" t="s">
        <v>1167</v>
      </c>
      <c r="D19" s="306" t="s">
        <v>1168</v>
      </c>
      <c r="E19" s="720">
        <v>72</v>
      </c>
      <c r="F19" s="306">
        <v>33</v>
      </c>
      <c r="G19" s="306">
        <v>39</v>
      </c>
      <c r="H19" s="306">
        <v>0</v>
      </c>
      <c r="I19" s="306">
        <v>0</v>
      </c>
      <c r="J19" s="306">
        <v>0</v>
      </c>
    </row>
    <row r="20" spans="2:10" ht="12" thickBot="1" x14ac:dyDescent="0.3">
      <c r="B20" s="3" t="s">
        <v>1182</v>
      </c>
      <c r="C20" s="306" t="s">
        <v>800</v>
      </c>
      <c r="D20" s="306" t="s">
        <v>1170</v>
      </c>
      <c r="E20" s="720"/>
      <c r="F20" s="306"/>
      <c r="G20" s="306"/>
      <c r="H20" s="306"/>
      <c r="I20" s="306"/>
      <c r="J20" s="306"/>
    </row>
    <row r="21" spans="2:10" ht="12" thickBot="1" x14ac:dyDescent="0.3">
      <c r="B21" s="3" t="s">
        <v>1183</v>
      </c>
      <c r="C21" s="306" t="s">
        <v>800</v>
      </c>
      <c r="D21" s="306" t="s">
        <v>1170</v>
      </c>
      <c r="E21" s="720"/>
      <c r="F21" s="306"/>
      <c r="G21" s="306"/>
      <c r="H21" s="306"/>
      <c r="I21" s="306"/>
      <c r="J21" s="306"/>
    </row>
    <row r="22" spans="2:10" ht="14" x14ac:dyDescent="0.25">
      <c r="B22" s="963" t="s">
        <v>1184</v>
      </c>
      <c r="C22" s="963"/>
      <c r="D22" s="963"/>
      <c r="E22" s="963"/>
      <c r="F22" s="963"/>
      <c r="G22" s="963"/>
      <c r="H22" s="963"/>
      <c r="I22" s="963"/>
      <c r="J22" s="963"/>
    </row>
    <row r="23" spans="2:10" x14ac:dyDescent="0.25">
      <c r="B23" s="962" t="s">
        <v>1191</v>
      </c>
      <c r="C23" s="962"/>
      <c r="D23" s="962"/>
      <c r="E23" s="962"/>
      <c r="F23" s="962"/>
      <c r="G23" s="962"/>
      <c r="H23" s="962"/>
      <c r="I23" s="962"/>
      <c r="J23" s="962"/>
    </row>
    <row r="26" spans="2:10" ht="14.25" customHeight="1" x14ac:dyDescent="0.25"/>
    <row r="30" spans="2:10" ht="13.9" customHeight="1" x14ac:dyDescent="0.25"/>
    <row r="35" ht="13.5" customHeight="1" x14ac:dyDescent="0.25"/>
    <row r="38" ht="13.9" customHeight="1" x14ac:dyDescent="0.25"/>
    <row r="39" ht="14.25" customHeight="1" x14ac:dyDescent="0.25"/>
    <row r="40" ht="14.25" customHeight="1" x14ac:dyDescent="0.25"/>
  </sheetData>
  <mergeCells count="3">
    <mergeCell ref="B3:J3"/>
    <mergeCell ref="B23:J23"/>
    <mergeCell ref="B22:J2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E17"/>
  <sheetViews>
    <sheetView showGridLines="0" zoomScale="74" zoomScaleNormal="80" workbookViewId="0"/>
  </sheetViews>
  <sheetFormatPr defaultColWidth="9.26953125" defaultRowHeight="11.5" x14ac:dyDescent="0.25"/>
  <cols>
    <col min="1" max="1" width="24.453125" style="12" customWidth="1"/>
    <col min="2" max="2" width="27" style="12" customWidth="1"/>
    <col min="3" max="3" width="35.453125" style="12" customWidth="1"/>
    <col min="4" max="4" width="27" style="12" customWidth="1"/>
    <col min="5" max="5" width="35.7265625" style="12" customWidth="1"/>
    <col min="6" max="11" width="6.453125" style="12" customWidth="1"/>
    <col min="12" max="16384" width="9.26953125" style="12"/>
  </cols>
  <sheetData>
    <row r="2" spans="2:5" s="51" customFormat="1" x14ac:dyDescent="0.25"/>
    <row r="3" spans="2:5" ht="14.65" customHeight="1" x14ac:dyDescent="0.25">
      <c r="B3" s="964" t="s">
        <v>1193</v>
      </c>
      <c r="C3" s="964"/>
      <c r="D3" s="964"/>
      <c r="E3" s="964"/>
    </row>
    <row r="4" spans="2:5" ht="14.5" x14ac:dyDescent="0.35">
      <c r="B4" s="725"/>
      <c r="C4"/>
      <c r="D4"/>
      <c r="E4"/>
    </row>
    <row r="5" spans="2:5" ht="43.4" customHeight="1" thickBot="1" x14ac:dyDescent="0.3">
      <c r="B5" s="726" t="s">
        <v>1194</v>
      </c>
      <c r="C5" s="666" t="s">
        <v>1195</v>
      </c>
      <c r="D5" s="727" t="s">
        <v>1196</v>
      </c>
      <c r="E5" s="666" t="s">
        <v>1197</v>
      </c>
    </row>
    <row r="6" spans="2:5" ht="43.4" customHeight="1" x14ac:dyDescent="0.25">
      <c r="B6" s="729" t="s">
        <v>1198</v>
      </c>
      <c r="C6" s="736" t="s">
        <v>1199</v>
      </c>
      <c r="D6" s="734" t="s">
        <v>1200</v>
      </c>
      <c r="E6" s="737" t="s">
        <v>1201</v>
      </c>
    </row>
    <row r="7" spans="2:5" ht="72" customHeight="1" x14ac:dyDescent="0.25">
      <c r="B7" s="728" t="s">
        <v>1202</v>
      </c>
      <c r="C7" s="738" t="s">
        <v>1208</v>
      </c>
      <c r="D7" s="734" t="s">
        <v>1209</v>
      </c>
      <c r="E7" s="734" t="s">
        <v>1203</v>
      </c>
    </row>
    <row r="8" spans="2:5" ht="34.4" customHeight="1" thickBot="1" x14ac:dyDescent="0.3">
      <c r="B8" s="739" t="s">
        <v>1204</v>
      </c>
      <c r="C8" s="735" t="s">
        <v>1205</v>
      </c>
      <c r="D8" s="735" t="s">
        <v>1206</v>
      </c>
      <c r="E8" s="735" t="s">
        <v>1207</v>
      </c>
    </row>
    <row r="12" spans="2:5" ht="13" x14ac:dyDescent="0.25">
      <c r="B12" s="964" t="s">
        <v>1335</v>
      </c>
      <c r="C12" s="964"/>
      <c r="D12" s="964"/>
      <c r="E12" s="964"/>
    </row>
    <row r="13" spans="2:5" ht="14.5" x14ac:dyDescent="0.35">
      <c r="B13" s="725"/>
      <c r="C13"/>
      <c r="D13"/>
      <c r="E13"/>
    </row>
    <row r="14" spans="2:5" ht="26.5" thickBot="1" x14ac:dyDescent="0.3">
      <c r="B14" s="726" t="s">
        <v>1210</v>
      </c>
      <c r="C14" s="666" t="s">
        <v>1214</v>
      </c>
      <c r="D14" s="670" t="s">
        <v>1218</v>
      </c>
      <c r="E14" s="670" t="s">
        <v>1222</v>
      </c>
    </row>
    <row r="15" spans="2:5" ht="34.5" x14ac:dyDescent="0.25">
      <c r="B15" s="729" t="s">
        <v>1213</v>
      </c>
      <c r="C15" s="736" t="s">
        <v>1215</v>
      </c>
      <c r="D15" s="734" t="s">
        <v>1219</v>
      </c>
      <c r="E15" s="737" t="s">
        <v>1225</v>
      </c>
    </row>
    <row r="16" spans="2:5" ht="73.900000000000006" customHeight="1" x14ac:dyDescent="0.25">
      <c r="B16" s="728" t="s">
        <v>1211</v>
      </c>
      <c r="C16" s="738" t="s">
        <v>1216</v>
      </c>
      <c r="D16" s="734" t="s">
        <v>1220</v>
      </c>
      <c r="E16" s="734" t="s">
        <v>1223</v>
      </c>
    </row>
    <row r="17" spans="2:5" ht="23.5" thickBot="1" x14ac:dyDescent="0.3">
      <c r="B17" s="739" t="s">
        <v>1212</v>
      </c>
      <c r="C17" s="735" t="s">
        <v>1217</v>
      </c>
      <c r="D17" s="735" t="s">
        <v>1221</v>
      </c>
      <c r="E17" s="735" t="s">
        <v>1224</v>
      </c>
    </row>
  </sheetData>
  <mergeCells count="2">
    <mergeCell ref="B3:E3"/>
    <mergeCell ref="B12:E12"/>
  </mergeCells>
  <pageMargins left="0.7" right="0.7" top="0.7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6"/>
  <sheetViews>
    <sheetView showGridLines="0" zoomScaleNormal="100" workbookViewId="0">
      <selection activeCell="A22" sqref="A22"/>
    </sheetView>
  </sheetViews>
  <sheetFormatPr defaultColWidth="9.26953125" defaultRowHeight="11.5" x14ac:dyDescent="0.25"/>
  <cols>
    <col min="1" max="1" width="9.26953125" style="461"/>
    <col min="2" max="4" width="9.7265625" style="461" customWidth="1"/>
    <col min="5" max="6" width="9.7265625" style="12" customWidth="1"/>
    <col min="7" max="16384" width="9.26953125" style="12"/>
  </cols>
  <sheetData>
    <row r="1" spans="1:8" x14ac:dyDescent="0.25">
      <c r="A1" s="12"/>
    </row>
    <row r="2" spans="1:8" x14ac:dyDescent="0.25">
      <c r="B2" s="461">
        <v>2022</v>
      </c>
      <c r="C2" s="461">
        <v>2023</v>
      </c>
      <c r="D2" s="461">
        <v>2024</v>
      </c>
      <c r="E2" s="12">
        <v>2025</v>
      </c>
      <c r="F2" s="12">
        <v>2026</v>
      </c>
    </row>
    <row r="3" spans="1:8" x14ac:dyDescent="0.25">
      <c r="A3" s="29" t="s">
        <v>1001</v>
      </c>
      <c r="B3" s="624">
        <v>57.79922354515228</v>
      </c>
      <c r="C3" s="624">
        <v>58.682087539426611</v>
      </c>
      <c r="D3" s="624">
        <v>58.788780433710222</v>
      </c>
      <c r="E3" s="624">
        <v>57.842231649755384</v>
      </c>
      <c r="F3" s="624">
        <v>59.854647269694929</v>
      </c>
      <c r="G3" s="12" t="s">
        <v>1010</v>
      </c>
    </row>
    <row r="4" spans="1:8" x14ac:dyDescent="0.25">
      <c r="A4" s="29" t="s">
        <v>1002</v>
      </c>
      <c r="B4" s="624">
        <v>57.79922354515228</v>
      </c>
      <c r="C4" s="624">
        <v>58.682087539426611</v>
      </c>
      <c r="D4" s="624">
        <v>58.47969387213621</v>
      </c>
      <c r="E4" s="624">
        <v>57.079889756430177</v>
      </c>
      <c r="F4" s="624">
        <v>57.717827104995592</v>
      </c>
      <c r="G4" s="12" t="s">
        <v>1011</v>
      </c>
    </row>
    <row r="5" spans="1:8" x14ac:dyDescent="0.25">
      <c r="B5" s="256"/>
      <c r="D5" s="256"/>
    </row>
    <row r="6" spans="1:8" x14ac:dyDescent="0.25">
      <c r="B6" s="257" t="s">
        <v>1003</v>
      </c>
      <c r="D6" s="256"/>
    </row>
    <row r="7" spans="1:8" x14ac:dyDescent="0.25">
      <c r="B7" s="256"/>
      <c r="D7" s="256"/>
    </row>
    <row r="8" spans="1:8" x14ac:dyDescent="0.25">
      <c r="B8" s="256"/>
      <c r="D8" s="256"/>
    </row>
    <row r="9" spans="1:8" x14ac:dyDescent="0.25">
      <c r="B9" s="256"/>
      <c r="D9" s="256"/>
    </row>
    <row r="10" spans="1:8" x14ac:dyDescent="0.25">
      <c r="B10" s="256"/>
      <c r="D10" s="256"/>
    </row>
    <row r="11" spans="1:8" x14ac:dyDescent="0.25">
      <c r="B11" s="256"/>
      <c r="D11" s="256"/>
    </row>
    <row r="12" spans="1:8" x14ac:dyDescent="0.25">
      <c r="B12" s="256"/>
      <c r="D12" s="256"/>
    </row>
    <row r="13" spans="1:8" x14ac:dyDescent="0.25">
      <c r="B13" s="256"/>
    </row>
    <row r="14" spans="1:8" x14ac:dyDescent="0.25">
      <c r="B14" s="256"/>
    </row>
    <row r="15" spans="1:8" x14ac:dyDescent="0.25">
      <c r="G15" s="461"/>
      <c r="H15" s="461"/>
    </row>
    <row r="16" spans="1:8" x14ac:dyDescent="0.25">
      <c r="F16" s="461"/>
      <c r="G16" s="461"/>
      <c r="H16" s="461"/>
    </row>
    <row r="17" spans="2:11" x14ac:dyDescent="0.25">
      <c r="F17" s="461"/>
      <c r="G17" s="461"/>
      <c r="H17" s="461"/>
    </row>
    <row r="18" spans="2:11" x14ac:dyDescent="0.25">
      <c r="F18" s="461"/>
      <c r="G18" s="461"/>
      <c r="H18" s="461"/>
    </row>
    <row r="19" spans="2:11" x14ac:dyDescent="0.25">
      <c r="F19" s="461"/>
      <c r="G19" s="461"/>
      <c r="H19" s="461"/>
    </row>
    <row r="20" spans="2:11" x14ac:dyDescent="0.25">
      <c r="F20" s="461"/>
      <c r="G20" s="461"/>
      <c r="H20" s="461"/>
    </row>
    <row r="21" spans="2:11" x14ac:dyDescent="0.25">
      <c r="F21" s="461"/>
      <c r="G21" s="461"/>
      <c r="H21" s="461"/>
    </row>
    <row r="22" spans="2:11" x14ac:dyDescent="0.25">
      <c r="F22" s="461"/>
      <c r="G22" s="461"/>
      <c r="H22" s="461"/>
    </row>
    <row r="23" spans="2:11" x14ac:dyDescent="0.25">
      <c r="F23" s="461"/>
      <c r="G23" s="461"/>
      <c r="H23" s="461"/>
    </row>
    <row r="24" spans="2:11" x14ac:dyDescent="0.25">
      <c r="F24" s="461"/>
      <c r="G24" s="461"/>
      <c r="H24" s="461"/>
    </row>
    <row r="25" spans="2:11" x14ac:dyDescent="0.25">
      <c r="F25" s="461"/>
      <c r="G25" s="461"/>
      <c r="H25" s="461"/>
    </row>
    <row r="26" spans="2:11" x14ac:dyDescent="0.25">
      <c r="F26" s="461"/>
      <c r="G26" s="461"/>
      <c r="H26" s="461"/>
    </row>
    <row r="27" spans="2:11" x14ac:dyDescent="0.25">
      <c r="F27" s="461"/>
      <c r="G27" s="461"/>
      <c r="H27" s="461"/>
    </row>
    <row r="28" spans="2:11" x14ac:dyDescent="0.25">
      <c r="F28" s="461"/>
      <c r="G28" s="461"/>
      <c r="H28" s="461"/>
    </row>
    <row r="29" spans="2:11" x14ac:dyDescent="0.25">
      <c r="K29" s="270" t="s">
        <v>8</v>
      </c>
    </row>
    <row r="31" spans="2:11" x14ac:dyDescent="0.25">
      <c r="B31" s="257" t="s">
        <v>1004</v>
      </c>
    </row>
    <row r="36" spans="2:2" x14ac:dyDescent="0.25">
      <c r="B36" s="257"/>
    </row>
    <row r="53" spans="4:11" x14ac:dyDescent="0.25">
      <c r="K53" s="270" t="s">
        <v>97</v>
      </c>
    </row>
    <row r="55" spans="4:11" x14ac:dyDescent="0.25">
      <c r="D55" s="258"/>
    </row>
    <row r="56" spans="4:11" x14ac:dyDescent="0.25">
      <c r="D56" s="270"/>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9">
    <tabColor rgb="FF92D050"/>
  </sheetPr>
  <dimension ref="A3:M38"/>
  <sheetViews>
    <sheetView showGridLines="0" zoomScale="80" zoomScaleNormal="80" workbookViewId="0"/>
  </sheetViews>
  <sheetFormatPr defaultColWidth="9.26953125" defaultRowHeight="11.5" x14ac:dyDescent="0.25"/>
  <cols>
    <col min="1" max="1" width="41.7265625" style="12" bestFit="1" customWidth="1"/>
    <col min="2" max="3" width="9" style="12" customWidth="1"/>
    <col min="4" max="4" width="14.453125" style="12" bestFit="1" customWidth="1"/>
    <col min="5" max="6" width="9" style="12" customWidth="1"/>
    <col min="7" max="9" width="9.26953125" style="12"/>
    <col min="10" max="10" width="83.7265625" style="12" customWidth="1"/>
    <col min="11" max="16384" width="9.26953125" style="12"/>
  </cols>
  <sheetData>
    <row r="3" spans="1:7" ht="12" thickBot="1" x14ac:dyDescent="0.3">
      <c r="A3" s="968" t="s">
        <v>1337</v>
      </c>
      <c r="B3" s="968"/>
      <c r="C3" s="968"/>
      <c r="D3" s="968"/>
      <c r="E3" s="968"/>
      <c r="F3" s="968"/>
    </row>
    <row r="4" spans="1:7" x14ac:dyDescent="0.25">
      <c r="A4" s="467"/>
      <c r="B4" s="468" t="s">
        <v>758</v>
      </c>
      <c r="C4" s="468" t="s">
        <v>1226</v>
      </c>
      <c r="D4" s="468" t="s">
        <v>1227</v>
      </c>
      <c r="E4" s="468" t="s">
        <v>772</v>
      </c>
      <c r="F4" s="468" t="s">
        <v>773</v>
      </c>
      <c r="G4" s="468" t="s">
        <v>1228</v>
      </c>
    </row>
    <row r="5" spans="1:7" x14ac:dyDescent="0.25">
      <c r="A5" s="47" t="s">
        <v>0</v>
      </c>
      <c r="B5" s="213">
        <v>-5.4305277949314608</v>
      </c>
      <c r="C5" s="213">
        <v>-2.0371563219062203</v>
      </c>
      <c r="D5" s="213">
        <v>-6.2971197561965244</v>
      </c>
      <c r="E5" s="213">
        <v>-3.9</v>
      </c>
      <c r="F5" s="213">
        <v>-3.2</v>
      </c>
      <c r="G5" s="213">
        <v>-2.2000000000000002</v>
      </c>
    </row>
    <row r="6" spans="1:7" x14ac:dyDescent="0.25">
      <c r="A6" s="48" t="s">
        <v>1</v>
      </c>
      <c r="B6" s="214">
        <v>-0.5225650980222396</v>
      </c>
      <c r="C6" s="115">
        <v>-0.36511750099100077</v>
      </c>
      <c r="D6" s="115">
        <v>-0.45489391210792079</v>
      </c>
      <c r="E6" s="115">
        <v>-0.45086046244643041</v>
      </c>
      <c r="F6" s="115">
        <v>-2.0997227577261933E-2</v>
      </c>
      <c r="G6" s="115">
        <v>0.18702531308394865</v>
      </c>
    </row>
    <row r="7" spans="1:7" x14ac:dyDescent="0.25">
      <c r="A7" s="48" t="s">
        <v>1229</v>
      </c>
      <c r="B7" s="214">
        <v>-3.3905982178870557</v>
      </c>
      <c r="C7" s="115">
        <v>-0.86467980276859224</v>
      </c>
      <c r="D7" s="115">
        <v>-1.5212476822354879</v>
      </c>
      <c r="E7" s="115">
        <v>0</v>
      </c>
      <c r="F7" s="115">
        <v>0</v>
      </c>
      <c r="G7" s="115">
        <v>0</v>
      </c>
    </row>
    <row r="8" spans="1:7" x14ac:dyDescent="0.25">
      <c r="A8" s="107" t="s">
        <v>440</v>
      </c>
      <c r="B8" s="213">
        <v>-1.5173644790221656</v>
      </c>
      <c r="C8" s="13">
        <v>-0.80735901814662725</v>
      </c>
      <c r="D8" s="13">
        <v>-4.320978161853116</v>
      </c>
      <c r="E8" s="13">
        <v>-3.4491395375535694</v>
      </c>
      <c r="F8" s="13">
        <v>-3.1790027724227383</v>
      </c>
      <c r="G8" s="13">
        <v>-2.3870253130839489</v>
      </c>
    </row>
    <row r="9" spans="1:7" x14ac:dyDescent="0.25">
      <c r="A9" s="110" t="s">
        <v>443</v>
      </c>
      <c r="B9" s="215">
        <v>0.94219566664395771</v>
      </c>
      <c r="C9" s="111">
        <v>0.7100054608755384</v>
      </c>
      <c r="D9" s="111">
        <v>-3.5136191437064888</v>
      </c>
      <c r="E9" s="111">
        <v>0.87183862429954662</v>
      </c>
      <c r="F9" s="111">
        <v>0.27013676513083107</v>
      </c>
      <c r="G9" s="111">
        <v>0.79197745933878938</v>
      </c>
    </row>
    <row r="10" spans="1:7" x14ac:dyDescent="0.25">
      <c r="A10" s="965" t="s">
        <v>857</v>
      </c>
      <c r="B10" s="464"/>
      <c r="C10" s="465"/>
      <c r="D10" s="465"/>
      <c r="E10" s="465"/>
      <c r="F10" s="465"/>
      <c r="G10" s="465"/>
    </row>
    <row r="11" spans="1:7" x14ac:dyDescent="0.25">
      <c r="A11" s="966"/>
      <c r="B11" s="215"/>
      <c r="C11" s="111"/>
      <c r="D11" s="111"/>
      <c r="E11" s="111">
        <v>-4.74</v>
      </c>
      <c r="F11" s="111">
        <v>-5.15</v>
      </c>
      <c r="G11" s="111">
        <v>-4.93</v>
      </c>
    </row>
    <row r="12" spans="1:7" x14ac:dyDescent="0.25">
      <c r="A12" s="965" t="s">
        <v>858</v>
      </c>
      <c r="B12" s="464"/>
      <c r="C12" s="465"/>
      <c r="D12" s="465"/>
      <c r="E12" s="465"/>
      <c r="F12" s="465"/>
      <c r="G12" s="465"/>
    </row>
    <row r="13" spans="1:7" ht="12" thickBot="1" x14ac:dyDescent="0.3">
      <c r="A13" s="967"/>
      <c r="B13" s="466"/>
      <c r="C13" s="249"/>
      <c r="D13" s="249"/>
      <c r="E13" s="441">
        <v>1072.7221979999999</v>
      </c>
      <c r="F13" s="441">
        <v>2677.2302330000002</v>
      </c>
      <c r="G13" s="441">
        <v>3919.6415900000002</v>
      </c>
    </row>
    <row r="14" spans="1:7" x14ac:dyDescent="0.25">
      <c r="A14" s="275"/>
      <c r="F14" s="463"/>
      <c r="G14" s="463" t="s">
        <v>8</v>
      </c>
    </row>
    <row r="15" spans="1:7" x14ac:dyDescent="0.25">
      <c r="A15" s="275"/>
      <c r="E15" s="301"/>
      <c r="F15" s="301"/>
    </row>
    <row r="16" spans="1:7" x14ac:dyDescent="0.25">
      <c r="A16" s="25"/>
      <c r="E16" s="301"/>
      <c r="F16" s="301"/>
    </row>
    <row r="17" spans="1:13" ht="12" thickBot="1" x14ac:dyDescent="0.3">
      <c r="A17" s="294" t="s">
        <v>1338</v>
      </c>
      <c r="B17" s="294"/>
      <c r="C17" s="294"/>
      <c r="D17" s="294"/>
      <c r="E17" s="294"/>
      <c r="F17" s="294"/>
      <c r="G17" s="14"/>
    </row>
    <row r="18" spans="1:13" x14ac:dyDescent="0.25">
      <c r="A18" s="106"/>
      <c r="B18" s="109" t="str">
        <f t="shared" ref="B18:G23" si="0">B4</f>
        <v>2021 S</v>
      </c>
      <c r="C18" s="109" t="str">
        <f t="shared" si="0"/>
        <v>2022 S</v>
      </c>
      <c r="D18" s="109" t="str">
        <f t="shared" si="0"/>
        <v>2023 OS</v>
      </c>
      <c r="E18" s="109" t="str">
        <f t="shared" si="0"/>
        <v>2024 PS</v>
      </c>
      <c r="F18" s="109" t="str">
        <f t="shared" si="0"/>
        <v>2025 PS</v>
      </c>
      <c r="G18" s="109" t="str">
        <f t="shared" si="0"/>
        <v>2026 PS</v>
      </c>
      <c r="H18" s="212"/>
    </row>
    <row r="19" spans="1:13" x14ac:dyDescent="0.25">
      <c r="A19" s="47" t="s">
        <v>164</v>
      </c>
      <c r="B19" s="250">
        <f t="shared" si="0"/>
        <v>-5.4305277949314608</v>
      </c>
      <c r="C19" s="250">
        <f t="shared" si="0"/>
        <v>-2.0371563219062203</v>
      </c>
      <c r="D19" s="250">
        <f t="shared" si="0"/>
        <v>-6.2971197561965244</v>
      </c>
      <c r="E19" s="250">
        <f t="shared" si="0"/>
        <v>-3.9</v>
      </c>
      <c r="F19" s="250">
        <f t="shared" si="0"/>
        <v>-3.2</v>
      </c>
      <c r="G19" s="250">
        <f t="shared" si="0"/>
        <v>-2.2000000000000002</v>
      </c>
      <c r="H19" s="24"/>
      <c r="I19" s="24"/>
      <c r="J19" s="24"/>
      <c r="K19" s="16"/>
      <c r="L19" s="16"/>
      <c r="M19" s="16"/>
    </row>
    <row r="20" spans="1:13" ht="15" customHeight="1" x14ac:dyDescent="0.25">
      <c r="A20" s="48" t="s">
        <v>145</v>
      </c>
      <c r="B20" s="99">
        <f t="shared" si="0"/>
        <v>-0.5225650980222396</v>
      </c>
      <c r="C20" s="99">
        <f t="shared" si="0"/>
        <v>-0.36511750099100077</v>
      </c>
      <c r="D20" s="99">
        <f t="shared" si="0"/>
        <v>-0.45489391210792079</v>
      </c>
      <c r="E20" s="99">
        <f t="shared" si="0"/>
        <v>-0.45086046244643041</v>
      </c>
      <c r="F20" s="99">
        <f t="shared" si="0"/>
        <v>-2.0997227577261933E-2</v>
      </c>
      <c r="G20" s="99">
        <f t="shared" si="0"/>
        <v>0.18702531308394865</v>
      </c>
      <c r="H20" s="24"/>
      <c r="I20" s="24"/>
      <c r="J20" s="24"/>
      <c r="K20" s="16"/>
      <c r="L20" s="16"/>
      <c r="M20" s="16"/>
    </row>
    <row r="21" spans="1:13" x14ac:dyDescent="0.25">
      <c r="A21" s="48" t="s">
        <v>704</v>
      </c>
      <c r="B21" s="99">
        <f t="shared" si="0"/>
        <v>-3.3905982178870557</v>
      </c>
      <c r="C21" s="99">
        <f t="shared" si="0"/>
        <v>-0.86467980276859224</v>
      </c>
      <c r="D21" s="99">
        <f t="shared" si="0"/>
        <v>-1.5212476822354879</v>
      </c>
      <c r="E21" s="99">
        <f t="shared" si="0"/>
        <v>0</v>
      </c>
      <c r="F21" s="99">
        <f t="shared" si="0"/>
        <v>0</v>
      </c>
      <c r="G21" s="99">
        <f t="shared" si="0"/>
        <v>0</v>
      </c>
      <c r="H21" s="24"/>
      <c r="I21" s="24"/>
      <c r="J21" s="24"/>
      <c r="K21" s="16"/>
      <c r="L21" s="16"/>
      <c r="M21" s="16"/>
    </row>
    <row r="22" spans="1:13" x14ac:dyDescent="0.25">
      <c r="A22" s="107" t="s">
        <v>146</v>
      </c>
      <c r="B22" s="108">
        <f t="shared" si="0"/>
        <v>-1.5173644790221656</v>
      </c>
      <c r="C22" s="108">
        <f t="shared" si="0"/>
        <v>-0.80735901814662725</v>
      </c>
      <c r="D22" s="108">
        <f t="shared" si="0"/>
        <v>-4.320978161853116</v>
      </c>
      <c r="E22" s="108">
        <f t="shared" si="0"/>
        <v>-3.4491395375535694</v>
      </c>
      <c r="F22" s="108">
        <f t="shared" si="0"/>
        <v>-3.1790027724227383</v>
      </c>
      <c r="G22" s="108">
        <f t="shared" si="0"/>
        <v>-2.3870253130839489</v>
      </c>
      <c r="H22" s="51"/>
    </row>
    <row r="23" spans="1:13" x14ac:dyDescent="0.25">
      <c r="A23" s="110" t="s">
        <v>444</v>
      </c>
      <c r="B23" s="111">
        <f t="shared" si="0"/>
        <v>0.94219566664395771</v>
      </c>
      <c r="C23" s="111">
        <f t="shared" si="0"/>
        <v>0.7100054608755384</v>
      </c>
      <c r="D23" s="111">
        <f t="shared" si="0"/>
        <v>-3.5136191437064888</v>
      </c>
      <c r="E23" s="111">
        <f t="shared" si="0"/>
        <v>0.87183862429954662</v>
      </c>
      <c r="F23" s="111">
        <f t="shared" si="0"/>
        <v>0.27013676513083107</v>
      </c>
      <c r="G23" s="111">
        <f t="shared" si="0"/>
        <v>0.79197745933878938</v>
      </c>
      <c r="H23" s="51"/>
    </row>
    <row r="24" spans="1:13" x14ac:dyDescent="0.25">
      <c r="A24" s="965" t="s">
        <v>859</v>
      </c>
      <c r="B24" s="464"/>
      <c r="C24" s="465"/>
      <c r="D24" s="465"/>
      <c r="E24" s="465"/>
      <c r="F24" s="465"/>
      <c r="G24" s="465"/>
      <c r="H24" s="51"/>
    </row>
    <row r="25" spans="1:13" x14ac:dyDescent="0.25">
      <c r="A25" s="966"/>
      <c r="B25" s="215"/>
      <c r="C25" s="111"/>
      <c r="D25" s="111"/>
      <c r="E25" s="111">
        <f>E11</f>
        <v>-4.74</v>
      </c>
      <c r="F25" s="111">
        <f t="shared" ref="F25:G25" si="1">F11</f>
        <v>-5.15</v>
      </c>
      <c r="G25" s="111">
        <f t="shared" si="1"/>
        <v>-4.93</v>
      </c>
      <c r="H25" s="51"/>
    </row>
    <row r="26" spans="1:13" x14ac:dyDescent="0.25">
      <c r="A26" s="965" t="s">
        <v>860</v>
      </c>
      <c r="B26" s="464"/>
      <c r="C26" s="465"/>
      <c r="D26" s="465"/>
      <c r="E26" s="465"/>
      <c r="F26" s="465"/>
      <c r="G26" s="465"/>
      <c r="H26" s="51"/>
    </row>
    <row r="27" spans="1:13" ht="12" thickBot="1" x14ac:dyDescent="0.3">
      <c r="A27" s="967"/>
      <c r="B27" s="466"/>
      <c r="C27" s="249"/>
      <c r="D27" s="249"/>
      <c r="E27" s="441">
        <f>E13</f>
        <v>1072.7221979999999</v>
      </c>
      <c r="F27" s="441">
        <f t="shared" ref="F27:G27" si="2">F13</f>
        <v>2677.2302330000002</v>
      </c>
      <c r="G27" s="441">
        <f t="shared" si="2"/>
        <v>3919.6415900000002</v>
      </c>
      <c r="H27" s="51"/>
    </row>
    <row r="28" spans="1:13" x14ac:dyDescent="0.25">
      <c r="A28" s="275"/>
      <c r="G28" s="462" t="s">
        <v>97</v>
      </c>
    </row>
    <row r="29" spans="1:13" x14ac:dyDescent="0.25">
      <c r="A29" s="314"/>
    </row>
    <row r="30" spans="1:13" x14ac:dyDescent="0.25">
      <c r="A30" s="25"/>
    </row>
    <row r="31" spans="1:13" x14ac:dyDescent="0.25">
      <c r="A31" s="51"/>
    </row>
    <row r="38" ht="15" customHeight="1" x14ac:dyDescent="0.25"/>
  </sheetData>
  <mergeCells count="6">
    <mergeCell ref="A24:A25"/>
    <mergeCell ref="A26:A27"/>
    <mergeCell ref="A3:C3"/>
    <mergeCell ref="D3:F3"/>
    <mergeCell ref="A10:A11"/>
    <mergeCell ref="A12:A1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3"/>
  <sheetViews>
    <sheetView showGridLines="0" zoomScaleNormal="100" workbookViewId="0">
      <selection activeCell="B20" sqref="B20"/>
    </sheetView>
  </sheetViews>
  <sheetFormatPr defaultRowHeight="14.5" x14ac:dyDescent="0.35"/>
  <sheetData>
    <row r="1" spans="1:14" x14ac:dyDescent="0.35">
      <c r="A1" s="12"/>
    </row>
    <row r="3" spans="1:14" x14ac:dyDescent="0.35">
      <c r="B3" s="436" t="s">
        <v>1013</v>
      </c>
      <c r="C3" s="436"/>
      <c r="D3" s="436"/>
      <c r="E3" s="436"/>
      <c r="F3" s="436"/>
      <c r="G3" s="436"/>
      <c r="H3" s="436"/>
      <c r="I3" s="436"/>
      <c r="J3" s="436"/>
      <c r="K3" s="436"/>
      <c r="L3" s="436"/>
      <c r="M3" s="436"/>
      <c r="N3" s="436"/>
    </row>
    <row r="4" spans="1:14" x14ac:dyDescent="0.35">
      <c r="B4" s="981"/>
      <c r="C4" s="981"/>
      <c r="D4" s="981"/>
      <c r="E4" s="981"/>
      <c r="F4" s="981"/>
      <c r="G4" s="981"/>
      <c r="H4" s="625">
        <v>2024</v>
      </c>
      <c r="I4" s="981">
        <v>2025</v>
      </c>
      <c r="J4" s="981"/>
      <c r="K4" s="460">
        <v>2026</v>
      </c>
      <c r="L4" s="626">
        <v>2027</v>
      </c>
      <c r="M4" s="626">
        <v>2028</v>
      </c>
      <c r="N4" s="435"/>
    </row>
    <row r="5" spans="1:14" x14ac:dyDescent="0.35">
      <c r="B5" s="982" t="s">
        <v>1014</v>
      </c>
      <c r="C5" s="982"/>
      <c r="D5" s="982"/>
      <c r="E5" s="982"/>
      <c r="F5" s="982"/>
      <c r="G5" s="982"/>
      <c r="H5" s="627"/>
      <c r="I5" s="976"/>
      <c r="J5" s="976"/>
      <c r="K5" s="39"/>
      <c r="L5" s="627"/>
      <c r="M5" s="627"/>
      <c r="N5" s="435"/>
    </row>
    <row r="6" spans="1:14" x14ac:dyDescent="0.35">
      <c r="B6" s="975" t="s">
        <v>1015</v>
      </c>
      <c r="C6" s="975"/>
      <c r="D6" s="975"/>
      <c r="E6" s="975"/>
      <c r="F6" s="975"/>
      <c r="G6" s="975"/>
      <c r="H6" s="627">
        <v>-4.4000000000000004</v>
      </c>
      <c r="I6" s="976">
        <v>-3.5</v>
      </c>
      <c r="J6" s="976"/>
      <c r="K6" s="39">
        <v>-2.5</v>
      </c>
      <c r="L6" s="627">
        <v>-1.5</v>
      </c>
      <c r="M6" s="627" t="s">
        <v>1016</v>
      </c>
      <c r="N6" s="435"/>
    </row>
    <row r="7" spans="1:14" x14ac:dyDescent="0.35">
      <c r="B7" s="975" t="s">
        <v>1017</v>
      </c>
      <c r="C7" s="975"/>
      <c r="D7" s="975"/>
      <c r="E7" s="975"/>
      <c r="F7" s="975"/>
      <c r="G7" s="975"/>
      <c r="H7" s="627"/>
      <c r="I7" s="976"/>
      <c r="J7" s="976"/>
      <c r="K7" s="39"/>
      <c r="L7" s="627"/>
      <c r="M7" s="627">
        <v>3.9</v>
      </c>
      <c r="N7" s="435"/>
    </row>
    <row r="8" spans="1:14" ht="15" thickBot="1" x14ac:dyDescent="0.4">
      <c r="B8" s="977" t="s">
        <v>1018</v>
      </c>
      <c r="C8" s="977"/>
      <c r="D8" s="977"/>
      <c r="E8" s="977"/>
      <c r="F8" s="977"/>
      <c r="G8" s="977"/>
      <c r="H8" s="628"/>
      <c r="I8" s="978"/>
      <c r="J8" s="978"/>
      <c r="K8" s="629"/>
      <c r="L8" s="628"/>
      <c r="M8" s="633">
        <v>1</v>
      </c>
      <c r="N8" s="435"/>
    </row>
    <row r="9" spans="1:14" x14ac:dyDescent="0.35">
      <c r="B9" s="973" t="s">
        <v>1019</v>
      </c>
      <c r="C9" s="973"/>
      <c r="D9" s="973"/>
      <c r="E9" s="973"/>
      <c r="F9" s="973"/>
      <c r="G9" s="973"/>
      <c r="H9" s="627"/>
      <c r="I9" s="974"/>
      <c r="J9" s="974"/>
      <c r="K9" s="39"/>
      <c r="L9" s="627"/>
      <c r="M9" s="627"/>
      <c r="N9" s="435"/>
    </row>
    <row r="10" spans="1:14" x14ac:dyDescent="0.35">
      <c r="B10" s="975" t="s">
        <v>1015</v>
      </c>
      <c r="C10" s="975"/>
      <c r="D10" s="975"/>
      <c r="E10" s="975"/>
      <c r="F10" s="975"/>
      <c r="G10" s="975"/>
      <c r="H10" s="627">
        <v>-3.6</v>
      </c>
      <c r="I10" s="976">
        <v>-3.1</v>
      </c>
      <c r="J10" s="976"/>
      <c r="K10" s="39">
        <v>-3</v>
      </c>
      <c r="L10" s="627">
        <v>-2.6</v>
      </c>
      <c r="M10" s="627">
        <v>-2.2999999999999998</v>
      </c>
      <c r="N10" s="435"/>
    </row>
    <row r="11" spans="1:14" x14ac:dyDescent="0.35">
      <c r="B11" s="975" t="s">
        <v>1017</v>
      </c>
      <c r="C11" s="975"/>
      <c r="D11" s="975"/>
      <c r="E11" s="975"/>
      <c r="F11" s="975"/>
      <c r="G11" s="975"/>
      <c r="H11" s="627"/>
      <c r="I11" s="975"/>
      <c r="J11" s="975"/>
      <c r="K11" s="39"/>
      <c r="L11" s="627"/>
      <c r="M11" s="627">
        <v>1.3</v>
      </c>
      <c r="N11" s="435"/>
    </row>
    <row r="12" spans="1:14" ht="15" thickBot="1" x14ac:dyDescent="0.4">
      <c r="B12" s="977" t="s">
        <v>1018</v>
      </c>
      <c r="C12" s="977"/>
      <c r="D12" s="977"/>
      <c r="E12" s="977"/>
      <c r="F12" s="977"/>
      <c r="G12" s="977"/>
      <c r="H12" s="628"/>
      <c r="I12" s="978"/>
      <c r="J12" s="978"/>
      <c r="K12" s="629"/>
      <c r="L12" s="628"/>
      <c r="M12" s="630">
        <v>0.3</v>
      </c>
      <c r="N12" s="435"/>
    </row>
    <row r="13" spans="1:14" x14ac:dyDescent="0.35">
      <c r="B13" s="979" t="s">
        <v>1020</v>
      </c>
      <c r="C13" s="979"/>
      <c r="D13" s="979"/>
      <c r="E13" s="979"/>
      <c r="F13" s="979"/>
      <c r="G13" s="979"/>
      <c r="H13" s="979"/>
      <c r="I13" s="979"/>
      <c r="J13" s="979"/>
      <c r="K13" s="979"/>
      <c r="L13" s="969" t="s">
        <v>1022</v>
      </c>
      <c r="M13" s="969"/>
      <c r="N13" s="971"/>
    </row>
    <row r="14" spans="1:14" x14ac:dyDescent="0.35">
      <c r="B14" s="980"/>
      <c r="C14" s="980"/>
      <c r="D14" s="980"/>
      <c r="E14" s="980"/>
      <c r="F14" s="980"/>
      <c r="G14" s="980"/>
      <c r="H14" s="980"/>
      <c r="I14" s="980"/>
      <c r="J14" s="980"/>
      <c r="K14" s="980"/>
      <c r="L14" s="970"/>
      <c r="M14" s="970"/>
      <c r="N14" s="971"/>
    </row>
    <row r="15" spans="1:14" x14ac:dyDescent="0.35">
      <c r="B15" s="972" t="s">
        <v>1021</v>
      </c>
      <c r="C15" s="972"/>
      <c r="D15" s="972"/>
      <c r="E15" s="972"/>
      <c r="F15" s="972"/>
      <c r="G15" s="972"/>
      <c r="H15" s="972"/>
      <c r="I15" s="972"/>
      <c r="J15" s="972"/>
      <c r="K15" s="972"/>
      <c r="L15" s="631"/>
      <c r="M15" s="631"/>
      <c r="N15" s="631"/>
    </row>
    <row r="16" spans="1:14" x14ac:dyDescent="0.35">
      <c r="B16" s="972"/>
      <c r="C16" s="972"/>
      <c r="D16" s="972"/>
      <c r="E16" s="972"/>
      <c r="F16" s="972"/>
      <c r="G16" s="972"/>
      <c r="H16" s="972"/>
      <c r="I16" s="972"/>
      <c r="J16" s="972"/>
      <c r="K16" s="972"/>
      <c r="L16" s="632"/>
      <c r="M16" s="632"/>
      <c r="N16" s="435"/>
    </row>
    <row r="20" spans="2:14" x14ac:dyDescent="0.35">
      <c r="B20" s="436" t="s">
        <v>1023</v>
      </c>
      <c r="C20" s="436"/>
      <c r="D20" s="436"/>
      <c r="E20" s="436"/>
      <c r="F20" s="436"/>
      <c r="G20" s="436"/>
      <c r="H20" s="436"/>
      <c r="I20" s="436"/>
      <c r="J20" s="436"/>
      <c r="K20" s="436"/>
      <c r="L20" s="436"/>
      <c r="M20" s="436"/>
      <c r="N20" s="436"/>
    </row>
    <row r="21" spans="2:14" x14ac:dyDescent="0.35">
      <c r="B21" s="981"/>
      <c r="C21" s="981"/>
      <c r="D21" s="981"/>
      <c r="E21" s="981"/>
      <c r="F21" s="981"/>
      <c r="G21" s="981"/>
      <c r="H21" s="625">
        <v>2024</v>
      </c>
      <c r="I21" s="981">
        <v>2025</v>
      </c>
      <c r="J21" s="981"/>
      <c r="K21" s="460">
        <v>2026</v>
      </c>
      <c r="L21" s="626">
        <v>2027</v>
      </c>
      <c r="M21" s="626">
        <v>2028</v>
      </c>
      <c r="N21" s="435"/>
    </row>
    <row r="22" spans="2:14" x14ac:dyDescent="0.35">
      <c r="B22" s="982" t="s">
        <v>1024</v>
      </c>
      <c r="C22" s="982"/>
      <c r="D22" s="982"/>
      <c r="E22" s="982"/>
      <c r="F22" s="982"/>
      <c r="G22" s="982"/>
      <c r="H22" s="627"/>
      <c r="I22" s="976"/>
      <c r="J22" s="976"/>
      <c r="K22" s="39"/>
      <c r="L22" s="627"/>
      <c r="M22" s="627"/>
      <c r="N22" s="435"/>
    </row>
    <row r="23" spans="2:14" x14ac:dyDescent="0.35">
      <c r="B23" s="975" t="s">
        <v>1025</v>
      </c>
      <c r="C23" s="975"/>
      <c r="D23" s="975"/>
      <c r="E23" s="975"/>
      <c r="F23" s="975"/>
      <c r="G23" s="975"/>
      <c r="H23" s="627">
        <v>-4.4000000000000004</v>
      </c>
      <c r="I23" s="976">
        <v>-3.5</v>
      </c>
      <c r="J23" s="976"/>
      <c r="K23" s="39">
        <v>-2.5</v>
      </c>
      <c r="L23" s="627">
        <v>-1.5</v>
      </c>
      <c r="M23" s="627" t="s">
        <v>1016</v>
      </c>
      <c r="N23" s="435"/>
    </row>
    <row r="24" spans="2:14" x14ac:dyDescent="0.35">
      <c r="B24" s="975" t="s">
        <v>1026</v>
      </c>
      <c r="C24" s="975"/>
      <c r="D24" s="975"/>
      <c r="E24" s="975"/>
      <c r="F24" s="975"/>
      <c r="G24" s="975"/>
      <c r="H24" s="627"/>
      <c r="I24" s="976"/>
      <c r="J24" s="976"/>
      <c r="K24" s="39"/>
      <c r="L24" s="627"/>
      <c r="M24" s="627">
        <v>3.9</v>
      </c>
      <c r="N24" s="435"/>
    </row>
    <row r="25" spans="2:14" ht="15" thickBot="1" x14ac:dyDescent="0.4">
      <c r="B25" s="977" t="s">
        <v>1027</v>
      </c>
      <c r="C25" s="977"/>
      <c r="D25" s="977"/>
      <c r="E25" s="977"/>
      <c r="F25" s="977"/>
      <c r="G25" s="977"/>
      <c r="H25" s="628"/>
      <c r="I25" s="978"/>
      <c r="J25" s="978"/>
      <c r="K25" s="629"/>
      <c r="L25" s="628"/>
      <c r="M25" s="633">
        <v>1</v>
      </c>
      <c r="N25" s="435"/>
    </row>
    <row r="26" spans="2:14" x14ac:dyDescent="0.35">
      <c r="B26" s="973" t="s">
        <v>1028</v>
      </c>
      <c r="C26" s="973"/>
      <c r="D26" s="973"/>
      <c r="E26" s="973"/>
      <c r="F26" s="973"/>
      <c r="G26" s="973"/>
      <c r="H26" s="627"/>
      <c r="I26" s="974"/>
      <c r="J26" s="974"/>
      <c r="K26" s="39"/>
      <c r="L26" s="627"/>
      <c r="M26" s="627"/>
      <c r="N26" s="435"/>
    </row>
    <row r="27" spans="2:14" x14ac:dyDescent="0.35">
      <c r="B27" s="975" t="s">
        <v>1025</v>
      </c>
      <c r="C27" s="975"/>
      <c r="D27" s="975"/>
      <c r="E27" s="975"/>
      <c r="F27" s="975"/>
      <c r="G27" s="975"/>
      <c r="H27" s="627">
        <v>-3.6</v>
      </c>
      <c r="I27" s="976">
        <v>-3.1</v>
      </c>
      <c r="J27" s="976"/>
      <c r="K27" s="39">
        <v>-3</v>
      </c>
      <c r="L27" s="627">
        <v>-2.6</v>
      </c>
      <c r="M27" s="627">
        <v>-2.2999999999999998</v>
      </c>
      <c r="N27" s="435"/>
    </row>
    <row r="28" spans="2:14" x14ac:dyDescent="0.35">
      <c r="B28" s="975" t="s">
        <v>1026</v>
      </c>
      <c r="C28" s="975"/>
      <c r="D28" s="975"/>
      <c r="E28" s="975"/>
      <c r="F28" s="975"/>
      <c r="G28" s="975"/>
      <c r="H28" s="627"/>
      <c r="I28" s="975"/>
      <c r="J28" s="975"/>
      <c r="K28" s="39"/>
      <c r="L28" s="627"/>
      <c r="M28" s="627">
        <v>1.3</v>
      </c>
      <c r="N28" s="435"/>
    </row>
    <row r="29" spans="2:14" ht="15" thickBot="1" x14ac:dyDescent="0.4">
      <c r="B29" s="977" t="s">
        <v>1027</v>
      </c>
      <c r="C29" s="977"/>
      <c r="D29" s="977"/>
      <c r="E29" s="977"/>
      <c r="F29" s="977"/>
      <c r="G29" s="977"/>
      <c r="H29" s="628"/>
      <c r="I29" s="978"/>
      <c r="J29" s="978"/>
      <c r="K29" s="629"/>
      <c r="L29" s="628"/>
      <c r="M29" s="630">
        <v>0.3</v>
      </c>
      <c r="N29" s="435"/>
    </row>
    <row r="30" spans="2:14" x14ac:dyDescent="0.35">
      <c r="B30" s="979" t="s">
        <v>1029</v>
      </c>
      <c r="C30" s="979"/>
      <c r="D30" s="979"/>
      <c r="E30" s="979"/>
      <c r="F30" s="979"/>
      <c r="G30" s="979"/>
      <c r="H30" s="979"/>
      <c r="I30" s="979"/>
      <c r="J30" s="979"/>
      <c r="K30" s="979"/>
      <c r="L30" s="969" t="s">
        <v>1031</v>
      </c>
      <c r="M30" s="969"/>
      <c r="N30" s="971"/>
    </row>
    <row r="31" spans="2:14" x14ac:dyDescent="0.35">
      <c r="B31" s="980"/>
      <c r="C31" s="980"/>
      <c r="D31" s="980"/>
      <c r="E31" s="980"/>
      <c r="F31" s="980"/>
      <c r="G31" s="980"/>
      <c r="H31" s="980"/>
      <c r="I31" s="980"/>
      <c r="J31" s="980"/>
      <c r="K31" s="980"/>
      <c r="L31" s="970"/>
      <c r="M31" s="970"/>
      <c r="N31" s="971"/>
    </row>
    <row r="32" spans="2:14" x14ac:dyDescent="0.35">
      <c r="B32" s="972" t="s">
        <v>1030</v>
      </c>
      <c r="C32" s="972"/>
      <c r="D32" s="972"/>
      <c r="E32" s="972"/>
      <c r="F32" s="972"/>
      <c r="G32" s="972"/>
      <c r="H32" s="972"/>
      <c r="I32" s="972"/>
      <c r="J32" s="972"/>
      <c r="K32" s="972"/>
      <c r="L32" s="631"/>
      <c r="M32" s="631"/>
      <c r="N32" s="631"/>
    </row>
    <row r="33" spans="2:14" x14ac:dyDescent="0.35">
      <c r="B33" s="972"/>
      <c r="C33" s="972"/>
      <c r="D33" s="972"/>
      <c r="E33" s="972"/>
      <c r="F33" s="972"/>
      <c r="G33" s="972"/>
      <c r="H33" s="972"/>
      <c r="I33" s="972"/>
      <c r="J33" s="972"/>
      <c r="K33" s="972"/>
      <c r="L33" s="632"/>
      <c r="M33" s="632"/>
      <c r="N33" s="435"/>
    </row>
  </sheetData>
  <mergeCells count="44">
    <mergeCell ref="B4:G4"/>
    <mergeCell ref="I4:J4"/>
    <mergeCell ref="B5:G5"/>
    <mergeCell ref="I5:J5"/>
    <mergeCell ref="B6:G6"/>
    <mergeCell ref="I6:J6"/>
    <mergeCell ref="B7:G7"/>
    <mergeCell ref="I7:J7"/>
    <mergeCell ref="B8:G8"/>
    <mergeCell ref="I8:J8"/>
    <mergeCell ref="B9:G9"/>
    <mergeCell ref="I9:J9"/>
    <mergeCell ref="L13:M14"/>
    <mergeCell ref="N13:N14"/>
    <mergeCell ref="B10:G10"/>
    <mergeCell ref="I10:J10"/>
    <mergeCell ref="B11:G11"/>
    <mergeCell ref="I11:J11"/>
    <mergeCell ref="B12:G12"/>
    <mergeCell ref="I12:J12"/>
    <mergeCell ref="B13:K14"/>
    <mergeCell ref="B15:K16"/>
    <mergeCell ref="B21:G21"/>
    <mergeCell ref="I21:J21"/>
    <mergeCell ref="B22:G22"/>
    <mergeCell ref="I22:J22"/>
    <mergeCell ref="B23:G23"/>
    <mergeCell ref="I23:J23"/>
    <mergeCell ref="B24:G24"/>
    <mergeCell ref="I24:J24"/>
    <mergeCell ref="B25:G25"/>
    <mergeCell ref="I25:J25"/>
    <mergeCell ref="L30:M31"/>
    <mergeCell ref="N30:N31"/>
    <mergeCell ref="B32:K33"/>
    <mergeCell ref="B26:G26"/>
    <mergeCell ref="I26:J26"/>
    <mergeCell ref="B27:G27"/>
    <mergeCell ref="I27:J27"/>
    <mergeCell ref="B28:G28"/>
    <mergeCell ref="I28:J28"/>
    <mergeCell ref="B29:G29"/>
    <mergeCell ref="I29:J29"/>
    <mergeCell ref="B30:K3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0">
    <tabColor rgb="FF92D050"/>
  </sheetPr>
  <dimension ref="A3:H61"/>
  <sheetViews>
    <sheetView showGridLines="0" zoomScale="89" zoomScaleNormal="115" workbookViewId="0"/>
  </sheetViews>
  <sheetFormatPr defaultColWidth="9.26953125" defaultRowHeight="11.5" x14ac:dyDescent="0.25"/>
  <cols>
    <col min="1" max="1" width="41.26953125" style="12" customWidth="1"/>
    <col min="2" max="2" width="7.54296875" style="12" customWidth="1"/>
    <col min="3" max="3" width="6.7265625" style="12" customWidth="1"/>
    <col min="4" max="4" width="9" style="12" customWidth="1"/>
    <col min="5" max="5" width="8.453125" style="12" customWidth="1"/>
    <col min="6" max="8" width="9.26953125" style="12" customWidth="1"/>
    <col min="9" max="16384" width="9.26953125" style="12"/>
  </cols>
  <sheetData>
    <row r="3" spans="1:8" ht="17.649999999999999" customHeight="1" thickBot="1" x14ac:dyDescent="0.3">
      <c r="A3" s="983" t="s">
        <v>1341</v>
      </c>
      <c r="B3" s="983"/>
      <c r="C3" s="983"/>
      <c r="D3" s="983"/>
      <c r="E3" s="983"/>
      <c r="F3" s="983"/>
      <c r="G3" s="983"/>
      <c r="H3" s="983"/>
    </row>
    <row r="4" spans="1:8" ht="14" x14ac:dyDescent="0.25">
      <c r="A4" s="415"/>
      <c r="B4" s="401" t="s">
        <v>11</v>
      </c>
      <c r="C4" s="402" t="s">
        <v>11</v>
      </c>
      <c r="D4" s="403" t="s">
        <v>11</v>
      </c>
      <c r="E4" s="401" t="s">
        <v>38</v>
      </c>
      <c r="F4" s="984" t="s">
        <v>1230</v>
      </c>
      <c r="G4" s="985"/>
      <c r="H4" s="985"/>
    </row>
    <row r="5" spans="1:8" ht="14.5" thickBot="1" x14ac:dyDescent="0.3">
      <c r="A5" s="415"/>
      <c r="B5" s="401">
        <v>2020</v>
      </c>
      <c r="C5" s="402">
        <v>2021</v>
      </c>
      <c r="D5" s="403">
        <v>2022</v>
      </c>
      <c r="E5" s="401">
        <v>2023</v>
      </c>
      <c r="F5" s="403">
        <v>2024</v>
      </c>
      <c r="G5" s="403">
        <v>2025</v>
      </c>
      <c r="H5" s="403">
        <v>2026</v>
      </c>
    </row>
    <row r="6" spans="1:8" x14ac:dyDescent="0.25">
      <c r="A6" s="404" t="s">
        <v>427</v>
      </c>
      <c r="B6" s="470">
        <f>ESA2010_source!S7/ESA2010_source!S95*100</f>
        <v>39.395297717243395</v>
      </c>
      <c r="C6" s="471">
        <f>ESA2010_source!T7/ESA2010_source!T95*100</f>
        <v>40.143325210307509</v>
      </c>
      <c r="D6" s="472">
        <f>ESA2010_source!U7/ESA2010_source!U95*100</f>
        <v>40.242162109356251</v>
      </c>
      <c r="E6" s="473">
        <f>ESA2010_source!V7/ESA2010_source!V95*100</f>
        <v>42.41889403120436</v>
      </c>
      <c r="F6" s="472">
        <f>ESA2010_source!W7/ESA2010_source!W95*100</f>
        <v>39.414646616801697</v>
      </c>
      <c r="G6" s="472">
        <f>ESA2010_source!X7/ESA2010_source!X95*100</f>
        <v>38.896082464771908</v>
      </c>
      <c r="H6" s="472">
        <f>ESA2010_source!Y7/ESA2010_source!Y95*100</f>
        <v>38.594938345299433</v>
      </c>
    </row>
    <row r="7" spans="1:8" x14ac:dyDescent="0.25">
      <c r="A7" s="405" t="s">
        <v>196</v>
      </c>
      <c r="B7" s="474">
        <f>ESA2010_source!S9/ESA2010_source!S95*100</f>
        <v>19.193872980896675</v>
      </c>
      <c r="C7" s="475">
        <f>ESA2010_source!T9/ESA2010_source!T95*100</f>
        <v>19.820039487675931</v>
      </c>
      <c r="D7" s="476">
        <f>ESA2010_source!U9/ESA2010_source!U95*100</f>
        <v>19.919783620020368</v>
      </c>
      <c r="E7" s="477">
        <f>ESA2010_source!V9/ESA2010_source!V95*100</f>
        <v>20.01158918224743</v>
      </c>
      <c r="F7" s="476">
        <f>ESA2010_source!W9/ESA2010_source!W95*100</f>
        <v>19.35567999837113</v>
      </c>
      <c r="G7" s="476">
        <f>ESA2010_source!X9/ESA2010_source!X95*100</f>
        <v>18.926033682739639</v>
      </c>
      <c r="H7" s="476">
        <f>ESA2010_source!Y9/ESA2010_source!Y95*100</f>
        <v>18.610592988048921</v>
      </c>
    </row>
    <row r="8" spans="1:8" x14ac:dyDescent="0.25">
      <c r="A8" s="405" t="s">
        <v>225</v>
      </c>
      <c r="B8" s="474">
        <f>ESA2010_source!S29/ESA2010_source!S95*100</f>
        <v>15.516499298761744</v>
      </c>
      <c r="C8" s="475">
        <f>ESA2010_source!T29/ESA2010_source!T95*100</f>
        <v>15.584630046575452</v>
      </c>
      <c r="D8" s="476">
        <f>ESA2010_source!U29/ESA2010_source!U95*100</f>
        <v>14.945923563818338</v>
      </c>
      <c r="E8" s="477">
        <f>ESA2010_source!V29/ESA2010_source!V95*100</f>
        <v>15.398777646033388</v>
      </c>
      <c r="F8" s="476">
        <f>ESA2010_source!W29/ESA2010_source!W95*100</f>
        <v>15.662624370707533</v>
      </c>
      <c r="G8" s="476">
        <f>ESA2010_source!X29/ESA2010_source!X95*100</f>
        <v>15.616995333847767</v>
      </c>
      <c r="H8" s="476">
        <f>ESA2010_source!Y29/ESA2010_source!Y95*100</f>
        <v>15.824069588041153</v>
      </c>
    </row>
    <row r="9" spans="1:8" x14ac:dyDescent="0.25">
      <c r="A9" s="405" t="s">
        <v>234</v>
      </c>
      <c r="B9" s="474">
        <f>ESA2010_source!S34/ESA2010_source!S95*100</f>
        <v>3.0407049946035958</v>
      </c>
      <c r="C9" s="475">
        <f>ESA2010_source!T34/ESA2010_source!T95*100</f>
        <v>3.2087442205562846</v>
      </c>
      <c r="D9" s="476">
        <f>ESA2010_source!U34/ESA2010_source!U95*100</f>
        <v>3.2144544592967859</v>
      </c>
      <c r="E9" s="477">
        <f>ESA2010_source!V34/ESA2010_source!V95*100</f>
        <v>3.0431387924936737</v>
      </c>
      <c r="F9" s="476">
        <f>ESA2010_source!W34/ESA2010_source!W95*100</f>
        <v>2.8224462551474208</v>
      </c>
      <c r="G9" s="476">
        <f>ESA2010_source!X34/ESA2010_source!X95*100</f>
        <v>2.681220678719388</v>
      </c>
      <c r="H9" s="476">
        <f>ESA2010_source!Y34/ESA2010_source!Y95*100</f>
        <v>2.642331459140943</v>
      </c>
    </row>
    <row r="10" spans="1:8" x14ac:dyDescent="0.25">
      <c r="A10" s="405" t="s">
        <v>245</v>
      </c>
      <c r="B10" s="474">
        <f>ESA2010_source!S41/ESA2010_source!S95*100</f>
        <v>1.6442204429813831</v>
      </c>
      <c r="C10" s="475">
        <f>ESA2010_source!T41/ESA2010_source!T95*100</f>
        <v>1.5299114554998421</v>
      </c>
      <c r="D10" s="476">
        <f>ESA2010_source!U41/ESA2010_source!U95*100</f>
        <v>2.1620004662207508</v>
      </c>
      <c r="E10" s="477">
        <f>ESA2010_source!V41/ESA2010_source!V95*100</f>
        <v>3.9653884104298682</v>
      </c>
      <c r="F10" s="476">
        <f>ESA2010_source!W41/ESA2010_source!W95*100</f>
        <v>1.5738959925756115</v>
      </c>
      <c r="G10" s="476">
        <f>ESA2010_source!X41/ESA2010_source!X95*100</f>
        <v>1.6718327694651103</v>
      </c>
      <c r="H10" s="476">
        <f>ESA2010_source!Y41/ESA2010_source!Y95*100</f>
        <v>1.5179443100684178</v>
      </c>
    </row>
    <row r="11" spans="1:8" ht="12" thickBot="1" x14ac:dyDescent="0.3">
      <c r="A11" s="407" t="s">
        <v>472</v>
      </c>
      <c r="B11" s="478">
        <f>ESA2010_source!S42/ESA2010_source!S95*100</f>
        <v>1.1751907737271896</v>
      </c>
      <c r="C11" s="479">
        <f>ESA2010_source!T42/ESA2010_source!T95*100</f>
        <v>1.1922905006070714</v>
      </c>
      <c r="D11" s="480">
        <f>ESA2010_source!U42/ESA2010_source!U95*100</f>
        <v>1.3445583200418043</v>
      </c>
      <c r="E11" s="478">
        <f>ESA2010_source!V42/ESA2010_source!V95*100</f>
        <v>3.3269975099669122</v>
      </c>
      <c r="F11" s="480">
        <f>ESA2010_source!W42/ESA2010_source!W95*100</f>
        <v>0.93223877760711393</v>
      </c>
      <c r="G11" s="480">
        <f>ESA2010_source!X42/ESA2010_source!X95*100</f>
        <v>1.1564736723697235</v>
      </c>
      <c r="H11" s="480">
        <f>ESA2010_source!Y42/ESA2010_source!Y95*100</f>
        <v>1.0510673332096969</v>
      </c>
    </row>
    <row r="12" spans="1:8" x14ac:dyDescent="0.25">
      <c r="A12" s="408" t="s">
        <v>39</v>
      </c>
      <c r="B12" s="481">
        <f>ESA2010_source!S46/ESA2010_source!S95*100</f>
        <v>44.745611307995297</v>
      </c>
      <c r="C12" s="482">
        <f>ESA2010_source!T46/ESA2010_source!T95*100</f>
        <v>45.573853005238966</v>
      </c>
      <c r="D12" s="483">
        <f>ESA2010_source!U46/ESA2010_source!U95*100</f>
        <v>42.279318431262475</v>
      </c>
      <c r="E12" s="481">
        <f>ESA2010_source!V46/ESA2010_source!V95*100</f>
        <v>48.716013787400883</v>
      </c>
      <c r="F12" s="483">
        <f>ESA2010_source!W46/ESA2010_source!W95*100</f>
        <v>44.149953707244784</v>
      </c>
      <c r="G12" s="483">
        <f>ESA2010_source!X46/ESA2010_source!X95*100</f>
        <v>44.047026734386925</v>
      </c>
      <c r="H12" s="483">
        <f>ESA2010_source!Y46/ESA2010_source!Y95*100</f>
        <v>43.529070866690674</v>
      </c>
    </row>
    <row r="13" spans="1:8" x14ac:dyDescent="0.25">
      <c r="A13" s="408" t="s">
        <v>40</v>
      </c>
      <c r="B13" s="474">
        <f>ESA2010_source!S48/ESA2010_source!S95*100</f>
        <v>40.415146960382323</v>
      </c>
      <c r="C13" s="475">
        <f>ESA2010_source!T48/ESA2010_source!T95*100</f>
        <v>41.973930063990124</v>
      </c>
      <c r="D13" s="484">
        <f>ESA2010_source!U48/ESA2010_source!U95*100</f>
        <v>38.595186829334011</v>
      </c>
      <c r="E13" s="474">
        <f>ESA2010_source!V48/ESA2010_source!V95*100</f>
        <v>42.903981102482696</v>
      </c>
      <c r="F13" s="484">
        <f>ESA2010_source!W48/ESA2010_source!W95*100</f>
        <v>39.846244786391431</v>
      </c>
      <c r="G13" s="484">
        <f>ESA2010_source!X48/ESA2010_source!X95*100</f>
        <v>39.878204686445159</v>
      </c>
      <c r="H13" s="484">
        <f>ESA2010_source!Y48/ESA2010_source!Y95*100</f>
        <v>40.186949543590266</v>
      </c>
    </row>
    <row r="14" spans="1:8" x14ac:dyDescent="0.25">
      <c r="A14" s="409" t="s">
        <v>41</v>
      </c>
      <c r="B14" s="474">
        <f>ESA2010_source!S49/ESA2010_source!S95*100</f>
        <v>11.30972150059101</v>
      </c>
      <c r="C14" s="475">
        <f>ESA2010_source!T49/ESA2010_source!T95*100</f>
        <v>11.317016769747749</v>
      </c>
      <c r="D14" s="484">
        <f>ESA2010_source!U49/ESA2010_source!U95*100</f>
        <v>10.626262728698803</v>
      </c>
      <c r="E14" s="474">
        <f>ESA2010_source!V49/ESA2010_source!V95*100</f>
        <v>10.356676782421037</v>
      </c>
      <c r="F14" s="484">
        <f>ESA2010_source!W49/ESA2010_source!W95*100</f>
        <v>10.276966882084729</v>
      </c>
      <c r="G14" s="484">
        <f>ESA2010_source!X49/ESA2010_source!X95*100</f>
        <v>9.8583685825772296</v>
      </c>
      <c r="H14" s="484">
        <f>ESA2010_source!Y49/ESA2010_source!Y95*100</f>
        <v>9.6491119590107015</v>
      </c>
    </row>
    <row r="15" spans="1:8" x14ac:dyDescent="0.25">
      <c r="A15" s="409" t="s">
        <v>42</v>
      </c>
      <c r="B15" s="474">
        <f>ESA2010_source!S52/ESA2010_source!S95*100</f>
        <v>5.5318532327859513</v>
      </c>
      <c r="C15" s="475">
        <f>ESA2010_source!T52/ESA2010_source!T95*100</f>
        <v>5.7161459544260307</v>
      </c>
      <c r="D15" s="484">
        <f>ESA2010_source!U52/ESA2010_source!U95*100</f>
        <v>5.9486747331800007</v>
      </c>
      <c r="E15" s="474">
        <f>ESA2010_source!V52/ESA2010_source!V95*100</f>
        <v>8.2114961109546947</v>
      </c>
      <c r="F15" s="484">
        <f>ESA2010_source!W52/ESA2010_source!W95*100</f>
        <v>5.7333014983145771</v>
      </c>
      <c r="G15" s="484">
        <f>ESA2010_source!X52/ESA2010_source!X95*100</f>
        <v>5.5723680594185829</v>
      </c>
      <c r="H15" s="484">
        <f>ESA2010_source!Y52/ESA2010_source!Y95*100</f>
        <v>5.4254731534537495</v>
      </c>
    </row>
    <row r="16" spans="1:8" x14ac:dyDescent="0.25">
      <c r="A16" s="409" t="s">
        <v>43</v>
      </c>
      <c r="B16" s="474">
        <f>ESA2010_source!S56/ESA2010_source!S95*100</f>
        <v>1.327406296001203</v>
      </c>
      <c r="C16" s="475">
        <f>ESA2010_source!T56/ESA2010_source!T95*100</f>
        <v>1.3647377149189632</v>
      </c>
      <c r="D16" s="484">
        <f>ESA2010_source!U56/ESA2010_source!U95*100</f>
        <v>1.091092623741496</v>
      </c>
      <c r="E16" s="474">
        <f>ESA2010_source!V56/ESA2010_source!V95*100</f>
        <v>1.9504358995159399</v>
      </c>
      <c r="F16" s="484">
        <f>ESA2010_source!W56/ESA2010_source!W95*100</f>
        <v>0.71756371735231772</v>
      </c>
      <c r="G16" s="484">
        <f>ESA2010_source!X56/ESA2010_source!X95*100</f>
        <v>0.70370483537753026</v>
      </c>
      <c r="H16" s="484">
        <f>ESA2010_source!Y56/ESA2010_source!Y95*100</f>
        <v>0.67718168258995515</v>
      </c>
    </row>
    <row r="17" spans="1:8" x14ac:dyDescent="0.25">
      <c r="A17" s="409" t="s">
        <v>44</v>
      </c>
      <c r="B17" s="474">
        <f>ESA2010_source!S62/ESA2010_source!S95*100</f>
        <v>1.1821405505135012</v>
      </c>
      <c r="C17" s="475">
        <f>ESA2010_source!T62/ESA2010_source!T95*100</f>
        <v>1.0954886092287912</v>
      </c>
      <c r="D17" s="484">
        <f>ESA2010_source!U62/ESA2010_source!U95*100</f>
        <v>1.0321953416975767</v>
      </c>
      <c r="E17" s="474">
        <f>ESA2010_source!V62/ESA2010_source!V95*100</f>
        <v>0.95307984767312237</v>
      </c>
      <c r="F17" s="484">
        <f>ESA2010_source!W62/ESA2010_source!W95*100</f>
        <v>1.2112351396172334</v>
      </c>
      <c r="G17" s="484">
        <f>ESA2010_source!X62/ESA2010_source!X95*100</f>
        <v>1.3530517303173242</v>
      </c>
      <c r="H17" s="484">
        <f>ESA2010_source!Y62/ESA2010_source!Y95*100</f>
        <v>1.5199155766307029</v>
      </c>
    </row>
    <row r="18" spans="1:8" x14ac:dyDescent="0.25">
      <c r="A18" s="409" t="s">
        <v>45</v>
      </c>
      <c r="B18" s="474">
        <f>ESA2010_source!S65/ESA2010_source!S95*100</f>
        <v>17.914036376634236</v>
      </c>
      <c r="C18" s="475">
        <f>ESA2010_source!T65/ESA2010_source!T95*100</f>
        <v>18.317197475250381</v>
      </c>
      <c r="D18" s="484">
        <f>ESA2010_source!U65/ESA2010_source!U95*100</f>
        <v>17.916744348085693</v>
      </c>
      <c r="E18" s="474">
        <f>ESA2010_source!V65/ESA2010_source!V95*100</f>
        <v>19.136898922638306</v>
      </c>
      <c r="F18" s="484">
        <f>ESA2010_source!W65/ESA2010_source!W95*100</f>
        <v>19.494091920814771</v>
      </c>
      <c r="G18" s="484">
        <f>ESA2010_source!X65/ESA2010_source!X95*100</f>
        <v>19.239476138735341</v>
      </c>
      <c r="H18" s="484">
        <f>ESA2010_source!Y65/ESA2010_source!Y95*100</f>
        <v>19.526131211048909</v>
      </c>
    </row>
    <row r="19" spans="1:8" x14ac:dyDescent="0.25">
      <c r="A19" s="409" t="s">
        <v>197</v>
      </c>
      <c r="B19" s="474">
        <f>ESA2010_source!S66/ESA2010_source!S95*100</f>
        <v>14.655031979782079</v>
      </c>
      <c r="C19" s="475">
        <f>ESA2010_source!T66/ESA2010_source!T95*100</f>
        <v>14.923351970351339</v>
      </c>
      <c r="D19" s="484">
        <f>ESA2010_source!U66/ESA2010_source!U95*100</f>
        <v>14.517043700803814</v>
      </c>
      <c r="E19" s="474">
        <f>ESA2010_source!V66/ESA2010_source!V95*100</f>
        <v>15.233750056902723</v>
      </c>
      <c r="F19" s="484">
        <f>ESA2010_source!W66/ESA2010_source!W95*100</f>
        <v>15.898938947393699</v>
      </c>
      <c r="G19" s="484">
        <f>ESA2010_source!X66/ESA2010_source!X95*100</f>
        <v>15.623459056555797</v>
      </c>
      <c r="H19" s="484">
        <f>ESA2010_source!Y66/ESA2010_source!Y95*100</f>
        <v>15.906900451171055</v>
      </c>
    </row>
    <row r="20" spans="1:8" x14ac:dyDescent="0.25">
      <c r="A20" s="409" t="s">
        <v>46</v>
      </c>
      <c r="B20" s="474">
        <f>ESA2010_source!S81/ESA2010_source!S95*100</f>
        <v>3.2590043968521596</v>
      </c>
      <c r="C20" s="475">
        <f>ESA2010_source!T81/ESA2010_source!T95*100</f>
        <v>3.3938455048990388</v>
      </c>
      <c r="D20" s="484">
        <f>ESA2010_source!U81/ESA2010_source!U95*100</f>
        <v>3.3997006472818772</v>
      </c>
      <c r="E20" s="474">
        <f>ESA2010_source!V81/ESA2010_source!V95*100</f>
        <v>3.9031488657355831</v>
      </c>
      <c r="F20" s="484">
        <f>ESA2010_source!W81/ESA2010_source!W95*100</f>
        <v>3.5951529734210736</v>
      </c>
      <c r="G20" s="484">
        <f>ESA2010_source!X81/ESA2010_source!X95*100</f>
        <v>3.6160170821795434</v>
      </c>
      <c r="H20" s="484">
        <f>ESA2010_source!Y81/ESA2010_source!Y95*100</f>
        <v>3.6192307598778548</v>
      </c>
    </row>
    <row r="21" spans="1:8" x14ac:dyDescent="0.25">
      <c r="A21" s="409" t="s">
        <v>47</v>
      </c>
      <c r="B21" s="474">
        <f>ESA2010_source!S82/ESA2010_source!S95*100</f>
        <v>2.9811085718016073</v>
      </c>
      <c r="C21" s="475">
        <f>ESA2010_source!T82/ESA2010_source!T95*100</f>
        <v>3.9901377796475965</v>
      </c>
      <c r="D21" s="484">
        <f>ESA2010_source!U82/ESA2010_source!U95*100</f>
        <v>1.8519803561303838</v>
      </c>
      <c r="E21" s="474">
        <f>ESA2010_source!V82/ESA2010_source!V95*100</f>
        <v>2.1910128015818353</v>
      </c>
      <c r="F21" s="484">
        <f>ESA2010_source!W82/ESA2010_source!W95*100</f>
        <v>2.3139954870074639</v>
      </c>
      <c r="G21" s="484">
        <f>ESA2010_source!X82/ESA2010_source!X95*100</f>
        <v>3.0582167591271867</v>
      </c>
      <c r="H21" s="484">
        <f>ESA2010_source!Y82/ESA2010_source!Y95*100</f>
        <v>3.2987011427385631</v>
      </c>
    </row>
    <row r="22" spans="1:8" ht="12" thickBot="1" x14ac:dyDescent="0.3">
      <c r="A22" s="410" t="s">
        <v>48</v>
      </c>
      <c r="B22" s="478">
        <f>ESA2010_source!S86/ESA2010_source!S95*100</f>
        <v>4.3304643476129803</v>
      </c>
      <c r="C22" s="479">
        <f>ESA2010_source!T86/ESA2010_source!T95*100</f>
        <v>3.5999229412488432</v>
      </c>
      <c r="D22" s="480">
        <f>ESA2010_source!U86/ESA2010_source!U95*100</f>
        <v>3.6841316019284629</v>
      </c>
      <c r="E22" s="478">
        <f>ESA2010_source!V86/ESA2010_source!V95*100</f>
        <v>5.8120326849181847</v>
      </c>
      <c r="F22" s="480">
        <f>ESA2010_source!W86/ESA2010_source!W95*100</f>
        <v>4.3037089208533459</v>
      </c>
      <c r="G22" s="480">
        <f>ESA2010_source!X86/ESA2010_source!X95*100</f>
        <v>4.1688220479417613</v>
      </c>
      <c r="H22" s="480">
        <f>ESA2010_source!Y86/ESA2010_source!Y95*100</f>
        <v>3.3421213231004039</v>
      </c>
    </row>
    <row r="23" spans="1:8" x14ac:dyDescent="0.25">
      <c r="A23" s="409" t="s">
        <v>49</v>
      </c>
      <c r="B23" s="474">
        <f>ESA2010_source!S87/ESA2010_source!S95*100</f>
        <v>3.5823562996665839</v>
      </c>
      <c r="C23" s="475">
        <f>ESA2010_source!T87/ESA2010_source!T95*100</f>
        <v>3.1445807591969555</v>
      </c>
      <c r="D23" s="484">
        <f>ESA2010_source!U87/ESA2010_source!U95*100</f>
        <v>3.3576229523169583</v>
      </c>
      <c r="E23" s="474">
        <f>ESA2010_source!V87/ESA2010_source!V95*100</f>
        <v>5.2757604966238372</v>
      </c>
      <c r="F23" s="484">
        <f>ESA2010_source!W87/ESA2010_source!W95*100</f>
        <v>4.1605159033795251</v>
      </c>
      <c r="G23" s="484">
        <f>ESA2010_source!X87/ESA2010_source!X95*100</f>
        <v>3.990378120725762</v>
      </c>
      <c r="H23" s="484">
        <f>ESA2010_source!Y87/ESA2010_source!Y95*100</f>
        <v>3.1260904577054056</v>
      </c>
    </row>
    <row r="24" spans="1:8" x14ac:dyDescent="0.25">
      <c r="A24" s="409" t="s">
        <v>50</v>
      </c>
      <c r="B24" s="474">
        <f>ESA2010_source!S88/ESA2010_source!S95*100</f>
        <v>3.4346237793879295</v>
      </c>
      <c r="C24" s="475">
        <f>ESA2010_source!T88/ESA2010_source!T95*100</f>
        <v>3.0592507616339724</v>
      </c>
      <c r="D24" s="484">
        <f>ESA2010_source!U88/ESA2010_source!U95*100</f>
        <v>3.2995984320164977</v>
      </c>
      <c r="E24" s="474">
        <f>ESA2010_source!V88/ESA2010_source!V95*100</f>
        <v>5.0890034239837822</v>
      </c>
      <c r="F24" s="484">
        <f>ESA2010_source!W88/ESA2010_source!W95*100</f>
        <v>3.9534368662549202</v>
      </c>
      <c r="G24" s="484">
        <f>ESA2010_source!X88/ESA2010_source!X95*100</f>
        <v>3.7806780498352657</v>
      </c>
      <c r="H24" s="484">
        <f>ESA2010_source!Y88/ESA2010_source!Y95*100</f>
        <v>2.9009879993725023</v>
      </c>
    </row>
    <row r="25" spans="1:8" ht="12" thickBot="1" x14ac:dyDescent="0.3">
      <c r="A25" s="407" t="s">
        <v>51</v>
      </c>
      <c r="B25" s="478">
        <f>ESA2010_source!S91/ESA2010_source!S95*100</f>
        <v>0.74810804794639663</v>
      </c>
      <c r="C25" s="479">
        <f>ESA2010_source!T91/ESA2010_source!T95*100</f>
        <v>0.4553421820518877</v>
      </c>
      <c r="D25" s="480">
        <f>ESA2010_source!U91/ESA2010_source!U95*100</f>
        <v>0.32650864961150389</v>
      </c>
      <c r="E25" s="478">
        <f>ESA2010_source!V91/ESA2010_source!V95*100</f>
        <v>0.53627218829434664</v>
      </c>
      <c r="F25" s="480">
        <f>ESA2010_source!W91/ESA2010_source!W95*100</f>
        <v>0.14319301747382016</v>
      </c>
      <c r="G25" s="480">
        <f>ESA2010_source!X91/ESA2010_source!X95*100</f>
        <v>0.17844392721599928</v>
      </c>
      <c r="H25" s="480">
        <f>ESA2010_source!Y91/ESA2010_source!Y95*100</f>
        <v>0.21603086539499863</v>
      </c>
    </row>
    <row r="26" spans="1:8" ht="12" thickBot="1" x14ac:dyDescent="0.3">
      <c r="A26" s="412" t="s">
        <v>943</v>
      </c>
      <c r="B26" s="485">
        <f>B27</f>
        <v>-5.3503135907519042</v>
      </c>
      <c r="C26" s="485">
        <f>C27</f>
        <v>-5.4305277949314545</v>
      </c>
      <c r="D26" s="485">
        <f>D27</f>
        <v>-2.0373560448130417</v>
      </c>
      <c r="E26" s="485">
        <f>E27</f>
        <v>-6.2971197561965244</v>
      </c>
      <c r="F26" s="469">
        <f>F27-F28</f>
        <v>-4.7353070904430847</v>
      </c>
      <c r="G26" s="469">
        <f>G27-G28</f>
        <v>-5.1509442696150174</v>
      </c>
      <c r="H26" s="469">
        <f>H27-H28</f>
        <v>-4.9341325213912377</v>
      </c>
    </row>
    <row r="27" spans="1:8" ht="12" thickBot="1" x14ac:dyDescent="0.3">
      <c r="A27" s="411" t="s">
        <v>774</v>
      </c>
      <c r="B27" s="485">
        <f>ESA2010_source!S93/ESA2010_source!S95*100</f>
        <v>-5.3503135907519042</v>
      </c>
      <c r="C27" s="485">
        <f>ESA2010_source!T93/ESA2010_source!T95*100</f>
        <v>-5.4305277949314545</v>
      </c>
      <c r="D27" s="485">
        <f>ESA2010_source!U93/ESA2010_source!U95*100</f>
        <v>-2.0373560448130417</v>
      </c>
      <c r="E27" s="485">
        <f>ESA2010_source!V93/ESA2010_source!V95*100</f>
        <v>-6.2971197561965244</v>
      </c>
      <c r="F27" s="469">
        <f>ESA2010_source!W93/ESA2010_source!W95*100</f>
        <v>-3.8999997989743491</v>
      </c>
      <c r="G27" s="469">
        <f>ESA2010_source!X93/ESA2010_source!X95*100</f>
        <v>-3.2000002051658525</v>
      </c>
      <c r="H27" s="469">
        <f>ESA2010_source!Y93/ESA2010_source!Y95*100</f>
        <v>-2.2000000364269372</v>
      </c>
    </row>
    <row r="28" spans="1:8" ht="12" thickBot="1" x14ac:dyDescent="0.3">
      <c r="A28" s="411" t="s">
        <v>944</v>
      </c>
      <c r="B28" s="478"/>
      <c r="C28" s="479"/>
      <c r="D28" s="485"/>
      <c r="E28" s="485"/>
      <c r="F28" s="469">
        <f>ESA2010_source!W92/ESA2010_source!W95*100</f>
        <v>0.83530729146873561</v>
      </c>
      <c r="G28" s="469">
        <f>ESA2010_source!X92/ESA2010_source!X95*100</f>
        <v>1.9509440644491653</v>
      </c>
      <c r="H28" s="469">
        <f>ESA2010_source!Y92/ESA2010_source!Y95*100</f>
        <v>2.7341324849643001</v>
      </c>
    </row>
    <row r="31" spans="1:8" x14ac:dyDescent="0.25">
      <c r="H31" s="275" t="s">
        <v>8</v>
      </c>
    </row>
    <row r="34" spans="1:8" ht="13.5" thickBot="1" x14ac:dyDescent="0.3">
      <c r="A34" s="983" t="s">
        <v>1342</v>
      </c>
      <c r="B34" s="983"/>
      <c r="C34" s="983"/>
      <c r="D34" s="983"/>
      <c r="E34" s="983"/>
      <c r="F34" s="983"/>
      <c r="G34" s="983"/>
      <c r="H34" s="983"/>
    </row>
    <row r="35" spans="1:8" ht="14" x14ac:dyDescent="0.25">
      <c r="A35" s="416"/>
      <c r="B35" s="413"/>
      <c r="C35" s="414"/>
      <c r="D35" s="406"/>
      <c r="E35" s="413" t="s">
        <v>778</v>
      </c>
      <c r="F35" s="984" t="s">
        <v>779</v>
      </c>
      <c r="G35" s="985"/>
      <c r="H35" s="985"/>
    </row>
    <row r="36" spans="1:8" ht="14.5" thickBot="1" x14ac:dyDescent="0.3">
      <c r="A36" s="415"/>
      <c r="B36" s="401">
        <v>2019</v>
      </c>
      <c r="C36" s="402">
        <v>2020</v>
      </c>
      <c r="D36" s="403">
        <v>2021</v>
      </c>
      <c r="E36" s="401">
        <v>2022</v>
      </c>
      <c r="F36" s="403">
        <v>2023</v>
      </c>
      <c r="G36" s="403">
        <v>2024</v>
      </c>
      <c r="H36" s="403">
        <v>2025</v>
      </c>
    </row>
    <row r="37" spans="1:8" x14ac:dyDescent="0.25">
      <c r="A37" s="404" t="s">
        <v>428</v>
      </c>
      <c r="B37" s="470">
        <v>39.4</v>
      </c>
      <c r="C37" s="471">
        <v>39.9</v>
      </c>
      <c r="D37" s="472">
        <v>40.700000000000003</v>
      </c>
      <c r="E37" s="473">
        <v>40.200000000000003</v>
      </c>
      <c r="F37" s="472">
        <v>40.799999999999997</v>
      </c>
      <c r="G37" s="472">
        <v>38.700000000000003</v>
      </c>
      <c r="H37" s="472">
        <v>38.299999999999997</v>
      </c>
    </row>
    <row r="38" spans="1:8" x14ac:dyDescent="0.25">
      <c r="A38" s="405" t="s">
        <v>198</v>
      </c>
      <c r="B38" s="474">
        <v>19.3</v>
      </c>
      <c r="C38" s="475">
        <v>19.399999999999999</v>
      </c>
      <c r="D38" s="476">
        <v>19.7</v>
      </c>
      <c r="E38" s="477">
        <v>19.399999999999999</v>
      </c>
      <c r="F38" s="476">
        <v>19.100000000000001</v>
      </c>
      <c r="G38" s="476">
        <v>18.8</v>
      </c>
      <c r="H38" s="476">
        <v>18.5</v>
      </c>
    </row>
    <row r="39" spans="1:8" x14ac:dyDescent="0.25">
      <c r="A39" s="405" t="s">
        <v>429</v>
      </c>
      <c r="B39" s="474">
        <v>15.3</v>
      </c>
      <c r="C39" s="475">
        <v>15.7</v>
      </c>
      <c r="D39" s="476">
        <v>16.100000000000001</v>
      </c>
      <c r="E39" s="477">
        <v>15.3</v>
      </c>
      <c r="F39" s="476">
        <v>14.9</v>
      </c>
      <c r="G39" s="476">
        <v>14.9</v>
      </c>
      <c r="H39" s="476">
        <v>14.9</v>
      </c>
    </row>
    <row r="40" spans="1:8" x14ac:dyDescent="0.25">
      <c r="A40" s="405" t="s">
        <v>199</v>
      </c>
      <c r="B40" s="474">
        <v>3.3</v>
      </c>
      <c r="C40" s="475">
        <v>3.1</v>
      </c>
      <c r="D40" s="476">
        <v>3.3</v>
      </c>
      <c r="E40" s="477">
        <v>2.8</v>
      </c>
      <c r="F40" s="476">
        <v>2.7</v>
      </c>
      <c r="G40" s="476">
        <v>2.6</v>
      </c>
      <c r="H40" s="476">
        <v>2.5</v>
      </c>
    </row>
    <row r="41" spans="1:8" x14ac:dyDescent="0.25">
      <c r="A41" s="405" t="s">
        <v>200</v>
      </c>
      <c r="B41" s="474">
        <v>1.6</v>
      </c>
      <c r="C41" s="475">
        <v>1.6</v>
      </c>
      <c r="D41" s="476">
        <v>1.6</v>
      </c>
      <c r="E41" s="477">
        <v>2.7</v>
      </c>
      <c r="F41" s="476">
        <v>4.0999999999999996</v>
      </c>
      <c r="G41" s="476">
        <v>2.4</v>
      </c>
      <c r="H41" s="476">
        <v>2.2999999999999998</v>
      </c>
    </row>
    <row r="42" spans="1:8" ht="12" thickBot="1" x14ac:dyDescent="0.3">
      <c r="A42" s="407" t="s">
        <v>531</v>
      </c>
      <c r="B42" s="478">
        <v>1</v>
      </c>
      <c r="C42" s="479">
        <v>1.2</v>
      </c>
      <c r="D42" s="480">
        <v>1.2</v>
      </c>
      <c r="E42" s="478">
        <v>2.1</v>
      </c>
      <c r="F42" s="480">
        <v>3.6</v>
      </c>
      <c r="G42" s="480">
        <v>1.9</v>
      </c>
      <c r="H42" s="480">
        <v>1.9</v>
      </c>
    </row>
    <row r="43" spans="1:8" x14ac:dyDescent="0.25">
      <c r="A43" s="408" t="s">
        <v>178</v>
      </c>
      <c r="B43" s="481">
        <v>40.700000000000003</v>
      </c>
      <c r="C43" s="482">
        <v>45.3</v>
      </c>
      <c r="D43" s="483">
        <v>46.8</v>
      </c>
      <c r="E43" s="481">
        <v>45.3</v>
      </c>
      <c r="F43" s="483">
        <v>44.1</v>
      </c>
      <c r="G43" s="483">
        <v>41.9</v>
      </c>
      <c r="H43" s="483">
        <v>41.8</v>
      </c>
    </row>
    <row r="44" spans="1:8" x14ac:dyDescent="0.25">
      <c r="A44" s="408" t="s">
        <v>153</v>
      </c>
      <c r="B44" s="474">
        <v>36.700000000000003</v>
      </c>
      <c r="C44" s="475">
        <v>41</v>
      </c>
      <c r="D44" s="484">
        <v>43.3</v>
      </c>
      <c r="E44" s="474">
        <v>39.799999999999997</v>
      </c>
      <c r="F44" s="484">
        <v>39.1</v>
      </c>
      <c r="G44" s="484">
        <v>37.4</v>
      </c>
      <c r="H44" s="484">
        <v>37.200000000000003</v>
      </c>
    </row>
    <row r="45" spans="1:8" x14ac:dyDescent="0.25">
      <c r="A45" s="409" t="s">
        <v>775</v>
      </c>
      <c r="B45" s="474">
        <v>10.199999999999999</v>
      </c>
      <c r="C45" s="475">
        <v>11.4</v>
      </c>
      <c r="D45" s="484">
        <v>11.6</v>
      </c>
      <c r="E45" s="474">
        <v>10.4</v>
      </c>
      <c r="F45" s="484">
        <v>9.6999999999999993</v>
      </c>
      <c r="G45" s="484">
        <v>9.6</v>
      </c>
      <c r="H45" s="484">
        <v>9.4</v>
      </c>
    </row>
    <row r="46" spans="1:8" x14ac:dyDescent="0.25">
      <c r="A46" s="409" t="s">
        <v>154</v>
      </c>
      <c r="B46" s="474">
        <v>5.5</v>
      </c>
      <c r="C46" s="475">
        <v>5.7</v>
      </c>
      <c r="D46" s="484">
        <v>6</v>
      </c>
      <c r="E46" s="474">
        <v>7</v>
      </c>
      <c r="F46" s="484">
        <v>7.9</v>
      </c>
      <c r="G46" s="484">
        <v>6.4</v>
      </c>
      <c r="H46" s="484">
        <v>6.5</v>
      </c>
    </row>
    <row r="47" spans="1:8" x14ac:dyDescent="0.25">
      <c r="A47" s="409" t="s">
        <v>776</v>
      </c>
      <c r="B47" s="474">
        <v>1</v>
      </c>
      <c r="C47" s="475">
        <v>1.3</v>
      </c>
      <c r="D47" s="484">
        <v>1.4</v>
      </c>
      <c r="E47" s="474">
        <v>1.1000000000000001</v>
      </c>
      <c r="F47" s="484">
        <v>0.8</v>
      </c>
      <c r="G47" s="484">
        <v>0.7</v>
      </c>
      <c r="H47" s="484">
        <v>0.7</v>
      </c>
    </row>
    <row r="48" spans="1:8" x14ac:dyDescent="0.25">
      <c r="A48" s="409" t="s">
        <v>155</v>
      </c>
      <c r="B48" s="474">
        <v>1.2</v>
      </c>
      <c r="C48" s="475">
        <v>1.2</v>
      </c>
      <c r="D48" s="484">
        <v>1.1000000000000001</v>
      </c>
      <c r="E48" s="474">
        <v>0.8</v>
      </c>
      <c r="F48" s="484">
        <v>0.8</v>
      </c>
      <c r="G48" s="484">
        <v>0.9</v>
      </c>
      <c r="H48" s="484">
        <v>1</v>
      </c>
    </row>
    <row r="49" spans="1:8" x14ac:dyDescent="0.25">
      <c r="A49" s="409" t="s">
        <v>156</v>
      </c>
      <c r="B49" s="474">
        <v>16.7</v>
      </c>
      <c r="C49" s="475">
        <v>18.2</v>
      </c>
      <c r="D49" s="484">
        <v>18.899999999999999</v>
      </c>
      <c r="E49" s="474">
        <v>17.899999999999999</v>
      </c>
      <c r="F49" s="484">
        <v>17</v>
      </c>
      <c r="G49" s="484">
        <v>17.399999999999999</v>
      </c>
      <c r="H49" s="484">
        <v>17.3</v>
      </c>
    </row>
    <row r="50" spans="1:8" x14ac:dyDescent="0.25">
      <c r="A50" s="409" t="s">
        <v>157</v>
      </c>
      <c r="B50" s="474">
        <v>13.4</v>
      </c>
      <c r="C50" s="475">
        <v>14.9</v>
      </c>
      <c r="D50" s="484">
        <v>15.4</v>
      </c>
      <c r="E50" s="474">
        <v>14.3</v>
      </c>
      <c r="F50" s="484">
        <v>13.7</v>
      </c>
      <c r="G50" s="484">
        <v>14.1</v>
      </c>
      <c r="H50" s="484">
        <v>14</v>
      </c>
    </row>
    <row r="51" spans="1:8" x14ac:dyDescent="0.25">
      <c r="A51" s="409" t="s">
        <v>158</v>
      </c>
      <c r="B51" s="474">
        <v>3.3</v>
      </c>
      <c r="C51" s="475">
        <v>3.3</v>
      </c>
      <c r="D51" s="484">
        <v>3.5</v>
      </c>
      <c r="E51" s="474">
        <v>3.5</v>
      </c>
      <c r="F51" s="484">
        <v>3.3</v>
      </c>
      <c r="G51" s="484">
        <v>3.3</v>
      </c>
      <c r="H51" s="484">
        <v>3.3</v>
      </c>
    </row>
    <row r="52" spans="1:8" x14ac:dyDescent="0.25">
      <c r="A52" s="409" t="s">
        <v>159</v>
      </c>
      <c r="B52" s="474">
        <v>1.8</v>
      </c>
      <c r="C52" s="475">
        <v>3</v>
      </c>
      <c r="D52" s="484">
        <v>4.0999999999999996</v>
      </c>
      <c r="E52" s="474">
        <v>2.4</v>
      </c>
      <c r="F52" s="484">
        <v>2.8</v>
      </c>
      <c r="G52" s="484">
        <v>2.2999999999999998</v>
      </c>
      <c r="H52" s="484">
        <v>2.2999999999999998</v>
      </c>
    </row>
    <row r="53" spans="1:8" ht="12" thickBot="1" x14ac:dyDescent="0.3">
      <c r="A53" s="410" t="s">
        <v>160</v>
      </c>
      <c r="B53" s="478">
        <v>4</v>
      </c>
      <c r="C53" s="479">
        <v>4.3</v>
      </c>
      <c r="D53" s="480">
        <v>3.5</v>
      </c>
      <c r="E53" s="478">
        <v>5.5</v>
      </c>
      <c r="F53" s="480">
        <v>5</v>
      </c>
      <c r="G53" s="480">
        <v>4.5</v>
      </c>
      <c r="H53" s="480">
        <v>4.5</v>
      </c>
    </row>
    <row r="54" spans="1:8" x14ac:dyDescent="0.25">
      <c r="A54" s="409" t="s">
        <v>161</v>
      </c>
      <c r="B54" s="474">
        <v>3.7</v>
      </c>
      <c r="C54" s="475">
        <v>3.6</v>
      </c>
      <c r="D54" s="484">
        <v>3.2</v>
      </c>
      <c r="E54" s="474">
        <v>4.8</v>
      </c>
      <c r="F54" s="484">
        <v>4.5999999999999996</v>
      </c>
      <c r="G54" s="484">
        <v>4.3</v>
      </c>
      <c r="H54" s="484">
        <v>4.3</v>
      </c>
    </row>
    <row r="55" spans="1:8" x14ac:dyDescent="0.25">
      <c r="A55" s="409" t="s">
        <v>162</v>
      </c>
      <c r="B55" s="474">
        <v>3.6</v>
      </c>
      <c r="C55" s="475">
        <v>3.5</v>
      </c>
      <c r="D55" s="484">
        <v>3.2</v>
      </c>
      <c r="E55" s="474">
        <v>4.7</v>
      </c>
      <c r="F55" s="484">
        <v>4.5</v>
      </c>
      <c r="G55" s="484">
        <v>4.2</v>
      </c>
      <c r="H55" s="484">
        <v>4.2</v>
      </c>
    </row>
    <row r="56" spans="1:8" ht="12" thickBot="1" x14ac:dyDescent="0.3">
      <c r="A56" s="407" t="s">
        <v>163</v>
      </c>
      <c r="B56" s="478">
        <v>0.4</v>
      </c>
      <c r="C56" s="479">
        <v>0.7</v>
      </c>
      <c r="D56" s="480">
        <v>0.3</v>
      </c>
      <c r="E56" s="478">
        <v>0.7</v>
      </c>
      <c r="F56" s="480">
        <v>0.3</v>
      </c>
      <c r="G56" s="480">
        <v>0.2</v>
      </c>
      <c r="H56" s="480">
        <v>0.2</v>
      </c>
    </row>
    <row r="57" spans="1:8" ht="12" thickBot="1" x14ac:dyDescent="0.3">
      <c r="A57" s="408" t="s">
        <v>777</v>
      </c>
      <c r="B57" s="478"/>
      <c r="C57" s="479"/>
      <c r="D57" s="485"/>
      <c r="E57" s="485"/>
      <c r="F57" s="469">
        <v>0.9</v>
      </c>
      <c r="G57" s="469">
        <v>0.9</v>
      </c>
      <c r="H57" s="469">
        <v>1.4</v>
      </c>
    </row>
    <row r="58" spans="1:8" ht="12" thickBot="1" x14ac:dyDescent="0.3">
      <c r="A58" s="411" t="s">
        <v>529</v>
      </c>
      <c r="B58" s="485">
        <v>-1.3</v>
      </c>
      <c r="C58" s="485">
        <v>-5.5</v>
      </c>
      <c r="D58" s="485">
        <v>-6.2</v>
      </c>
      <c r="E58" s="485">
        <v>-5.0999999999999996</v>
      </c>
      <c r="F58" s="469">
        <v>-2.4</v>
      </c>
      <c r="G58" s="469">
        <v>-2.2999999999999998</v>
      </c>
      <c r="H58" s="469">
        <v>-2</v>
      </c>
    </row>
    <row r="59" spans="1:8" ht="12" thickBot="1" x14ac:dyDescent="0.3">
      <c r="A59" s="412" t="s">
        <v>530</v>
      </c>
      <c r="B59" s="485">
        <v>-1.3</v>
      </c>
      <c r="C59" s="485">
        <v>-5.5</v>
      </c>
      <c r="D59" s="485">
        <v>-6.2</v>
      </c>
      <c r="E59" s="485">
        <v>-5.0999999999999996</v>
      </c>
      <c r="F59" s="469">
        <v>-3.3</v>
      </c>
      <c r="G59" s="469">
        <v>-3.2</v>
      </c>
      <c r="H59" s="469">
        <v>-3.5</v>
      </c>
    </row>
    <row r="60" spans="1:8" x14ac:dyDescent="0.25">
      <c r="A60" s="51"/>
      <c r="B60" s="51"/>
      <c r="C60" s="51"/>
      <c r="D60" s="51"/>
      <c r="E60" s="51"/>
      <c r="F60" s="51"/>
      <c r="G60" s="51"/>
    </row>
    <row r="61" spans="1:8" x14ac:dyDescent="0.25">
      <c r="A61" s="51"/>
      <c r="B61" s="51"/>
      <c r="C61" s="51"/>
      <c r="D61" s="51"/>
      <c r="E61" s="51"/>
      <c r="F61" s="51"/>
      <c r="G61" s="51"/>
      <c r="H61" s="275" t="s">
        <v>97</v>
      </c>
    </row>
  </sheetData>
  <mergeCells count="4">
    <mergeCell ref="A3:H3"/>
    <mergeCell ref="F4:H4"/>
    <mergeCell ref="F35:H35"/>
    <mergeCell ref="A34:H34"/>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2"/>
  <dimension ref="A2:Y62"/>
  <sheetViews>
    <sheetView showGridLines="0" zoomScale="115" zoomScaleNormal="115" workbookViewId="0">
      <selection activeCell="A21" sqref="A21"/>
    </sheetView>
  </sheetViews>
  <sheetFormatPr defaultColWidth="9.26953125" defaultRowHeight="11.5" x14ac:dyDescent="0.25"/>
  <cols>
    <col min="1" max="1" width="34.54296875" style="12" customWidth="1"/>
    <col min="2" max="7" width="7.54296875" style="12" customWidth="1"/>
    <col min="8" max="8" width="11.26953125" style="12" customWidth="1"/>
    <col min="9" max="9" width="2.54296875" style="12" customWidth="1"/>
    <col min="10" max="10" width="28.54296875" style="12" customWidth="1"/>
    <col min="11" max="16" width="8.453125" style="12" customWidth="1"/>
    <col min="17" max="20" width="9.453125" style="12" bestFit="1" customWidth="1"/>
    <col min="21" max="23" width="12.26953125" style="12" bestFit="1" customWidth="1"/>
    <col min="24" max="16384" width="9.26953125" style="12"/>
  </cols>
  <sheetData>
    <row r="2" spans="1:23" x14ac:dyDescent="0.25">
      <c r="A2" s="29"/>
    </row>
    <row r="3" spans="1:23" x14ac:dyDescent="0.25">
      <c r="A3" s="417" t="s">
        <v>853</v>
      </c>
      <c r="B3" s="51"/>
      <c r="C3" s="51"/>
      <c r="D3" s="51"/>
      <c r="E3" s="51"/>
      <c r="F3" s="51"/>
      <c r="G3" s="51"/>
      <c r="H3" s="51"/>
      <c r="I3" s="51"/>
      <c r="J3" s="417" t="s">
        <v>855</v>
      </c>
      <c r="K3" s="51"/>
      <c r="L3" s="51"/>
      <c r="M3" s="51"/>
      <c r="N3" s="51"/>
      <c r="O3" s="51"/>
      <c r="P3" s="51"/>
      <c r="Q3" s="12" t="s">
        <v>997</v>
      </c>
      <c r="R3" s="12" t="s">
        <v>998</v>
      </c>
      <c r="S3" s="12" t="s">
        <v>998</v>
      </c>
      <c r="T3" s="12" t="s">
        <v>997</v>
      </c>
      <c r="U3" s="12" t="s">
        <v>999</v>
      </c>
      <c r="V3" s="12" t="s">
        <v>1000</v>
      </c>
    </row>
    <row r="4" spans="1:23" x14ac:dyDescent="0.25">
      <c r="A4" s="51"/>
      <c r="B4" s="51"/>
      <c r="C4" s="51"/>
      <c r="D4" s="51"/>
      <c r="E4" s="51"/>
      <c r="F4" s="51"/>
      <c r="G4" s="51"/>
      <c r="H4" s="51"/>
      <c r="I4" s="51"/>
      <c r="J4" s="51"/>
      <c r="K4" s="51"/>
      <c r="L4" s="51"/>
      <c r="M4" s="51"/>
      <c r="N4" s="51"/>
      <c r="O4" s="51"/>
      <c r="P4" s="51"/>
      <c r="Q4" s="12" t="s">
        <v>993</v>
      </c>
      <c r="R4" s="12" t="s">
        <v>12</v>
      </c>
      <c r="S4" s="12" t="s">
        <v>12</v>
      </c>
      <c r="T4" s="12" t="s">
        <v>993</v>
      </c>
      <c r="U4" s="12" t="s">
        <v>994</v>
      </c>
      <c r="V4" s="12" t="s">
        <v>996</v>
      </c>
    </row>
    <row r="5" spans="1:23" x14ac:dyDescent="0.25">
      <c r="P5" s="12">
        <v>2008</v>
      </c>
      <c r="Q5" s="256">
        <v>28.598844266178187</v>
      </c>
      <c r="R5" s="256"/>
      <c r="S5" s="256"/>
      <c r="T5" s="256">
        <v>28.598844266178187</v>
      </c>
      <c r="U5" s="256" t="e">
        <v>#N/A</v>
      </c>
      <c r="V5" s="256" t="e">
        <v>#N/A</v>
      </c>
      <c r="W5" s="256" t="e">
        <v>#N/A</v>
      </c>
    </row>
    <row r="6" spans="1:23" x14ac:dyDescent="0.25">
      <c r="P6" s="12">
        <v>2009</v>
      </c>
      <c r="Q6" s="256">
        <v>36.360888192511553</v>
      </c>
      <c r="R6" s="256"/>
      <c r="S6" s="256"/>
      <c r="T6" s="256">
        <v>36.360888192511553</v>
      </c>
      <c r="U6" s="256" t="e">
        <v>#N/A</v>
      </c>
      <c r="V6" s="256" t="e">
        <v>#N/A</v>
      </c>
      <c r="W6" s="256" t="e">
        <v>#N/A</v>
      </c>
    </row>
    <row r="7" spans="1:23" x14ac:dyDescent="0.25">
      <c r="P7" s="12">
        <v>2010</v>
      </c>
      <c r="Q7" s="256">
        <v>40.614878973148919</v>
      </c>
      <c r="R7" s="256"/>
      <c r="S7" s="256"/>
      <c r="T7" s="256">
        <v>40.614878973148919</v>
      </c>
      <c r="U7" s="256" t="e">
        <v>#N/A</v>
      </c>
      <c r="V7" s="256" t="e">
        <v>#N/A</v>
      </c>
      <c r="W7" s="256" t="e">
        <v>#N/A</v>
      </c>
    </row>
    <row r="8" spans="1:23" x14ac:dyDescent="0.25">
      <c r="P8" s="12">
        <v>2011</v>
      </c>
      <c r="Q8" s="256">
        <v>43.156000418244005</v>
      </c>
      <c r="R8" s="256"/>
      <c r="S8" s="256"/>
      <c r="T8" s="256">
        <v>43.156000418244005</v>
      </c>
      <c r="U8" s="256" t="e">
        <v>#N/A</v>
      </c>
      <c r="V8" s="256" t="e">
        <v>#N/A</v>
      </c>
      <c r="W8" s="256" t="e">
        <v>#N/A</v>
      </c>
    </row>
    <row r="9" spans="1:23" x14ac:dyDescent="0.25">
      <c r="P9" s="12">
        <v>2012</v>
      </c>
      <c r="Q9" s="256">
        <v>51.72910298334714</v>
      </c>
      <c r="R9" s="256"/>
      <c r="S9" s="256"/>
      <c r="T9" s="256">
        <v>51.72910298334714</v>
      </c>
      <c r="U9" s="256" t="e">
        <v>#N/A</v>
      </c>
      <c r="V9" s="256">
        <v>60</v>
      </c>
      <c r="W9" s="256">
        <v>50</v>
      </c>
    </row>
    <row r="10" spans="1:23" x14ac:dyDescent="0.25">
      <c r="P10" s="12">
        <v>2013</v>
      </c>
      <c r="Q10" s="256">
        <v>54.692539182951563</v>
      </c>
      <c r="R10" s="256"/>
      <c r="S10" s="256"/>
      <c r="T10" s="256">
        <v>54.692539182951563</v>
      </c>
      <c r="U10" s="256" t="e">
        <v>#N/A</v>
      </c>
      <c r="V10" s="256">
        <v>60</v>
      </c>
      <c r="W10" s="256">
        <v>50</v>
      </c>
    </row>
    <row r="11" spans="1:23" x14ac:dyDescent="0.25">
      <c r="P11" s="12">
        <v>2014</v>
      </c>
      <c r="Q11" s="256">
        <v>53.492573668588385</v>
      </c>
      <c r="R11" s="256"/>
      <c r="S11" s="256"/>
      <c r="T11" s="256">
        <v>53.492573668588385</v>
      </c>
      <c r="U11" s="256" t="e">
        <v>#N/A</v>
      </c>
      <c r="V11" s="256">
        <v>60</v>
      </c>
      <c r="W11" s="256">
        <v>50</v>
      </c>
    </row>
    <row r="12" spans="1:23" x14ac:dyDescent="0.25">
      <c r="P12" s="12">
        <v>2015</v>
      </c>
      <c r="Q12" s="256">
        <v>51.685314618287428</v>
      </c>
      <c r="R12" s="256"/>
      <c r="S12" s="256"/>
      <c r="T12" s="256">
        <v>51.685314618287428</v>
      </c>
      <c r="U12" s="256" t="e">
        <v>#N/A</v>
      </c>
      <c r="V12" s="256">
        <v>60</v>
      </c>
      <c r="W12" s="256">
        <v>50</v>
      </c>
    </row>
    <row r="13" spans="1:23" x14ac:dyDescent="0.25">
      <c r="P13" s="12">
        <v>2016</v>
      </c>
      <c r="Q13" s="256">
        <v>52.274899425888307</v>
      </c>
      <c r="R13" s="256"/>
      <c r="S13" s="256"/>
      <c r="T13" s="256">
        <v>52.274899425888307</v>
      </c>
      <c r="U13" s="256" t="e">
        <v>#N/A</v>
      </c>
      <c r="V13" s="256">
        <v>60</v>
      </c>
      <c r="W13" s="256">
        <v>50</v>
      </c>
    </row>
    <row r="14" spans="1:23" x14ac:dyDescent="0.25">
      <c r="P14" s="12">
        <v>2017</v>
      </c>
      <c r="Q14" s="256">
        <v>51.46157115593779</v>
      </c>
      <c r="R14" s="256"/>
      <c r="S14" s="256"/>
      <c r="T14" s="256">
        <v>51.46157115593779</v>
      </c>
      <c r="U14" s="256" t="e">
        <v>#N/A</v>
      </c>
      <c r="V14" s="256">
        <v>60</v>
      </c>
      <c r="W14" s="256">
        <v>50</v>
      </c>
    </row>
    <row r="15" spans="1:23" x14ac:dyDescent="0.25">
      <c r="P15" s="12">
        <v>2018</v>
      </c>
      <c r="Q15" s="256">
        <v>49.408050829169454</v>
      </c>
      <c r="R15" s="256"/>
      <c r="S15" s="256"/>
      <c r="T15" s="256">
        <v>49.408050829169454</v>
      </c>
      <c r="U15" s="256" t="e">
        <v>#N/A</v>
      </c>
      <c r="V15" s="256">
        <v>59</v>
      </c>
      <c r="W15" s="256">
        <v>49</v>
      </c>
    </row>
    <row r="16" spans="1:23" x14ac:dyDescent="0.25">
      <c r="P16" s="12">
        <v>2019</v>
      </c>
      <c r="Q16" s="256">
        <v>47.97929497392095</v>
      </c>
      <c r="R16" s="256"/>
      <c r="S16" s="256"/>
      <c r="T16" s="256">
        <v>47.97929497392095</v>
      </c>
      <c r="U16" s="256" t="e">
        <v>#N/A</v>
      </c>
      <c r="V16" s="256">
        <v>58</v>
      </c>
      <c r="W16" s="256">
        <v>48</v>
      </c>
    </row>
    <row r="17" spans="1:25" x14ac:dyDescent="0.25">
      <c r="P17" s="12">
        <v>2020</v>
      </c>
      <c r="Q17" s="256">
        <v>58.852541981992012</v>
      </c>
      <c r="R17" s="256"/>
      <c r="S17" s="256"/>
      <c r="T17" s="256">
        <v>58.852541981992012</v>
      </c>
      <c r="U17" s="256" t="e">
        <v>#N/A</v>
      </c>
      <c r="V17" s="256">
        <v>57</v>
      </c>
      <c r="W17" s="256">
        <v>47</v>
      </c>
    </row>
    <row r="18" spans="1:25" ht="14.25" customHeight="1" thickBot="1" x14ac:dyDescent="0.3">
      <c r="A18" s="913" t="s">
        <v>332</v>
      </c>
      <c r="B18" s="913"/>
      <c r="C18" s="913"/>
      <c r="D18" s="913"/>
      <c r="E18" s="913"/>
      <c r="F18" s="913"/>
      <c r="G18" s="913"/>
      <c r="H18" s="14"/>
      <c r="P18" s="12">
        <v>2021</v>
      </c>
      <c r="Q18" s="256">
        <v>61.0399275232283</v>
      </c>
      <c r="R18" s="256"/>
      <c r="S18" s="256"/>
      <c r="T18" s="256">
        <v>61.0399275232283</v>
      </c>
      <c r="U18" s="256" t="e">
        <v>#N/A</v>
      </c>
      <c r="V18" s="256">
        <v>56</v>
      </c>
      <c r="W18" s="256">
        <v>46</v>
      </c>
    </row>
    <row r="19" spans="1:25" ht="15" thickBot="1" x14ac:dyDescent="0.4">
      <c r="A19" s="306"/>
      <c r="B19" s="105">
        <v>2020</v>
      </c>
      <c r="C19" s="105">
        <v>2021</v>
      </c>
      <c r="D19" s="105">
        <v>2022</v>
      </c>
      <c r="E19" s="105">
        <v>2023</v>
      </c>
      <c r="F19" s="105">
        <v>2024</v>
      </c>
      <c r="G19" s="105">
        <v>2025</v>
      </c>
      <c r="H19" s="105">
        <v>2026</v>
      </c>
      <c r="J19"/>
      <c r="K19"/>
      <c r="L19"/>
      <c r="M19"/>
      <c r="N19"/>
      <c r="O19"/>
      <c r="P19" s="437">
        <v>2022</v>
      </c>
      <c r="Q19" s="623">
        <v>57.799975210648157</v>
      </c>
      <c r="R19" s="623"/>
      <c r="S19" s="623"/>
      <c r="T19" s="623">
        <v>57.799975210648157</v>
      </c>
      <c r="U19" s="623">
        <v>57.799975210648157</v>
      </c>
      <c r="V19" s="623">
        <v>55</v>
      </c>
      <c r="W19" s="623">
        <v>45</v>
      </c>
      <c r="X19"/>
      <c r="Y19"/>
    </row>
    <row r="20" spans="1:25" ht="14.5" x14ac:dyDescent="0.35">
      <c r="A20" s="112" t="s">
        <v>954</v>
      </c>
      <c r="B20" s="70">
        <v>5.3503135907519042</v>
      </c>
      <c r="C20" s="70">
        <v>5.4305277949314608</v>
      </c>
      <c r="D20" s="70">
        <v>2.0371563219062203</v>
      </c>
      <c r="E20" s="70">
        <v>6.2971197561965244</v>
      </c>
      <c r="F20" s="70">
        <v>3.9</v>
      </c>
      <c r="G20" s="70">
        <v>3.2</v>
      </c>
      <c r="H20" s="70">
        <v>2.2000000000000002</v>
      </c>
      <c r="J20"/>
      <c r="K20"/>
      <c r="L20"/>
      <c r="M20"/>
      <c r="N20"/>
      <c r="O20"/>
      <c r="P20" s="437">
        <v>2022</v>
      </c>
      <c r="Q20" s="623"/>
      <c r="R20" s="623">
        <v>47.680681265596462</v>
      </c>
      <c r="S20" s="623">
        <v>57.799975210648157</v>
      </c>
      <c r="T20" s="623">
        <v>57.799975210648157</v>
      </c>
      <c r="U20" s="623">
        <v>57.799975210648157</v>
      </c>
      <c r="V20" s="623">
        <v>55</v>
      </c>
      <c r="W20" s="623">
        <v>45</v>
      </c>
      <c r="X20"/>
      <c r="Y20"/>
    </row>
    <row r="21" spans="1:25" ht="14.5" x14ac:dyDescent="0.35">
      <c r="A21" s="112" t="s">
        <v>647</v>
      </c>
      <c r="B21" s="70">
        <v>1.073268856942188</v>
      </c>
      <c r="C21" s="70">
        <v>0.5225650980222396</v>
      </c>
      <c r="D21" s="70">
        <v>0.36511750099100077</v>
      </c>
      <c r="E21" s="70">
        <v>0.45489391210792079</v>
      </c>
      <c r="F21" s="70">
        <v>0.45086046244643041</v>
      </c>
      <c r="G21" s="70">
        <v>2.0997227577261933E-2</v>
      </c>
      <c r="H21" s="70">
        <v>-0.18702531308394865</v>
      </c>
      <c r="J21"/>
      <c r="K21"/>
      <c r="L21"/>
      <c r="M21"/>
      <c r="N21"/>
      <c r="O21"/>
      <c r="P21" s="437">
        <v>2023</v>
      </c>
      <c r="Q21" s="623"/>
      <c r="R21" s="623">
        <v>50.168681120345518</v>
      </c>
      <c r="S21" s="623">
        <v>58.682087539426611</v>
      </c>
      <c r="T21" s="623">
        <v>58.682087539426611</v>
      </c>
      <c r="U21" s="623">
        <v>58.682776090972986</v>
      </c>
      <c r="V21" s="623">
        <v>54</v>
      </c>
      <c r="W21" s="623">
        <v>44</v>
      </c>
      <c r="X21"/>
      <c r="Y21"/>
    </row>
    <row r="22" spans="1:25" ht="14.5" x14ac:dyDescent="0.35">
      <c r="A22" s="112" t="s">
        <v>946</v>
      </c>
      <c r="B22" s="70">
        <v>1.8934676728106878</v>
      </c>
      <c r="C22" s="70">
        <v>2.9946289922265312</v>
      </c>
      <c r="D22" s="70">
        <v>0.63644211912166948</v>
      </c>
      <c r="E22" s="70">
        <v>0.12952122534825633</v>
      </c>
      <c r="F22" s="70">
        <v>0</v>
      </c>
      <c r="G22" s="70">
        <v>0</v>
      </c>
      <c r="H22" s="70">
        <v>0</v>
      </c>
      <c r="J22"/>
      <c r="K22"/>
      <c r="L22"/>
      <c r="M22"/>
      <c r="N22"/>
      <c r="O22"/>
      <c r="P22" s="437">
        <v>2024</v>
      </c>
      <c r="Q22" s="623"/>
      <c r="R22" s="623">
        <v>50.975883075091552</v>
      </c>
      <c r="S22" s="623">
        <v>58.47969387213621</v>
      </c>
      <c r="T22" s="623">
        <v>58.47969387213621</v>
      </c>
      <c r="U22" s="623">
        <v>59.315642795902157</v>
      </c>
      <c r="V22" s="623">
        <v>53</v>
      </c>
      <c r="W22" s="623">
        <v>43</v>
      </c>
      <c r="X22"/>
      <c r="Y22"/>
    </row>
    <row r="23" spans="1:25" ht="14.5" x14ac:dyDescent="0.35">
      <c r="A23" s="112" t="s">
        <v>945</v>
      </c>
      <c r="B23" s="70">
        <v>0</v>
      </c>
      <c r="C23" s="70">
        <v>0</v>
      </c>
      <c r="D23" s="70">
        <v>0.17660612031787604</v>
      </c>
      <c r="E23" s="70">
        <v>8.3562080869842792E-2</v>
      </c>
      <c r="F23" s="70">
        <v>0</v>
      </c>
      <c r="G23" s="70">
        <v>0</v>
      </c>
      <c r="H23" s="70">
        <v>0</v>
      </c>
      <c r="J23"/>
      <c r="K23"/>
      <c r="L23"/>
      <c r="M23"/>
      <c r="N23"/>
      <c r="O23"/>
      <c r="P23" s="437">
        <v>2025</v>
      </c>
      <c r="Q23" s="623"/>
      <c r="R23" s="623">
        <v>50.424269015687287</v>
      </c>
      <c r="S23" s="623">
        <v>57.079889756430177</v>
      </c>
      <c r="T23" s="623">
        <v>57.079889756430177</v>
      </c>
      <c r="U23" s="623">
        <v>59.81314553881969</v>
      </c>
      <c r="V23" s="623">
        <v>52</v>
      </c>
      <c r="W23" s="623">
        <v>42</v>
      </c>
      <c r="X23"/>
      <c r="Y23"/>
    </row>
    <row r="24" spans="1:25" ht="14.5" x14ac:dyDescent="0.35">
      <c r="A24" s="112" t="s">
        <v>948</v>
      </c>
      <c r="B24" s="70">
        <v>0</v>
      </c>
      <c r="C24" s="70">
        <v>0</v>
      </c>
      <c r="D24" s="70">
        <v>5.1631563329046719E-2</v>
      </c>
      <c r="E24" s="70">
        <v>1.3081643760173889</v>
      </c>
      <c r="F24" s="70">
        <v>0</v>
      </c>
      <c r="G24" s="70">
        <v>0</v>
      </c>
      <c r="H24" s="70">
        <v>0</v>
      </c>
      <c r="J24"/>
      <c r="K24"/>
      <c r="L24"/>
      <c r="M24"/>
      <c r="N24"/>
      <c r="O24"/>
      <c r="P24" s="437">
        <v>2026</v>
      </c>
      <c r="Q24" s="623"/>
      <c r="R24" s="623">
        <v>50.925191304995664</v>
      </c>
      <c r="S24" s="623">
        <v>57.717827104995592</v>
      </c>
      <c r="T24" s="623">
        <v>57.717827104995592</v>
      </c>
      <c r="U24" s="623">
        <v>63.068300765132378</v>
      </c>
      <c r="V24" s="623">
        <v>51</v>
      </c>
      <c r="W24" s="623">
        <v>41</v>
      </c>
      <c r="X24"/>
      <c r="Y24"/>
    </row>
    <row r="25" spans="1:25" ht="14.5" x14ac:dyDescent="0.35">
      <c r="A25" s="112" t="s">
        <v>947</v>
      </c>
      <c r="B25" s="70">
        <v>-7.5983084667095246E-2</v>
      </c>
      <c r="C25" s="70">
        <v>0.38840269981536579</v>
      </c>
      <c r="D25" s="70">
        <v>0</v>
      </c>
      <c r="E25" s="70">
        <v>0</v>
      </c>
      <c r="F25" s="70">
        <v>0</v>
      </c>
      <c r="G25" s="70">
        <v>0</v>
      </c>
      <c r="H25" s="70">
        <v>0</v>
      </c>
      <c r="J25"/>
      <c r="K25"/>
      <c r="L25"/>
      <c r="M25"/>
      <c r="N25"/>
      <c r="O25"/>
      <c r="P25"/>
      <c r="Q25"/>
      <c r="R25"/>
      <c r="S25"/>
      <c r="T25"/>
      <c r="U25"/>
      <c r="V25"/>
      <c r="W25"/>
      <c r="X25"/>
      <c r="Y25"/>
    </row>
    <row r="26" spans="1:25" ht="12" thickBot="1" x14ac:dyDescent="0.3">
      <c r="A26" s="1" t="s">
        <v>955</v>
      </c>
      <c r="B26" s="592">
        <v>2.4595601456661234</v>
      </c>
      <c r="C26" s="592">
        <v>1.5173644790221656</v>
      </c>
      <c r="D26" s="592">
        <v>0.80735901814662725</v>
      </c>
      <c r="E26" s="592">
        <v>4.320978161853116</v>
      </c>
      <c r="F26" s="592">
        <v>3.4491395375535694</v>
      </c>
      <c r="G26" s="592">
        <v>3.1790027724227383</v>
      </c>
      <c r="H26" s="592">
        <v>2.3870253130839489</v>
      </c>
    </row>
    <row r="27" spans="1:25" ht="12" thickBot="1" x14ac:dyDescent="0.3">
      <c r="A27" s="299" t="s">
        <v>439</v>
      </c>
      <c r="B27" s="593">
        <v>0.51083653562937759</v>
      </c>
      <c r="C27" s="593">
        <v>-0.94219566664395771</v>
      </c>
      <c r="D27" s="593">
        <v>-0.7100054608755384</v>
      </c>
      <c r="E27" s="593">
        <v>3.5136191437064888</v>
      </c>
      <c r="F27" s="593">
        <v>-0.87183862429954662</v>
      </c>
      <c r="G27" s="593">
        <v>-0.27013676513083107</v>
      </c>
      <c r="H27" s="593">
        <v>-0.79197745933878938</v>
      </c>
    </row>
    <row r="28" spans="1:25" ht="12" thickBot="1" x14ac:dyDescent="0.3">
      <c r="A28" s="3" t="s">
        <v>953</v>
      </c>
      <c r="B28" s="46"/>
      <c r="C28" s="46"/>
      <c r="D28" s="114"/>
      <c r="E28" s="46"/>
      <c r="F28" s="46">
        <v>4.74</v>
      </c>
      <c r="G28" s="46">
        <v>5.15</v>
      </c>
      <c r="H28" s="46">
        <v>4.93</v>
      </c>
    </row>
    <row r="29" spans="1:25" x14ac:dyDescent="0.25">
      <c r="A29" s="54"/>
      <c r="B29" s="115"/>
      <c r="C29" s="115"/>
      <c r="D29" s="116"/>
      <c r="E29" s="115"/>
      <c r="F29" s="115"/>
      <c r="G29" s="115"/>
    </row>
    <row r="30" spans="1:25" x14ac:dyDescent="0.25">
      <c r="A30" s="56"/>
      <c r="B30" s="117"/>
      <c r="C30" s="117"/>
      <c r="D30" s="118"/>
      <c r="E30" s="117"/>
      <c r="F30" s="117"/>
      <c r="G30" s="117"/>
    </row>
    <row r="31" spans="1:25" x14ac:dyDescent="0.25">
      <c r="A31" s="304"/>
      <c r="B31" s="13"/>
      <c r="C31" s="13"/>
      <c r="D31" s="17"/>
      <c r="E31" s="13"/>
      <c r="F31" s="914" t="s">
        <v>852</v>
      </c>
      <c r="G31" s="914"/>
    </row>
    <row r="32" spans="1:25" x14ac:dyDescent="0.25">
      <c r="A32" s="304"/>
      <c r="B32" s="13"/>
      <c r="C32" s="13"/>
      <c r="D32" s="17"/>
      <c r="E32" s="13"/>
      <c r="F32" s="13"/>
      <c r="G32" s="13"/>
    </row>
    <row r="33" spans="1:10" x14ac:dyDescent="0.25">
      <c r="J33" s="417" t="s">
        <v>856</v>
      </c>
    </row>
    <row r="35" spans="1:10" x14ac:dyDescent="0.25">
      <c r="B35" s="51"/>
      <c r="C35" s="51"/>
      <c r="D35" s="51"/>
      <c r="E35" s="51"/>
      <c r="F35" s="13"/>
      <c r="G35" s="13"/>
    </row>
    <row r="36" spans="1:10" x14ac:dyDescent="0.25">
      <c r="A36" s="417" t="s">
        <v>854</v>
      </c>
      <c r="B36" s="13"/>
      <c r="C36" s="13"/>
      <c r="D36" s="17"/>
      <c r="E36" s="13"/>
      <c r="F36" s="13"/>
      <c r="G36" s="13"/>
    </row>
    <row r="37" spans="1:10" x14ac:dyDescent="0.25">
      <c r="A37" s="304"/>
      <c r="B37" s="13"/>
      <c r="C37" s="13"/>
      <c r="D37" s="17"/>
      <c r="E37" s="13"/>
      <c r="F37" s="13"/>
      <c r="G37" s="13"/>
    </row>
    <row r="38" spans="1:10" x14ac:dyDescent="0.25">
      <c r="A38" s="304"/>
      <c r="B38" s="13"/>
      <c r="C38" s="13"/>
      <c r="D38" s="17"/>
      <c r="E38" s="13"/>
      <c r="F38" s="13"/>
      <c r="G38" s="13"/>
    </row>
    <row r="39" spans="1:10" x14ac:dyDescent="0.25">
      <c r="A39" s="304"/>
      <c r="B39" s="13"/>
      <c r="C39" s="13"/>
      <c r="D39" s="17"/>
      <c r="E39" s="13"/>
      <c r="F39" s="13"/>
      <c r="G39" s="13"/>
    </row>
    <row r="40" spans="1:10" x14ac:dyDescent="0.25">
      <c r="A40" s="304"/>
      <c r="B40" s="13"/>
      <c r="C40" s="13"/>
      <c r="D40" s="17"/>
      <c r="E40" s="13"/>
      <c r="F40" s="13"/>
      <c r="G40" s="13"/>
    </row>
    <row r="41" spans="1:10" x14ac:dyDescent="0.25">
      <c r="A41" s="304"/>
      <c r="B41" s="13"/>
      <c r="C41" s="13"/>
      <c r="D41" s="17"/>
      <c r="E41" s="13"/>
      <c r="F41" s="13"/>
      <c r="G41" s="13"/>
    </row>
    <row r="42" spans="1:10" x14ac:dyDescent="0.25">
      <c r="A42" s="304"/>
      <c r="B42" s="13"/>
      <c r="C42" s="13"/>
      <c r="D42" s="17"/>
      <c r="E42" s="13"/>
      <c r="F42" s="13"/>
      <c r="G42" s="13"/>
    </row>
    <row r="43" spans="1:10" x14ac:dyDescent="0.25">
      <c r="A43" s="304"/>
      <c r="B43" s="13"/>
      <c r="C43" s="13"/>
      <c r="D43" s="17"/>
      <c r="E43" s="13"/>
      <c r="F43" s="13"/>
      <c r="G43" s="13"/>
    </row>
    <row r="44" spans="1:10" ht="14.25" customHeight="1" x14ac:dyDescent="0.25">
      <c r="A44" s="304"/>
      <c r="B44" s="13"/>
      <c r="C44" s="13"/>
      <c r="D44" s="17"/>
      <c r="E44" s="13"/>
      <c r="F44" s="13"/>
      <c r="G44" s="13"/>
    </row>
    <row r="45" spans="1:10" ht="15.75" customHeight="1" x14ac:dyDescent="0.25">
      <c r="A45" s="304"/>
      <c r="B45" s="13"/>
      <c r="C45" s="13"/>
      <c r="D45" s="17"/>
      <c r="E45" s="13"/>
      <c r="F45" s="13"/>
      <c r="G45" s="13"/>
    </row>
    <row r="46" spans="1:10" x14ac:dyDescent="0.25">
      <c r="A46" s="304"/>
      <c r="B46" s="13"/>
      <c r="C46" s="13"/>
      <c r="D46" s="17"/>
      <c r="E46" s="13"/>
      <c r="F46" s="13"/>
      <c r="G46" s="13"/>
    </row>
    <row r="47" spans="1:10" x14ac:dyDescent="0.25">
      <c r="A47" s="304"/>
      <c r="B47" s="13"/>
      <c r="C47" s="13"/>
      <c r="D47" s="17"/>
      <c r="E47" s="13"/>
      <c r="F47" s="13"/>
      <c r="G47" s="13"/>
    </row>
    <row r="48" spans="1:10" x14ac:dyDescent="0.25">
      <c r="A48" s="304"/>
      <c r="B48" s="13"/>
      <c r="C48" s="13"/>
      <c r="D48" s="13"/>
      <c r="E48" s="13"/>
      <c r="F48" s="13"/>
      <c r="G48" s="13"/>
      <c r="I48" s="51"/>
    </row>
    <row r="49" spans="1:24" x14ac:dyDescent="0.25">
      <c r="A49" s="304"/>
      <c r="B49" s="13"/>
      <c r="C49" s="13"/>
      <c r="D49" s="13"/>
      <c r="E49" s="13"/>
      <c r="F49" s="13"/>
      <c r="G49" s="13"/>
      <c r="I49" s="51"/>
    </row>
    <row r="50" spans="1:24" ht="14.5" x14ac:dyDescent="0.35">
      <c r="A50" s="304"/>
      <c r="B50" s="13"/>
      <c r="C50" s="13"/>
      <c r="D50" s="13"/>
      <c r="E50" s="13"/>
      <c r="F50" s="13"/>
      <c r="G50" s="13"/>
      <c r="H50" s="51"/>
      <c r="I50" s="51"/>
      <c r="J50"/>
      <c r="K50"/>
      <c r="L50"/>
      <c r="M50"/>
      <c r="N50"/>
      <c r="O50"/>
      <c r="P50"/>
      <c r="Q50"/>
      <c r="R50"/>
      <c r="S50"/>
      <c r="T50"/>
      <c r="U50"/>
      <c r="V50"/>
      <c r="W50"/>
      <c r="X50"/>
    </row>
    <row r="51" spans="1:24" ht="15" thickBot="1" x14ac:dyDescent="0.4">
      <c r="A51" s="294" t="s">
        <v>147</v>
      </c>
      <c r="B51" s="294"/>
      <c r="C51" s="294"/>
      <c r="D51" s="294"/>
      <c r="E51" s="294"/>
      <c r="F51" s="294"/>
      <c r="G51" s="294"/>
      <c r="H51" s="51"/>
      <c r="I51" s="51"/>
      <c r="J51"/>
      <c r="K51"/>
      <c r="L51"/>
      <c r="M51"/>
      <c r="N51"/>
      <c r="O51"/>
      <c r="P51"/>
      <c r="Q51"/>
      <c r="R51"/>
      <c r="S51"/>
      <c r="T51"/>
      <c r="U51"/>
      <c r="V51"/>
      <c r="W51"/>
      <c r="X51"/>
    </row>
    <row r="52" spans="1:24" ht="15" thickBot="1" x14ac:dyDescent="0.4">
      <c r="A52" s="306"/>
      <c r="B52" s="92">
        <f t="shared" ref="B52:H55" si="0">B19</f>
        <v>2020</v>
      </c>
      <c r="C52" s="92">
        <f t="shared" si="0"/>
        <v>2021</v>
      </c>
      <c r="D52" s="92">
        <f t="shared" si="0"/>
        <v>2022</v>
      </c>
      <c r="E52" s="92">
        <f t="shared" si="0"/>
        <v>2023</v>
      </c>
      <c r="F52" s="92">
        <f t="shared" si="0"/>
        <v>2024</v>
      </c>
      <c r="G52" s="92">
        <f t="shared" si="0"/>
        <v>2025</v>
      </c>
      <c r="H52" s="92">
        <f t="shared" si="0"/>
        <v>2026</v>
      </c>
      <c r="I52" s="51"/>
      <c r="J52"/>
      <c r="K52"/>
      <c r="L52"/>
      <c r="M52"/>
      <c r="N52"/>
      <c r="O52"/>
      <c r="P52"/>
      <c r="Q52"/>
      <c r="R52"/>
      <c r="S52"/>
      <c r="T52"/>
      <c r="U52"/>
      <c r="V52"/>
      <c r="W52"/>
      <c r="X52"/>
    </row>
    <row r="53" spans="1:24" ht="14.5" x14ac:dyDescent="0.35">
      <c r="A53" s="112" t="s">
        <v>449</v>
      </c>
      <c r="B53" s="45">
        <f t="shared" si="0"/>
        <v>5.3503135907519042</v>
      </c>
      <c r="C53" s="45">
        <f t="shared" si="0"/>
        <v>5.4305277949314608</v>
      </c>
      <c r="D53" s="45">
        <f t="shared" si="0"/>
        <v>2.0371563219062203</v>
      </c>
      <c r="E53" s="45">
        <f t="shared" si="0"/>
        <v>6.2971197561965244</v>
      </c>
      <c r="F53" s="45">
        <f t="shared" si="0"/>
        <v>3.9</v>
      </c>
      <c r="G53" s="45">
        <f t="shared" si="0"/>
        <v>3.2</v>
      </c>
      <c r="H53" s="45">
        <f t="shared" si="0"/>
        <v>2.2000000000000002</v>
      </c>
      <c r="I53" s="51"/>
      <c r="J53"/>
      <c r="K53"/>
      <c r="L53"/>
      <c r="M53"/>
      <c r="N53"/>
      <c r="O53"/>
      <c r="P53"/>
      <c r="Q53"/>
      <c r="R53"/>
      <c r="S53"/>
      <c r="T53"/>
      <c r="U53"/>
      <c r="V53"/>
      <c r="W53"/>
      <c r="X53"/>
    </row>
    <row r="54" spans="1:24" ht="14.5" x14ac:dyDescent="0.35">
      <c r="A54" s="12" t="s">
        <v>648</v>
      </c>
      <c r="B54" s="256">
        <f t="shared" si="0"/>
        <v>1.073268856942188</v>
      </c>
      <c r="C54" s="256">
        <f t="shared" si="0"/>
        <v>0.5225650980222396</v>
      </c>
      <c r="D54" s="256">
        <f t="shared" si="0"/>
        <v>0.36511750099100077</v>
      </c>
      <c r="E54" s="256">
        <f t="shared" si="0"/>
        <v>0.45489391210792079</v>
      </c>
      <c r="F54" s="256">
        <f t="shared" si="0"/>
        <v>0.45086046244643041</v>
      </c>
      <c r="G54" s="256">
        <f t="shared" si="0"/>
        <v>2.0997227577261933E-2</v>
      </c>
      <c r="H54" s="256">
        <f t="shared" si="0"/>
        <v>-0.18702531308394865</v>
      </c>
      <c r="I54" s="51"/>
      <c r="J54"/>
      <c r="K54"/>
      <c r="L54"/>
      <c r="M54"/>
      <c r="N54"/>
      <c r="O54"/>
      <c r="P54"/>
      <c r="Q54"/>
      <c r="R54"/>
      <c r="S54"/>
      <c r="T54"/>
      <c r="U54"/>
      <c r="V54"/>
      <c r="W54"/>
      <c r="X54"/>
    </row>
    <row r="55" spans="1:24" ht="14.5" x14ac:dyDescent="0.35">
      <c r="A55" s="12" t="s">
        <v>949</v>
      </c>
      <c r="B55" s="256">
        <f t="shared" si="0"/>
        <v>1.8934676728106878</v>
      </c>
      <c r="C55" s="256">
        <f t="shared" si="0"/>
        <v>2.9946289922265312</v>
      </c>
      <c r="D55" s="256">
        <f t="shared" si="0"/>
        <v>0.63644211912166948</v>
      </c>
      <c r="E55" s="256">
        <f t="shared" si="0"/>
        <v>0.12952122534825633</v>
      </c>
      <c r="F55" s="256">
        <f t="shared" si="0"/>
        <v>0</v>
      </c>
      <c r="G55" s="256">
        <f t="shared" si="0"/>
        <v>0</v>
      </c>
      <c r="H55" s="256">
        <f t="shared" si="0"/>
        <v>0</v>
      </c>
      <c r="J55"/>
      <c r="K55"/>
      <c r="L55"/>
      <c r="M55"/>
      <c r="N55"/>
      <c r="O55"/>
      <c r="P55"/>
      <c r="Q55"/>
      <c r="R55"/>
      <c r="S55"/>
      <c r="T55"/>
      <c r="U55"/>
      <c r="V55"/>
      <c r="W55"/>
      <c r="X55"/>
    </row>
    <row r="56" spans="1:24" ht="14.5" x14ac:dyDescent="0.35">
      <c r="A56" s="12" t="s">
        <v>951</v>
      </c>
      <c r="B56" s="256">
        <f t="shared" ref="B56:H56" si="1">B23</f>
        <v>0</v>
      </c>
      <c r="C56" s="256">
        <f t="shared" si="1"/>
        <v>0</v>
      </c>
      <c r="D56" s="256">
        <f t="shared" si="1"/>
        <v>0.17660612031787604</v>
      </c>
      <c r="E56" s="256">
        <f t="shared" si="1"/>
        <v>8.3562080869842792E-2</v>
      </c>
      <c r="F56" s="256">
        <f t="shared" si="1"/>
        <v>0</v>
      </c>
      <c r="G56" s="256">
        <f t="shared" si="1"/>
        <v>0</v>
      </c>
      <c r="H56" s="256">
        <f t="shared" si="1"/>
        <v>0</v>
      </c>
      <c r="J56"/>
      <c r="K56"/>
      <c r="L56"/>
      <c r="M56"/>
      <c r="N56"/>
      <c r="O56"/>
      <c r="P56"/>
      <c r="Q56"/>
      <c r="R56"/>
      <c r="S56"/>
      <c r="T56"/>
      <c r="U56"/>
      <c r="V56"/>
      <c r="W56"/>
      <c r="X56"/>
    </row>
    <row r="57" spans="1:24" ht="14.5" x14ac:dyDescent="0.35">
      <c r="A57" s="12" t="s">
        <v>952</v>
      </c>
      <c r="B57" s="256">
        <f t="shared" ref="B57:H57" si="2">B24</f>
        <v>0</v>
      </c>
      <c r="C57" s="256">
        <f t="shared" si="2"/>
        <v>0</v>
      </c>
      <c r="D57" s="256">
        <f t="shared" si="2"/>
        <v>5.1631563329046719E-2</v>
      </c>
      <c r="E57" s="256">
        <f t="shared" si="2"/>
        <v>1.3081643760173889</v>
      </c>
      <c r="F57" s="256">
        <f t="shared" si="2"/>
        <v>0</v>
      </c>
      <c r="G57" s="256">
        <f t="shared" si="2"/>
        <v>0</v>
      </c>
      <c r="H57" s="256">
        <f t="shared" si="2"/>
        <v>0</v>
      </c>
      <c r="J57"/>
      <c r="K57"/>
      <c r="L57"/>
      <c r="M57"/>
      <c r="N57"/>
      <c r="O57"/>
      <c r="P57"/>
      <c r="Q57"/>
      <c r="R57"/>
      <c r="S57"/>
      <c r="T57"/>
      <c r="U57"/>
      <c r="V57"/>
      <c r="W57"/>
      <c r="X57"/>
    </row>
    <row r="58" spans="1:24" ht="14.5" x14ac:dyDescent="0.35">
      <c r="A58" s="12" t="s">
        <v>950</v>
      </c>
      <c r="B58" s="256">
        <f t="shared" ref="B58:G58" si="3">B25</f>
        <v>-7.5983084667095246E-2</v>
      </c>
      <c r="C58" s="256">
        <f t="shared" si="3"/>
        <v>0.38840269981536579</v>
      </c>
      <c r="D58" s="256">
        <f t="shared" si="3"/>
        <v>0</v>
      </c>
      <c r="E58" s="256">
        <f t="shared" si="3"/>
        <v>0</v>
      </c>
      <c r="F58" s="256">
        <f t="shared" si="3"/>
        <v>0</v>
      </c>
      <c r="G58" s="256">
        <f t="shared" si="3"/>
        <v>0</v>
      </c>
      <c r="H58" s="256">
        <f t="shared" ref="H58" si="4">H25</f>
        <v>0</v>
      </c>
      <c r="J58"/>
      <c r="K58"/>
      <c r="L58"/>
      <c r="M58"/>
      <c r="N58"/>
      <c r="O58"/>
      <c r="P58"/>
      <c r="Q58"/>
      <c r="R58"/>
      <c r="S58"/>
      <c r="T58"/>
      <c r="U58"/>
      <c r="V58"/>
      <c r="W58"/>
      <c r="X58"/>
    </row>
    <row r="59" spans="1:24" ht="12" thickBot="1" x14ac:dyDescent="0.3">
      <c r="A59" s="1" t="s">
        <v>149</v>
      </c>
      <c r="B59" s="46">
        <f t="shared" ref="B59:G59" si="5">B26</f>
        <v>2.4595601456661234</v>
      </c>
      <c r="C59" s="46">
        <f t="shared" si="5"/>
        <v>1.5173644790221656</v>
      </c>
      <c r="D59" s="46">
        <f t="shared" si="5"/>
        <v>0.80735901814662725</v>
      </c>
      <c r="E59" s="46">
        <f t="shared" si="5"/>
        <v>4.320978161853116</v>
      </c>
      <c r="F59" s="46">
        <f t="shared" si="5"/>
        <v>3.4491395375535694</v>
      </c>
      <c r="G59" s="46">
        <f t="shared" si="5"/>
        <v>3.1790027724227383</v>
      </c>
      <c r="H59" s="46">
        <f t="shared" ref="H59" si="6">H26</f>
        <v>2.3870253130839489</v>
      </c>
    </row>
    <row r="60" spans="1:24" ht="12" thickBot="1" x14ac:dyDescent="0.3">
      <c r="A60" s="299" t="s">
        <v>448</v>
      </c>
      <c r="B60" s="113">
        <f t="shared" ref="B60:G60" si="7">B27</f>
        <v>0.51083653562937759</v>
      </c>
      <c r="C60" s="113">
        <f t="shared" si="7"/>
        <v>-0.94219566664395771</v>
      </c>
      <c r="D60" s="113">
        <f t="shared" si="7"/>
        <v>-0.7100054608755384</v>
      </c>
      <c r="E60" s="113">
        <f t="shared" si="7"/>
        <v>3.5136191437064888</v>
      </c>
      <c r="F60" s="113">
        <f t="shared" si="7"/>
        <v>-0.87183862429954662</v>
      </c>
      <c r="G60" s="113">
        <f t="shared" si="7"/>
        <v>-0.27013676513083107</v>
      </c>
      <c r="H60" s="113">
        <f t="shared" ref="H60:H61" si="8">H27</f>
        <v>-0.79197745933878938</v>
      </c>
    </row>
    <row r="61" spans="1:24" x14ac:dyDescent="0.25">
      <c r="A61" s="56" t="s">
        <v>1047</v>
      </c>
      <c r="B61" s="117"/>
      <c r="C61" s="117"/>
      <c r="D61" s="118"/>
      <c r="E61" s="117"/>
      <c r="F61" s="117">
        <f>F28</f>
        <v>4.74</v>
      </c>
      <c r="G61" s="117">
        <f t="shared" ref="G61" si="9">G28</f>
        <v>5.15</v>
      </c>
      <c r="H61" s="117">
        <f t="shared" si="8"/>
        <v>4.93</v>
      </c>
    </row>
    <row r="62" spans="1:24" x14ac:dyDescent="0.25">
      <c r="A62" s="54"/>
      <c r="B62" s="115"/>
      <c r="C62" s="115"/>
      <c r="D62" s="116"/>
      <c r="E62" s="115"/>
      <c r="F62" s="912" t="s">
        <v>177</v>
      </c>
      <c r="G62" s="912"/>
    </row>
  </sheetData>
  <mergeCells count="4">
    <mergeCell ref="F62:G62"/>
    <mergeCell ref="A18:D18"/>
    <mergeCell ref="E18:G18"/>
    <mergeCell ref="F31:G31"/>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H34"/>
  <sheetViews>
    <sheetView showGridLines="0" zoomScale="80" zoomScaleNormal="80" workbookViewId="0">
      <selection activeCell="A3" sqref="A3:H3"/>
    </sheetView>
  </sheetViews>
  <sheetFormatPr defaultColWidth="9.26953125" defaultRowHeight="11.5" x14ac:dyDescent="0.25"/>
  <cols>
    <col min="1" max="1" width="32.453125" style="12" customWidth="1"/>
    <col min="2" max="2" width="11.453125" style="12" customWidth="1"/>
    <col min="3" max="8" width="14.453125" style="12" customWidth="1"/>
    <col min="9" max="16384" width="9.26953125" style="12"/>
  </cols>
  <sheetData>
    <row r="3" spans="1:8" ht="14.25" customHeight="1" thickBot="1" x14ac:dyDescent="0.3">
      <c r="A3" s="919" t="s">
        <v>1344</v>
      </c>
      <c r="B3" s="919"/>
      <c r="C3" s="919"/>
      <c r="D3" s="919"/>
      <c r="E3" s="919"/>
      <c r="F3" s="919"/>
      <c r="G3" s="919"/>
      <c r="H3" s="919"/>
    </row>
    <row r="4" spans="1:8" ht="13.5" customHeight="1" x14ac:dyDescent="0.25">
      <c r="A4" s="992" t="s">
        <v>681</v>
      </c>
      <c r="B4" s="606" t="s">
        <v>682</v>
      </c>
      <c r="C4" s="990" t="s">
        <v>977</v>
      </c>
      <c r="D4" s="990" t="s">
        <v>978</v>
      </c>
      <c r="E4" s="930" t="s">
        <v>982</v>
      </c>
      <c r="F4" s="986" t="s">
        <v>979</v>
      </c>
      <c r="G4" s="986" t="s">
        <v>980</v>
      </c>
      <c r="H4" s="986" t="s">
        <v>981</v>
      </c>
    </row>
    <row r="5" spans="1:8" ht="15.75" customHeight="1" thickBot="1" x14ac:dyDescent="0.3">
      <c r="A5" s="993"/>
      <c r="B5" s="610" t="s">
        <v>683</v>
      </c>
      <c r="C5" s="991"/>
      <c r="D5" s="991"/>
      <c r="E5" s="988"/>
      <c r="F5" s="987"/>
      <c r="G5" s="987"/>
      <c r="H5" s="987"/>
    </row>
    <row r="6" spans="1:8" x14ac:dyDescent="0.25">
      <c r="A6" s="617" t="s">
        <v>684</v>
      </c>
      <c r="B6" s="607">
        <v>1</v>
      </c>
      <c r="C6" s="614">
        <v>5.1163223825161994</v>
      </c>
      <c r="D6" s="614">
        <v>5.6651515041067464</v>
      </c>
      <c r="E6" s="611">
        <v>5.7456242280093033</v>
      </c>
      <c r="F6" s="611">
        <v>5.5120808542122788</v>
      </c>
      <c r="G6" s="611">
        <v>6.2274069654150184</v>
      </c>
      <c r="H6" s="611">
        <v>6.4026075273794421</v>
      </c>
    </row>
    <row r="7" spans="1:8" x14ac:dyDescent="0.25">
      <c r="A7" s="617" t="s">
        <v>987</v>
      </c>
      <c r="B7" s="607">
        <v>2</v>
      </c>
      <c r="C7" s="614">
        <v>1.02534996106016</v>
      </c>
      <c r="D7" s="614">
        <v>1.3087968246540824</v>
      </c>
      <c r="E7" s="611">
        <v>1.7209652336184558</v>
      </c>
      <c r="F7" s="611">
        <v>1.8675728081042848</v>
      </c>
      <c r="G7" s="611">
        <v>2.2269645296587517</v>
      </c>
      <c r="H7" s="611">
        <v>1.5214299501999604</v>
      </c>
    </row>
    <row r="8" spans="1:8" x14ac:dyDescent="0.25">
      <c r="A8" s="617" t="s">
        <v>685</v>
      </c>
      <c r="B8" s="607">
        <v>3</v>
      </c>
      <c r="C8" s="614">
        <v>2.2085992644456973</v>
      </c>
      <c r="D8" s="614">
        <v>2.3103016776417924</v>
      </c>
      <c r="E8" s="611">
        <v>2.4461804785884125</v>
      </c>
      <c r="F8" s="611">
        <v>2.1393126514521543</v>
      </c>
      <c r="G8" s="611">
        <v>1.9432500970986846</v>
      </c>
      <c r="H8" s="611">
        <v>1.8774918912657357</v>
      </c>
    </row>
    <row r="9" spans="1:8" x14ac:dyDescent="0.25">
      <c r="A9" s="617" t="s">
        <v>686</v>
      </c>
      <c r="B9" s="607">
        <v>4</v>
      </c>
      <c r="C9" s="614">
        <v>5.2861418315335422</v>
      </c>
      <c r="D9" s="614">
        <v>6.6702836713492077</v>
      </c>
      <c r="E9" s="611">
        <v>8.6543166461082528</v>
      </c>
      <c r="F9" s="611">
        <v>4.4124344480314415</v>
      </c>
      <c r="G9" s="611">
        <v>4.0882273687915234</v>
      </c>
      <c r="H9" s="611">
        <v>4.1271527710812261</v>
      </c>
    </row>
    <row r="10" spans="1:8" x14ac:dyDescent="0.25">
      <c r="A10" s="617" t="s">
        <v>687</v>
      </c>
      <c r="B10" s="607">
        <v>5</v>
      </c>
      <c r="C10" s="614">
        <v>0.7959027872998421</v>
      </c>
      <c r="D10" s="614">
        <v>0.92520031847295092</v>
      </c>
      <c r="E10" s="611">
        <v>0.94345015347368166</v>
      </c>
      <c r="F10" s="611">
        <v>0.76257687051346201</v>
      </c>
      <c r="G10" s="611">
        <v>0.69691974832742221</v>
      </c>
      <c r="H10" s="611">
        <v>0.6838955681745249</v>
      </c>
    </row>
    <row r="11" spans="1:8" x14ac:dyDescent="0.25">
      <c r="A11" s="617" t="s">
        <v>688</v>
      </c>
      <c r="B11" s="607">
        <v>6</v>
      </c>
      <c r="C11" s="614">
        <v>0.49456564591374746</v>
      </c>
      <c r="D11" s="614">
        <v>0.47144850255622084</v>
      </c>
      <c r="E11" s="611">
        <v>0.62999207571472748</v>
      </c>
      <c r="F11" s="611">
        <v>0.58308179272908178</v>
      </c>
      <c r="G11" s="611">
        <v>0.55855235933586111</v>
      </c>
      <c r="H11" s="611">
        <v>0.5421073727336152</v>
      </c>
    </row>
    <row r="12" spans="1:8" x14ac:dyDescent="0.25">
      <c r="A12" s="617" t="s">
        <v>693</v>
      </c>
      <c r="B12" s="607">
        <v>7</v>
      </c>
      <c r="C12" s="614">
        <v>5.5816179220015529</v>
      </c>
      <c r="D12" s="614">
        <v>6.4939406204845227</v>
      </c>
      <c r="E12" s="611">
        <v>6.8759726740397102</v>
      </c>
      <c r="F12" s="611">
        <v>6.7880889299687937</v>
      </c>
      <c r="G12" s="611">
        <v>6.7134679822988712</v>
      </c>
      <c r="H12" s="611">
        <v>6.6604842105633582</v>
      </c>
    </row>
    <row r="13" spans="1:8" x14ac:dyDescent="0.25">
      <c r="A13" s="617" t="s">
        <v>689</v>
      </c>
      <c r="B13" s="607">
        <v>8</v>
      </c>
      <c r="C13" s="614">
        <v>1.0062179298528853</v>
      </c>
      <c r="D13" s="614">
        <v>1.0249259301186568</v>
      </c>
      <c r="E13" s="611">
        <v>1.037019629148497</v>
      </c>
      <c r="F13" s="611">
        <v>0.9920234898435758</v>
      </c>
      <c r="G13" s="611">
        <v>0.9155160003700733</v>
      </c>
      <c r="H13" s="611">
        <v>0.88929512653633624</v>
      </c>
    </row>
    <row r="14" spans="1:8" x14ac:dyDescent="0.25">
      <c r="A14" s="617" t="s">
        <v>690</v>
      </c>
      <c r="B14" s="607">
        <v>9</v>
      </c>
      <c r="C14" s="614">
        <v>4.0145571819346246</v>
      </c>
      <c r="D14" s="614">
        <v>4.3521735369321366</v>
      </c>
      <c r="E14" s="611">
        <v>4.537761924522413</v>
      </c>
      <c r="F14" s="611">
        <v>4.2901894791735522</v>
      </c>
      <c r="G14" s="611">
        <v>4.1511688706472842</v>
      </c>
      <c r="H14" s="611">
        <v>4.02773425089147</v>
      </c>
    </row>
    <row r="15" spans="1:8" ht="12" thickBot="1" x14ac:dyDescent="0.3">
      <c r="A15" s="618" t="s">
        <v>691</v>
      </c>
      <c r="B15" s="608">
        <v>10</v>
      </c>
      <c r="C15" s="615">
        <v>14.370130465935711</v>
      </c>
      <c r="D15" s="615">
        <v>15.908264378867084</v>
      </c>
      <c r="E15" s="612">
        <v>16.124729908556613</v>
      </c>
      <c r="F15" s="612">
        <v>16.802592383216158</v>
      </c>
      <c r="G15" s="612">
        <v>16.525552812443436</v>
      </c>
      <c r="H15" s="612">
        <v>16.796872197865007</v>
      </c>
    </row>
    <row r="16" spans="1:8" ht="12" thickBot="1" x14ac:dyDescent="0.3">
      <c r="A16" s="619" t="s">
        <v>692</v>
      </c>
      <c r="B16" s="610" t="s">
        <v>255</v>
      </c>
      <c r="C16" s="616">
        <v>39.899297683499618</v>
      </c>
      <c r="D16" s="616">
        <v>45.130440796808116</v>
      </c>
      <c r="E16" s="613">
        <v>48.716012951780066</v>
      </c>
      <c r="F16" s="613">
        <v>44.149953707244784</v>
      </c>
      <c r="G16" s="613">
        <v>44.047026734386932</v>
      </c>
      <c r="H16" s="613">
        <v>43.529070866690681</v>
      </c>
    </row>
    <row r="17" spans="1:8" ht="64.5" customHeight="1" x14ac:dyDescent="0.25">
      <c r="A17" s="989" t="s">
        <v>986</v>
      </c>
      <c r="B17" s="989"/>
      <c r="C17" s="989"/>
      <c r="D17" s="989"/>
      <c r="E17" s="989"/>
      <c r="F17" s="989"/>
      <c r="G17" s="989"/>
      <c r="H17" s="989"/>
    </row>
    <row r="19" spans="1:8" ht="14.25" customHeight="1" thickBot="1" x14ac:dyDescent="0.3">
      <c r="A19" s="919" t="s">
        <v>1345</v>
      </c>
      <c r="B19" s="919"/>
      <c r="C19" s="919"/>
      <c r="D19" s="919"/>
      <c r="E19" s="919"/>
      <c r="F19" s="919"/>
      <c r="G19" s="919"/>
      <c r="H19" s="919"/>
    </row>
    <row r="20" spans="1:8" ht="13.5" customHeight="1" x14ac:dyDescent="0.25">
      <c r="A20" s="992" t="s">
        <v>681</v>
      </c>
      <c r="B20" s="606" t="s">
        <v>682</v>
      </c>
      <c r="C20" s="990" t="s">
        <v>977</v>
      </c>
      <c r="D20" s="990" t="s">
        <v>978</v>
      </c>
      <c r="E20" s="930" t="s">
        <v>982</v>
      </c>
      <c r="F20" s="986" t="s">
        <v>983</v>
      </c>
      <c r="G20" s="986" t="s">
        <v>984</v>
      </c>
      <c r="H20" s="986" t="s">
        <v>985</v>
      </c>
    </row>
    <row r="21" spans="1:8" ht="12" thickBot="1" x14ac:dyDescent="0.3">
      <c r="A21" s="993"/>
      <c r="B21" s="610" t="s">
        <v>703</v>
      </c>
      <c r="C21" s="991"/>
      <c r="D21" s="991"/>
      <c r="E21" s="988"/>
      <c r="F21" s="987"/>
      <c r="G21" s="987"/>
      <c r="H21" s="987"/>
    </row>
    <row r="22" spans="1:8" x14ac:dyDescent="0.25">
      <c r="A22" s="617" t="s">
        <v>694</v>
      </c>
      <c r="B22" s="607">
        <v>1</v>
      </c>
      <c r="C22" s="614">
        <f>C6</f>
        <v>5.1163223825161994</v>
      </c>
      <c r="D22" s="614">
        <f t="shared" ref="D22:H22" si="0">D6</f>
        <v>5.6651515041067464</v>
      </c>
      <c r="E22" s="611">
        <f t="shared" si="0"/>
        <v>5.7456242280093033</v>
      </c>
      <c r="F22" s="611">
        <f t="shared" si="0"/>
        <v>5.5120808542122788</v>
      </c>
      <c r="G22" s="611">
        <f t="shared" si="0"/>
        <v>6.2274069654150184</v>
      </c>
      <c r="H22" s="611">
        <f t="shared" si="0"/>
        <v>6.4026075273794421</v>
      </c>
    </row>
    <row r="23" spans="1:8" x14ac:dyDescent="0.25">
      <c r="A23" s="617" t="s">
        <v>988</v>
      </c>
      <c r="B23" s="607">
        <v>2</v>
      </c>
      <c r="C23" s="614">
        <f t="shared" ref="C23:H23" si="1">C7</f>
        <v>1.02534996106016</v>
      </c>
      <c r="D23" s="614">
        <f t="shared" si="1"/>
        <v>1.3087968246540824</v>
      </c>
      <c r="E23" s="611">
        <f t="shared" si="1"/>
        <v>1.7209652336184558</v>
      </c>
      <c r="F23" s="611">
        <f t="shared" si="1"/>
        <v>1.8675728081042848</v>
      </c>
      <c r="G23" s="611">
        <f t="shared" si="1"/>
        <v>2.2269645296587517</v>
      </c>
      <c r="H23" s="611">
        <f t="shared" si="1"/>
        <v>1.5214299501999604</v>
      </c>
    </row>
    <row r="24" spans="1:8" x14ac:dyDescent="0.25">
      <c r="A24" s="617" t="s">
        <v>695</v>
      </c>
      <c r="B24" s="607">
        <v>3</v>
      </c>
      <c r="C24" s="614">
        <f t="shared" ref="C24:H24" si="2">C8</f>
        <v>2.2085992644456973</v>
      </c>
      <c r="D24" s="614">
        <f t="shared" si="2"/>
        <v>2.3103016776417924</v>
      </c>
      <c r="E24" s="611">
        <f t="shared" si="2"/>
        <v>2.4461804785884125</v>
      </c>
      <c r="F24" s="611">
        <f t="shared" si="2"/>
        <v>2.1393126514521543</v>
      </c>
      <c r="G24" s="611">
        <f t="shared" si="2"/>
        <v>1.9432500970986846</v>
      </c>
      <c r="H24" s="611">
        <f t="shared" si="2"/>
        <v>1.8774918912657357</v>
      </c>
    </row>
    <row r="25" spans="1:8" x14ac:dyDescent="0.25">
      <c r="A25" s="617" t="s">
        <v>696</v>
      </c>
      <c r="B25" s="607">
        <v>4</v>
      </c>
      <c r="C25" s="614">
        <f t="shared" ref="C25:H25" si="3">C9</f>
        <v>5.2861418315335422</v>
      </c>
      <c r="D25" s="614">
        <f t="shared" si="3"/>
        <v>6.6702836713492077</v>
      </c>
      <c r="E25" s="611">
        <f t="shared" si="3"/>
        <v>8.6543166461082528</v>
      </c>
      <c r="F25" s="611">
        <f t="shared" si="3"/>
        <v>4.4124344480314415</v>
      </c>
      <c r="G25" s="611">
        <f t="shared" si="3"/>
        <v>4.0882273687915234</v>
      </c>
      <c r="H25" s="611">
        <f t="shared" si="3"/>
        <v>4.1271527710812261</v>
      </c>
    </row>
    <row r="26" spans="1:8" x14ac:dyDescent="0.25">
      <c r="A26" s="617" t="s">
        <v>697</v>
      </c>
      <c r="B26" s="607">
        <v>5</v>
      </c>
      <c r="C26" s="614">
        <f t="shared" ref="C26:H26" si="4">C10</f>
        <v>0.7959027872998421</v>
      </c>
      <c r="D26" s="614">
        <f t="shared" si="4"/>
        <v>0.92520031847295092</v>
      </c>
      <c r="E26" s="611">
        <f t="shared" si="4"/>
        <v>0.94345015347368166</v>
      </c>
      <c r="F26" s="611">
        <f t="shared" si="4"/>
        <v>0.76257687051346201</v>
      </c>
      <c r="G26" s="611">
        <f t="shared" si="4"/>
        <v>0.69691974832742221</v>
      </c>
      <c r="H26" s="611">
        <f t="shared" si="4"/>
        <v>0.6838955681745249</v>
      </c>
    </row>
    <row r="27" spans="1:8" x14ac:dyDescent="0.25">
      <c r="A27" s="617" t="s">
        <v>698</v>
      </c>
      <c r="B27" s="607">
        <v>6</v>
      </c>
      <c r="C27" s="614">
        <f t="shared" ref="C27:H27" si="5">C11</f>
        <v>0.49456564591374746</v>
      </c>
      <c r="D27" s="614">
        <f t="shared" si="5"/>
        <v>0.47144850255622084</v>
      </c>
      <c r="E27" s="611">
        <f t="shared" si="5"/>
        <v>0.62999207571472748</v>
      </c>
      <c r="F27" s="611">
        <f t="shared" si="5"/>
        <v>0.58308179272908178</v>
      </c>
      <c r="G27" s="611">
        <f t="shared" si="5"/>
        <v>0.55855235933586111</v>
      </c>
      <c r="H27" s="611">
        <f t="shared" si="5"/>
        <v>0.5421073727336152</v>
      </c>
    </row>
    <row r="28" spans="1:8" x14ac:dyDescent="0.25">
      <c r="A28" s="617" t="s">
        <v>699</v>
      </c>
      <c r="B28" s="607">
        <v>7</v>
      </c>
      <c r="C28" s="614">
        <f t="shared" ref="C28:H28" si="6">C12</f>
        <v>5.5816179220015529</v>
      </c>
      <c r="D28" s="614">
        <f t="shared" si="6"/>
        <v>6.4939406204845227</v>
      </c>
      <c r="E28" s="611">
        <f t="shared" si="6"/>
        <v>6.8759726740397102</v>
      </c>
      <c r="F28" s="611">
        <f t="shared" si="6"/>
        <v>6.7880889299687937</v>
      </c>
      <c r="G28" s="611">
        <f t="shared" si="6"/>
        <v>6.7134679822988712</v>
      </c>
      <c r="H28" s="611">
        <f t="shared" si="6"/>
        <v>6.6604842105633582</v>
      </c>
    </row>
    <row r="29" spans="1:8" x14ac:dyDescent="0.25">
      <c r="A29" s="617" t="s">
        <v>700</v>
      </c>
      <c r="B29" s="607">
        <v>8</v>
      </c>
      <c r="C29" s="614">
        <f t="shared" ref="C29:H29" si="7">C13</f>
        <v>1.0062179298528853</v>
      </c>
      <c r="D29" s="614">
        <f t="shared" si="7"/>
        <v>1.0249259301186568</v>
      </c>
      <c r="E29" s="611">
        <f t="shared" si="7"/>
        <v>1.037019629148497</v>
      </c>
      <c r="F29" s="611">
        <f t="shared" si="7"/>
        <v>0.9920234898435758</v>
      </c>
      <c r="G29" s="611">
        <f t="shared" si="7"/>
        <v>0.9155160003700733</v>
      </c>
      <c r="H29" s="611">
        <f t="shared" si="7"/>
        <v>0.88929512653633624</v>
      </c>
    </row>
    <row r="30" spans="1:8" x14ac:dyDescent="0.25">
      <c r="A30" s="617" t="s">
        <v>701</v>
      </c>
      <c r="B30" s="607">
        <v>9</v>
      </c>
      <c r="C30" s="614">
        <f t="shared" ref="C30:H30" si="8">C14</f>
        <v>4.0145571819346246</v>
      </c>
      <c r="D30" s="614">
        <f t="shared" si="8"/>
        <v>4.3521735369321366</v>
      </c>
      <c r="E30" s="611">
        <f t="shared" si="8"/>
        <v>4.537761924522413</v>
      </c>
      <c r="F30" s="611">
        <f t="shared" si="8"/>
        <v>4.2901894791735522</v>
      </c>
      <c r="G30" s="611">
        <f t="shared" si="8"/>
        <v>4.1511688706472842</v>
      </c>
      <c r="H30" s="611">
        <f t="shared" si="8"/>
        <v>4.02773425089147</v>
      </c>
    </row>
    <row r="31" spans="1:8" ht="12" thickBot="1" x14ac:dyDescent="0.3">
      <c r="A31" s="618" t="s">
        <v>714</v>
      </c>
      <c r="B31" s="608">
        <v>10</v>
      </c>
      <c r="C31" s="615">
        <f t="shared" ref="C31:H31" si="9">C15</f>
        <v>14.370130465935711</v>
      </c>
      <c r="D31" s="615">
        <f t="shared" si="9"/>
        <v>15.908264378867084</v>
      </c>
      <c r="E31" s="612">
        <f t="shared" si="9"/>
        <v>16.124729908556613</v>
      </c>
      <c r="F31" s="612">
        <f t="shared" si="9"/>
        <v>16.802592383216158</v>
      </c>
      <c r="G31" s="612">
        <f t="shared" si="9"/>
        <v>16.525552812443436</v>
      </c>
      <c r="H31" s="612">
        <f t="shared" si="9"/>
        <v>16.796872197865007</v>
      </c>
    </row>
    <row r="32" spans="1:8" ht="12" thickBot="1" x14ac:dyDescent="0.3">
      <c r="A32" s="619" t="s">
        <v>702</v>
      </c>
      <c r="B32" s="610" t="s">
        <v>255</v>
      </c>
      <c r="C32" s="616">
        <f t="shared" ref="C32:H32" si="10">C16</f>
        <v>39.899297683499618</v>
      </c>
      <c r="D32" s="616">
        <f t="shared" si="10"/>
        <v>45.130440796808116</v>
      </c>
      <c r="E32" s="613">
        <f t="shared" si="10"/>
        <v>48.716012951780066</v>
      </c>
      <c r="F32" s="613">
        <f t="shared" si="10"/>
        <v>44.149953707244784</v>
      </c>
      <c r="G32" s="613">
        <f t="shared" si="10"/>
        <v>44.047026734386932</v>
      </c>
      <c r="H32" s="613">
        <f t="shared" si="10"/>
        <v>43.529070866690681</v>
      </c>
    </row>
    <row r="33" spans="1:8" ht="66" customHeight="1" x14ac:dyDescent="0.25">
      <c r="A33" s="989" t="s">
        <v>989</v>
      </c>
      <c r="B33" s="989"/>
      <c r="C33" s="989"/>
      <c r="D33" s="989"/>
      <c r="E33" s="989"/>
      <c r="F33" s="989"/>
      <c r="G33" s="989"/>
      <c r="H33" s="989"/>
    </row>
    <row r="34" spans="1:8" x14ac:dyDescent="0.25">
      <c r="A34" s="609"/>
      <c r="B34" s="609"/>
      <c r="C34" s="609"/>
      <c r="D34" s="609"/>
      <c r="E34" s="609"/>
      <c r="F34" s="609"/>
      <c r="G34" s="609"/>
      <c r="H34" s="609"/>
    </row>
  </sheetData>
  <mergeCells count="18">
    <mergeCell ref="H4:H5"/>
    <mergeCell ref="A3:H3"/>
    <mergeCell ref="A19:H19"/>
    <mergeCell ref="A17:H17"/>
    <mergeCell ref="A4:A5"/>
    <mergeCell ref="C4:C5"/>
    <mergeCell ref="D4:D5"/>
    <mergeCell ref="E4:E5"/>
    <mergeCell ref="F4:F5"/>
    <mergeCell ref="G4:G5"/>
    <mergeCell ref="G20:G21"/>
    <mergeCell ref="E20:E21"/>
    <mergeCell ref="A33:H33"/>
    <mergeCell ref="D20:D21"/>
    <mergeCell ref="H20:H21"/>
    <mergeCell ref="A20:A21"/>
    <mergeCell ref="C20:C21"/>
    <mergeCell ref="F20:F21"/>
  </mergeCells>
  <hyperlinks>
    <hyperlink ref="A12" location="_ftn1" display="_ftn1"/>
    <hyperlink ref="A28" location="_ftn1" display="_ftn1"/>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59"/>
  <sheetViews>
    <sheetView showGridLines="0" zoomScaleNormal="100" workbookViewId="0"/>
  </sheetViews>
  <sheetFormatPr defaultColWidth="9.26953125" defaultRowHeight="11.5" x14ac:dyDescent="0.25"/>
  <cols>
    <col min="1" max="1" width="26" style="12" customWidth="1"/>
    <col min="2" max="11" width="9.26953125" style="12"/>
    <col min="12" max="18" width="9.453125" style="12" bestFit="1" customWidth="1"/>
    <col min="19" max="19" width="12.26953125" style="12" bestFit="1" customWidth="1"/>
    <col min="20" max="20" width="18" style="12" bestFit="1" customWidth="1"/>
    <col min="21" max="22" width="12.26953125" style="12" bestFit="1" customWidth="1"/>
    <col min="23" max="16384" width="9.26953125" style="12"/>
  </cols>
  <sheetData>
    <row r="1" spans="1:22" x14ac:dyDescent="0.25">
      <c r="L1" s="12" t="s">
        <v>992</v>
      </c>
      <c r="M1" s="12" t="s">
        <v>430</v>
      </c>
      <c r="N1" s="12" t="s">
        <v>993</v>
      </c>
      <c r="O1" s="12" t="s">
        <v>12</v>
      </c>
      <c r="P1" s="12" t="s">
        <v>12</v>
      </c>
      <c r="Q1" s="12" t="s">
        <v>12</v>
      </c>
      <c r="R1" s="12" t="s">
        <v>993</v>
      </c>
      <c r="S1" s="12" t="s">
        <v>994</v>
      </c>
      <c r="T1" s="12" t="s">
        <v>995</v>
      </c>
      <c r="U1" s="12" t="s">
        <v>996</v>
      </c>
    </row>
    <row r="2" spans="1:22" x14ac:dyDescent="0.25">
      <c r="K2" s="12">
        <v>2008</v>
      </c>
      <c r="L2" s="101">
        <v>22.598307807313471</v>
      </c>
      <c r="M2" s="101">
        <v>6.0005364588647154</v>
      </c>
      <c r="N2" s="101">
        <v>28.598844266178187</v>
      </c>
      <c r="O2" s="101"/>
      <c r="P2" s="101"/>
      <c r="Q2" s="101"/>
      <c r="R2" s="101">
        <v>28.598844266178187</v>
      </c>
      <c r="S2" s="101" t="e">
        <v>#N/A</v>
      </c>
      <c r="T2" s="101" t="e">
        <v>#N/A</v>
      </c>
      <c r="U2" s="101" t="e">
        <v>#N/A</v>
      </c>
      <c r="V2" s="101" t="e">
        <v>#N/A</v>
      </c>
    </row>
    <row r="3" spans="1:22" x14ac:dyDescent="0.25">
      <c r="A3" s="417" t="s">
        <v>1005</v>
      </c>
      <c r="B3" s="51"/>
      <c r="C3" s="51"/>
      <c r="D3" s="51"/>
      <c r="E3" s="51"/>
      <c r="F3" s="51"/>
      <c r="G3" s="51"/>
      <c r="H3" s="51"/>
      <c r="I3" s="51"/>
      <c r="J3" s="51"/>
      <c r="K3" s="51">
        <v>2009</v>
      </c>
      <c r="L3" s="44">
        <v>31.683494130065476</v>
      </c>
      <c r="M3" s="44">
        <v>4.6773940624460764</v>
      </c>
      <c r="N3" s="101">
        <v>36.360888192511553</v>
      </c>
      <c r="O3" s="101"/>
      <c r="P3" s="101"/>
      <c r="Q3" s="101"/>
      <c r="R3" s="101">
        <v>36.360888192511553</v>
      </c>
      <c r="S3" s="101" t="e">
        <v>#N/A</v>
      </c>
      <c r="T3" s="101" t="e">
        <v>#N/A</v>
      </c>
      <c r="U3" s="101" t="e">
        <v>#N/A</v>
      </c>
      <c r="V3" s="101" t="e">
        <v>#N/A</v>
      </c>
    </row>
    <row r="4" spans="1:22" x14ac:dyDescent="0.25">
      <c r="K4" s="12">
        <v>2010</v>
      </c>
      <c r="L4" s="101">
        <v>36.706492335404548</v>
      </c>
      <c r="M4" s="101">
        <v>3.9083866377443712</v>
      </c>
      <c r="N4" s="101">
        <v>40.614878973148919</v>
      </c>
      <c r="O4" s="101"/>
      <c r="P4" s="101"/>
      <c r="Q4" s="101"/>
      <c r="R4" s="101">
        <v>40.614878973148919</v>
      </c>
      <c r="S4" s="101" t="e">
        <v>#N/A</v>
      </c>
      <c r="T4" s="101" t="e">
        <v>#N/A</v>
      </c>
      <c r="U4" s="101" t="e">
        <v>#N/A</v>
      </c>
      <c r="V4" s="101" t="e">
        <v>#N/A</v>
      </c>
    </row>
    <row r="5" spans="1:22" x14ac:dyDescent="0.25">
      <c r="K5" s="12">
        <v>2011</v>
      </c>
      <c r="L5" s="101">
        <v>40.601875751384192</v>
      </c>
      <c r="M5" s="101">
        <v>2.5541246668598134</v>
      </c>
      <c r="N5" s="101">
        <v>43.156000418244005</v>
      </c>
      <c r="O5" s="101"/>
      <c r="P5" s="101"/>
      <c r="Q5" s="101"/>
      <c r="R5" s="101">
        <v>43.156000418244005</v>
      </c>
      <c r="S5" s="101" t="e">
        <v>#N/A</v>
      </c>
      <c r="T5" s="101" t="e">
        <v>#N/A</v>
      </c>
      <c r="U5" s="101" t="e">
        <v>#N/A</v>
      </c>
      <c r="V5" s="101" t="e">
        <v>#N/A</v>
      </c>
    </row>
    <row r="6" spans="1:22" x14ac:dyDescent="0.25">
      <c r="K6" s="12">
        <v>2012</v>
      </c>
      <c r="L6" s="101">
        <v>45.035349100670494</v>
      </c>
      <c r="M6" s="101">
        <v>6.6937538826766456</v>
      </c>
      <c r="N6" s="101">
        <v>51.72910298334714</v>
      </c>
      <c r="O6" s="101"/>
      <c r="P6" s="101"/>
      <c r="Q6" s="101"/>
      <c r="R6" s="101">
        <v>51.72910298334714</v>
      </c>
      <c r="S6" s="101" t="e">
        <v>#N/A</v>
      </c>
      <c r="T6" s="101" t="e">
        <v>#N/A</v>
      </c>
      <c r="U6" s="101">
        <v>60</v>
      </c>
      <c r="V6" s="101">
        <v>50</v>
      </c>
    </row>
    <row r="7" spans="1:22" x14ac:dyDescent="0.25">
      <c r="K7" s="12">
        <v>2013</v>
      </c>
      <c r="L7" s="101">
        <v>47.792677071458442</v>
      </c>
      <c r="M7" s="101">
        <v>6.8998621114931211</v>
      </c>
      <c r="N7" s="101">
        <v>54.692539182951563</v>
      </c>
      <c r="O7" s="101"/>
      <c r="P7" s="101"/>
      <c r="Q7" s="101"/>
      <c r="R7" s="101">
        <v>54.692539182951563</v>
      </c>
      <c r="S7" s="101" t="e">
        <v>#N/A</v>
      </c>
      <c r="T7" s="101" t="e">
        <v>#N/A</v>
      </c>
      <c r="U7" s="101">
        <v>60</v>
      </c>
      <c r="V7" s="101">
        <v>50</v>
      </c>
    </row>
    <row r="8" spans="1:22" x14ac:dyDescent="0.25">
      <c r="K8" s="12">
        <v>2014</v>
      </c>
      <c r="L8" s="101">
        <v>49.479844835389187</v>
      </c>
      <c r="M8" s="101">
        <v>4.0127288331991977</v>
      </c>
      <c r="N8" s="101">
        <v>53.492573668588385</v>
      </c>
      <c r="O8" s="101"/>
      <c r="P8" s="101"/>
      <c r="Q8" s="101"/>
      <c r="R8" s="101">
        <v>53.492573668588385</v>
      </c>
      <c r="S8" s="101" t="e">
        <v>#N/A</v>
      </c>
      <c r="T8" s="101" t="e">
        <v>#N/A</v>
      </c>
      <c r="U8" s="101">
        <v>60</v>
      </c>
      <c r="V8" s="101">
        <v>50</v>
      </c>
    </row>
    <row r="9" spans="1:22" x14ac:dyDescent="0.25">
      <c r="K9" s="12">
        <v>2015</v>
      </c>
      <c r="L9" s="101">
        <v>47.266027646839639</v>
      </c>
      <c r="M9" s="101">
        <v>4.4192869714477894</v>
      </c>
      <c r="N9" s="101">
        <v>51.685314618287428</v>
      </c>
      <c r="O9" s="101"/>
      <c r="P9" s="101"/>
      <c r="Q9" s="101"/>
      <c r="R9" s="101">
        <v>51.685314618287428</v>
      </c>
      <c r="S9" s="101" t="e">
        <v>#N/A</v>
      </c>
      <c r="T9" s="101" t="e">
        <v>#N/A</v>
      </c>
      <c r="U9" s="101">
        <v>60</v>
      </c>
      <c r="V9" s="101">
        <v>50</v>
      </c>
    </row>
    <row r="10" spans="1:22" x14ac:dyDescent="0.25">
      <c r="K10" s="12">
        <v>2016</v>
      </c>
      <c r="L10" s="101">
        <v>46.928453271330902</v>
      </c>
      <c r="M10" s="101">
        <v>5.3464461545574054</v>
      </c>
      <c r="N10" s="101">
        <v>52.274899425888307</v>
      </c>
      <c r="O10" s="101"/>
      <c r="P10" s="101"/>
      <c r="Q10" s="101"/>
      <c r="R10" s="101">
        <v>52.274899425888307</v>
      </c>
      <c r="S10" s="101" t="e">
        <v>#N/A</v>
      </c>
      <c r="T10" s="101" t="e">
        <v>#N/A</v>
      </c>
      <c r="U10" s="101">
        <v>60</v>
      </c>
      <c r="V10" s="101">
        <v>50</v>
      </c>
    </row>
    <row r="11" spans="1:22" x14ac:dyDescent="0.25">
      <c r="K11" s="12">
        <v>2017</v>
      </c>
      <c r="L11" s="101">
        <v>45.741709297628958</v>
      </c>
      <c r="M11" s="101">
        <v>5.7198618583088319</v>
      </c>
      <c r="N11" s="101">
        <v>51.46157115593779</v>
      </c>
      <c r="O11" s="101"/>
      <c r="P11" s="101"/>
      <c r="Q11" s="101"/>
      <c r="R11" s="101">
        <v>51.46157115593779</v>
      </c>
      <c r="S11" s="101" t="e">
        <v>#N/A</v>
      </c>
      <c r="T11" s="101" t="e">
        <v>#N/A</v>
      </c>
      <c r="U11" s="101">
        <v>60</v>
      </c>
      <c r="V11" s="101">
        <v>50</v>
      </c>
    </row>
    <row r="12" spans="1:22" x14ac:dyDescent="0.25">
      <c r="K12" s="12">
        <v>2018</v>
      </c>
      <c r="L12" s="101">
        <v>43.330589179314366</v>
      </c>
      <c r="M12" s="101">
        <v>6.0774616498550884</v>
      </c>
      <c r="N12" s="101">
        <v>49.408050829169454</v>
      </c>
      <c r="O12" s="101"/>
      <c r="P12" s="101"/>
      <c r="Q12" s="101"/>
      <c r="R12" s="101">
        <v>49.408050829169454</v>
      </c>
      <c r="S12" s="101" t="e">
        <v>#N/A</v>
      </c>
      <c r="T12" s="101" t="e">
        <v>#N/A</v>
      </c>
      <c r="U12" s="101">
        <v>59</v>
      </c>
      <c r="V12" s="101">
        <v>49</v>
      </c>
    </row>
    <row r="13" spans="1:22" x14ac:dyDescent="0.25">
      <c r="K13" s="12">
        <v>2019</v>
      </c>
      <c r="L13" s="101">
        <v>43.085527979541723</v>
      </c>
      <c r="M13" s="101">
        <v>4.8937669943792272</v>
      </c>
      <c r="N13" s="101">
        <v>47.97929497392095</v>
      </c>
      <c r="O13" s="101"/>
      <c r="P13" s="101"/>
      <c r="Q13" s="101"/>
      <c r="R13" s="101">
        <v>47.97929497392095</v>
      </c>
      <c r="S13" s="101" t="e">
        <v>#N/A</v>
      </c>
      <c r="T13" s="101" t="e">
        <v>#N/A</v>
      </c>
      <c r="U13" s="101">
        <v>58</v>
      </c>
      <c r="V13" s="101">
        <v>48</v>
      </c>
    </row>
    <row r="14" spans="1:22" x14ac:dyDescent="0.25">
      <c r="K14" s="12">
        <v>2020</v>
      </c>
      <c r="L14" s="101">
        <v>48.883775310527348</v>
      </c>
      <c r="M14" s="101">
        <v>9.9687666714646639</v>
      </c>
      <c r="N14" s="101">
        <v>58.852541981992012</v>
      </c>
      <c r="O14" s="101"/>
      <c r="P14" s="101"/>
      <c r="Q14" s="101"/>
      <c r="R14" s="101">
        <v>58.852541981992012</v>
      </c>
      <c r="S14" s="101" t="e">
        <v>#N/A</v>
      </c>
      <c r="T14" s="101" t="e">
        <v>#N/A</v>
      </c>
      <c r="U14" s="101">
        <v>57</v>
      </c>
      <c r="V14" s="101">
        <v>47</v>
      </c>
    </row>
    <row r="15" spans="1:22" x14ac:dyDescent="0.25">
      <c r="K15" s="12">
        <v>2021</v>
      </c>
      <c r="L15" s="101">
        <v>49.607107323150053</v>
      </c>
      <c r="M15" s="101">
        <v>11.432820200078247</v>
      </c>
      <c r="N15" s="101">
        <v>61.0399275232283</v>
      </c>
      <c r="O15" s="101"/>
      <c r="P15" s="101"/>
      <c r="Q15" s="101"/>
      <c r="R15" s="101">
        <v>61.0399275232283</v>
      </c>
      <c r="S15" s="101" t="e">
        <v>#N/A</v>
      </c>
      <c r="T15" s="101" t="e">
        <v>#N/A</v>
      </c>
      <c r="U15" s="101">
        <v>56</v>
      </c>
      <c r="V15" s="101">
        <v>46</v>
      </c>
    </row>
    <row r="16" spans="1:22" x14ac:dyDescent="0.25">
      <c r="K16" s="12">
        <v>2022</v>
      </c>
      <c r="L16" s="101">
        <v>47.680681265596462</v>
      </c>
      <c r="M16" s="101">
        <v>10.119293945051695</v>
      </c>
      <c r="N16" s="101">
        <v>57.799975210648157</v>
      </c>
      <c r="O16" s="101"/>
      <c r="P16" s="101"/>
      <c r="Q16" s="101"/>
      <c r="R16" s="101">
        <v>57.799975210648157</v>
      </c>
      <c r="S16" s="101">
        <v>57.799975210648157</v>
      </c>
      <c r="T16" s="101">
        <v>47.680681265596462</v>
      </c>
      <c r="U16" s="101">
        <v>55</v>
      </c>
      <c r="V16" s="101">
        <v>45</v>
      </c>
    </row>
    <row r="17" spans="1:22" x14ac:dyDescent="0.25">
      <c r="K17" s="12">
        <v>2022</v>
      </c>
      <c r="L17" s="101"/>
      <c r="M17" s="101"/>
      <c r="N17" s="101"/>
      <c r="O17" s="101">
        <v>47.680681265596462</v>
      </c>
      <c r="P17" s="101">
        <v>10.119293945051695</v>
      </c>
      <c r="Q17" s="101">
        <v>57.799975210648157</v>
      </c>
      <c r="R17" s="101">
        <v>57.799975210648157</v>
      </c>
      <c r="S17" s="101">
        <v>57.799975210648157</v>
      </c>
      <c r="T17" s="101">
        <v>47.680681265596462</v>
      </c>
      <c r="U17" s="101">
        <v>55</v>
      </c>
      <c r="V17" s="101">
        <v>45</v>
      </c>
    </row>
    <row r="18" spans="1:22" x14ac:dyDescent="0.25">
      <c r="K18" s="12">
        <v>2023</v>
      </c>
      <c r="L18" s="101"/>
      <c r="M18" s="101"/>
      <c r="N18" s="101"/>
      <c r="O18" s="101">
        <v>50.168681120345518</v>
      </c>
      <c r="P18" s="101">
        <v>8.5134064190810932</v>
      </c>
      <c r="Q18" s="101">
        <v>58.682087539426611</v>
      </c>
      <c r="R18" s="101">
        <v>58.682087539426611</v>
      </c>
      <c r="S18" s="101">
        <v>58.682776090972986</v>
      </c>
      <c r="T18" s="101">
        <v>50.169369671891893</v>
      </c>
      <c r="U18" s="101">
        <v>54</v>
      </c>
      <c r="V18" s="101">
        <v>44</v>
      </c>
    </row>
    <row r="19" spans="1:22" x14ac:dyDescent="0.25">
      <c r="K19" s="12">
        <v>2024</v>
      </c>
      <c r="L19" s="101"/>
      <c r="M19" s="101"/>
      <c r="N19" s="101"/>
      <c r="O19" s="101">
        <v>50.975883075091552</v>
      </c>
      <c r="P19" s="101">
        <v>7.5038107970446575</v>
      </c>
      <c r="Q19" s="101">
        <v>58.47969387213621</v>
      </c>
      <c r="R19" s="101">
        <v>58.47969387213621</v>
      </c>
      <c r="S19" s="101">
        <v>59.315642795902157</v>
      </c>
      <c r="T19" s="101">
        <v>51.811831998857507</v>
      </c>
      <c r="U19" s="101">
        <v>53</v>
      </c>
      <c r="V19" s="101">
        <v>43</v>
      </c>
    </row>
    <row r="20" spans="1:22" x14ac:dyDescent="0.25">
      <c r="K20" s="12">
        <v>2025</v>
      </c>
      <c r="L20" s="101"/>
      <c r="M20" s="101"/>
      <c r="N20" s="101"/>
      <c r="O20" s="101">
        <v>50.424269015687287</v>
      </c>
      <c r="P20" s="101">
        <v>6.65562074074289</v>
      </c>
      <c r="Q20" s="101">
        <v>57.079889756430177</v>
      </c>
      <c r="R20" s="101">
        <v>57.079889756430177</v>
      </c>
      <c r="S20" s="101">
        <v>59.81314553881969</v>
      </c>
      <c r="T20" s="101">
        <v>53.157524798076807</v>
      </c>
      <c r="U20" s="101">
        <v>52</v>
      </c>
      <c r="V20" s="101">
        <v>42</v>
      </c>
    </row>
    <row r="21" spans="1:22" x14ac:dyDescent="0.25">
      <c r="K21" s="12">
        <v>2026</v>
      </c>
      <c r="L21" s="101"/>
      <c r="M21" s="101"/>
      <c r="N21" s="101"/>
      <c r="O21" s="101">
        <v>50.925191304995664</v>
      </c>
      <c r="P21" s="101">
        <v>6.7926357999999283</v>
      </c>
      <c r="Q21" s="101">
        <v>57.717827104995592</v>
      </c>
      <c r="R21" s="101">
        <v>57.717827104995592</v>
      </c>
      <c r="S21" s="101">
        <v>63.068300765132378</v>
      </c>
      <c r="T21" s="101">
        <v>56.275664965132457</v>
      </c>
      <c r="U21" s="101">
        <v>51</v>
      </c>
      <c r="V21" s="101">
        <v>41</v>
      </c>
    </row>
    <row r="23" spans="1:22" x14ac:dyDescent="0.25">
      <c r="B23" s="29"/>
      <c r="C23" s="29"/>
      <c r="D23" s="29"/>
      <c r="E23" s="29"/>
      <c r="F23" s="29"/>
      <c r="G23" s="29"/>
      <c r="H23" s="29"/>
      <c r="I23" s="29"/>
      <c r="J23" s="29"/>
      <c r="K23" s="29"/>
      <c r="L23" s="12" t="s">
        <v>1008</v>
      </c>
      <c r="M23" s="12" t="s">
        <v>1009</v>
      </c>
      <c r="N23" s="12" t="s">
        <v>997</v>
      </c>
      <c r="O23" s="12" t="s">
        <v>998</v>
      </c>
      <c r="P23" s="12" t="s">
        <v>998</v>
      </c>
      <c r="Q23" s="12" t="s">
        <v>998</v>
      </c>
      <c r="R23" s="12" t="s">
        <v>997</v>
      </c>
      <c r="S23" s="12" t="s">
        <v>999</v>
      </c>
      <c r="T23" s="12" t="s">
        <v>1012</v>
      </c>
      <c r="U23" s="12" t="s">
        <v>1000</v>
      </c>
    </row>
    <row r="24" spans="1:22" ht="13.5" customHeight="1" x14ac:dyDescent="0.25">
      <c r="A24" s="994" t="s">
        <v>1007</v>
      </c>
      <c r="B24" s="994"/>
      <c r="C24" s="994"/>
      <c r="D24" s="994"/>
      <c r="E24" s="994"/>
      <c r="F24" s="994"/>
      <c r="G24" s="275" t="s">
        <v>8</v>
      </c>
      <c r="H24" s="29"/>
      <c r="I24" s="29"/>
      <c r="J24" s="29"/>
      <c r="K24" s="29"/>
      <c r="L24" s="29"/>
      <c r="M24" s="29"/>
    </row>
    <row r="25" spans="1:22" x14ac:dyDescent="0.25">
      <c r="A25" s="994"/>
      <c r="B25" s="994"/>
      <c r="C25" s="994"/>
      <c r="D25" s="994"/>
      <c r="E25" s="994"/>
      <c r="F25" s="994"/>
      <c r="G25" s="29"/>
      <c r="H25" s="29"/>
      <c r="I25" s="29"/>
      <c r="J25" s="29"/>
      <c r="K25" s="29"/>
      <c r="L25" s="29"/>
      <c r="M25" s="29"/>
    </row>
    <row r="26" spans="1:22" x14ac:dyDescent="0.25">
      <c r="A26" s="995"/>
      <c r="B26" s="995"/>
      <c r="C26" s="995"/>
      <c r="D26" s="995"/>
      <c r="E26" s="995"/>
      <c r="F26" s="995"/>
      <c r="G26" s="49"/>
      <c r="H26" s="49"/>
      <c r="I26" s="49"/>
      <c r="J26" s="49"/>
      <c r="K26" s="49"/>
      <c r="L26" s="49"/>
      <c r="M26" s="49"/>
      <c r="N26" s="49"/>
      <c r="O26" s="49"/>
      <c r="P26" s="49"/>
      <c r="Q26" s="49"/>
      <c r="R26" s="49"/>
      <c r="S26" s="49"/>
    </row>
    <row r="27" spans="1:22" x14ac:dyDescent="0.25">
      <c r="B27" s="101"/>
      <c r="C27" s="101"/>
      <c r="D27" s="101"/>
      <c r="E27" s="101"/>
      <c r="F27" s="101"/>
      <c r="G27" s="101"/>
      <c r="H27" s="101"/>
      <c r="I27" s="101"/>
      <c r="J27" s="101"/>
      <c r="K27" s="101"/>
      <c r="L27" s="101"/>
      <c r="M27" s="101"/>
      <c r="N27" s="101"/>
      <c r="O27" s="101"/>
      <c r="P27" s="101"/>
      <c r="Q27" s="101"/>
      <c r="R27" s="101"/>
      <c r="S27" s="101"/>
      <c r="T27" s="12" t="s">
        <v>148</v>
      </c>
    </row>
    <row r="28" spans="1:22" x14ac:dyDescent="0.25">
      <c r="A28" s="417" t="s">
        <v>1006</v>
      </c>
      <c r="B28" s="101"/>
      <c r="C28" s="101"/>
      <c r="D28" s="101"/>
      <c r="E28" s="101"/>
      <c r="F28" s="101"/>
      <c r="G28" s="101"/>
      <c r="H28" s="101"/>
      <c r="I28" s="101"/>
      <c r="J28" s="101"/>
      <c r="K28" s="101"/>
      <c r="L28" s="101"/>
      <c r="M28" s="101"/>
      <c r="N28" s="101"/>
      <c r="O28" s="101"/>
      <c r="P28" s="101"/>
      <c r="Q28" s="101"/>
      <c r="R28" s="101"/>
      <c r="S28" s="101"/>
      <c r="T28" s="12" t="s">
        <v>150</v>
      </c>
    </row>
    <row r="29" spans="1:22" x14ac:dyDescent="0.25">
      <c r="B29" s="101"/>
      <c r="C29" s="101"/>
      <c r="D29" s="101"/>
      <c r="E29" s="101"/>
      <c r="F29" s="101"/>
      <c r="G29" s="101"/>
      <c r="H29" s="101"/>
      <c r="I29" s="101"/>
      <c r="J29" s="101"/>
      <c r="K29" s="101"/>
      <c r="L29" s="101"/>
      <c r="M29" s="101"/>
      <c r="N29" s="101"/>
      <c r="O29" s="101"/>
      <c r="P29" s="101"/>
      <c r="Q29" s="101"/>
      <c r="R29" s="101"/>
      <c r="S29" s="101"/>
      <c r="T29" s="12" t="s">
        <v>651</v>
      </c>
    </row>
    <row r="30" spans="1:22" x14ac:dyDescent="0.25">
      <c r="B30" s="101"/>
      <c r="C30" s="101"/>
      <c r="D30" s="101"/>
      <c r="E30" s="101"/>
      <c r="F30" s="101"/>
      <c r="G30" s="101"/>
      <c r="H30" s="101"/>
      <c r="I30" s="101"/>
      <c r="J30" s="101"/>
      <c r="K30" s="101"/>
      <c r="L30" s="101"/>
      <c r="M30" s="101"/>
      <c r="N30" s="101"/>
      <c r="O30" s="101"/>
      <c r="P30" s="101"/>
      <c r="Q30" s="101"/>
      <c r="R30" s="101"/>
      <c r="S30" s="101"/>
      <c r="T30" s="12" t="s">
        <v>782</v>
      </c>
    </row>
    <row r="31" spans="1:22" x14ac:dyDescent="0.25">
      <c r="A31" s="315"/>
      <c r="B31" s="101"/>
      <c r="C31" s="101"/>
      <c r="D31" s="101"/>
      <c r="E31" s="101"/>
      <c r="F31" s="101"/>
      <c r="G31" s="101"/>
      <c r="H31" s="101"/>
      <c r="I31" s="101"/>
      <c r="J31" s="101"/>
      <c r="K31" s="101"/>
      <c r="L31" s="101"/>
      <c r="M31" s="101"/>
      <c r="N31" s="101"/>
      <c r="O31" s="101"/>
      <c r="P31" s="101"/>
      <c r="Q31" s="101"/>
      <c r="R31" s="101"/>
      <c r="S31" s="101"/>
      <c r="T31" s="12" t="s">
        <v>783</v>
      </c>
    </row>
    <row r="32" spans="1:22" x14ac:dyDescent="0.25">
      <c r="A32" s="315"/>
      <c r="B32" s="101"/>
      <c r="C32" s="101"/>
      <c r="D32" s="101"/>
      <c r="E32" s="101"/>
      <c r="F32" s="101"/>
      <c r="G32" s="101"/>
      <c r="H32" s="101"/>
      <c r="I32" s="101"/>
      <c r="J32" s="101"/>
      <c r="K32" s="101"/>
      <c r="L32" s="101"/>
      <c r="M32" s="101"/>
      <c r="N32" s="101"/>
      <c r="O32" s="101"/>
      <c r="P32" s="101"/>
      <c r="Q32" s="101"/>
      <c r="R32" s="101"/>
      <c r="S32" s="101"/>
      <c r="T32" s="12" t="s">
        <v>784</v>
      </c>
    </row>
    <row r="35" spans="2:13" ht="14.5" x14ac:dyDescent="0.35">
      <c r="B35"/>
      <c r="C35"/>
      <c r="D35"/>
      <c r="E35"/>
      <c r="F35"/>
      <c r="G35"/>
      <c r="H35" s="51"/>
      <c r="I35" s="51"/>
      <c r="J35" s="51"/>
      <c r="K35" s="51"/>
      <c r="L35" s="51"/>
      <c r="M35" s="51"/>
    </row>
    <row r="58" spans="1:7" x14ac:dyDescent="0.25">
      <c r="A58" s="994" t="s">
        <v>785</v>
      </c>
      <c r="B58" s="994"/>
      <c r="C58" s="994"/>
      <c r="D58" s="994"/>
      <c r="E58" s="994"/>
      <c r="F58" s="994"/>
      <c r="G58" s="275" t="s">
        <v>97</v>
      </c>
    </row>
    <row r="59" spans="1:7" x14ac:dyDescent="0.25">
      <c r="A59" s="994"/>
      <c r="B59" s="994"/>
      <c r="C59" s="994"/>
      <c r="D59" s="994"/>
      <c r="E59" s="994"/>
      <c r="F59" s="994"/>
    </row>
  </sheetData>
  <mergeCells count="2">
    <mergeCell ref="A58:F59"/>
    <mergeCell ref="A24:F26"/>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5">
    <tabColor rgb="FF92D050"/>
  </sheetPr>
  <dimension ref="A2:AH58"/>
  <sheetViews>
    <sheetView showGridLines="0" zoomScaleNormal="100" workbookViewId="0">
      <selection activeCell="A2" sqref="A2"/>
    </sheetView>
  </sheetViews>
  <sheetFormatPr defaultColWidth="9.26953125" defaultRowHeight="11.5" x14ac:dyDescent="0.25"/>
  <cols>
    <col min="1" max="1" width="41.7265625" style="12" bestFit="1" customWidth="1"/>
    <col min="2" max="9" width="9.26953125" style="12"/>
    <col min="10" max="10" width="13.453125" style="12" customWidth="1"/>
    <col min="11" max="11" width="9.26953125" style="12"/>
    <col min="12" max="12" width="24" style="12" customWidth="1"/>
    <col min="13" max="17" width="9.26953125" style="12"/>
    <col min="18" max="18" width="10.453125" style="12" customWidth="1"/>
    <col min="19" max="16384" width="9.26953125" style="12"/>
  </cols>
  <sheetData>
    <row r="2" spans="1:17" x14ac:dyDescent="0.25">
      <c r="A2" s="417" t="s">
        <v>1032</v>
      </c>
      <c r="B2" s="51"/>
      <c r="C2" s="51"/>
      <c r="D2" s="51"/>
      <c r="E2" s="51"/>
      <c r="K2" s="51"/>
      <c r="L2" s="417" t="s">
        <v>1035</v>
      </c>
      <c r="M2" s="51"/>
      <c r="N2" s="51"/>
      <c r="O2" s="51"/>
      <c r="P2" s="417"/>
      <c r="Q2" s="51"/>
    </row>
    <row r="3" spans="1:17" x14ac:dyDescent="0.25">
      <c r="A3" s="51"/>
      <c r="B3" s="51"/>
      <c r="C3" s="51"/>
      <c r="D3" s="51"/>
      <c r="E3" s="51"/>
      <c r="K3" s="51"/>
      <c r="L3" s="51"/>
      <c r="M3" s="51"/>
      <c r="N3" s="51"/>
      <c r="O3" s="51"/>
      <c r="P3" s="51"/>
      <c r="Q3" s="51"/>
    </row>
    <row r="4" spans="1:17" x14ac:dyDescent="0.25">
      <c r="A4" s="51"/>
      <c r="B4" s="51"/>
      <c r="C4" s="51"/>
      <c r="D4" s="51"/>
      <c r="E4" s="51"/>
      <c r="K4" s="51"/>
      <c r="L4" s="51"/>
      <c r="M4" s="51"/>
      <c r="N4" s="51"/>
      <c r="O4" s="51"/>
      <c r="P4" s="51"/>
      <c r="Q4" s="51"/>
    </row>
    <row r="5" spans="1:17" x14ac:dyDescent="0.25">
      <c r="A5" s="51"/>
      <c r="B5" s="51"/>
      <c r="C5" s="51"/>
      <c r="D5" s="51"/>
      <c r="E5" s="51"/>
      <c r="K5" s="51"/>
      <c r="L5" s="51"/>
      <c r="M5" s="51"/>
      <c r="N5" s="51"/>
      <c r="O5" s="51"/>
      <c r="P5" s="51"/>
      <c r="Q5" s="51"/>
    </row>
    <row r="6" spans="1:17" x14ac:dyDescent="0.25">
      <c r="A6" s="51"/>
      <c r="B6" s="51"/>
      <c r="C6" s="51"/>
      <c r="D6" s="51"/>
      <c r="E6" s="51"/>
      <c r="K6" s="51"/>
      <c r="L6" s="51"/>
      <c r="M6" s="51"/>
      <c r="N6" s="51"/>
      <c r="O6" s="51"/>
      <c r="P6" s="51"/>
      <c r="Q6" s="51"/>
    </row>
    <row r="7" spans="1:17" x14ac:dyDescent="0.25">
      <c r="A7" s="51"/>
      <c r="B7" s="51"/>
      <c r="C7" s="51"/>
      <c r="D7" s="51"/>
      <c r="E7" s="51"/>
      <c r="K7" s="51"/>
      <c r="L7" s="51"/>
      <c r="M7" s="51"/>
      <c r="N7" s="51"/>
      <c r="O7" s="51"/>
      <c r="P7" s="51"/>
      <c r="Q7" s="51"/>
    </row>
    <row r="8" spans="1:17" x14ac:dyDescent="0.25">
      <c r="A8" s="51"/>
      <c r="B8" s="51"/>
      <c r="C8" s="51"/>
      <c r="D8" s="51"/>
      <c r="E8" s="51"/>
      <c r="K8" s="51"/>
      <c r="L8" s="51"/>
      <c r="M8" s="51"/>
      <c r="N8" s="51"/>
      <c r="O8" s="51"/>
      <c r="P8" s="51"/>
      <c r="Q8" s="51"/>
    </row>
    <row r="9" spans="1:17" x14ac:dyDescent="0.25">
      <c r="A9" s="51"/>
      <c r="B9" s="51"/>
      <c r="C9" s="51"/>
      <c r="D9" s="51"/>
      <c r="E9" s="51"/>
      <c r="K9" s="51"/>
      <c r="L9" s="51"/>
      <c r="M9" s="51"/>
      <c r="N9" s="51"/>
      <c r="O9" s="51"/>
      <c r="P9" s="51"/>
      <c r="Q9" s="51"/>
    </row>
    <row r="10" spans="1:17" x14ac:dyDescent="0.25">
      <c r="A10" s="51"/>
      <c r="B10" s="51"/>
      <c r="C10" s="51"/>
      <c r="D10" s="51"/>
      <c r="E10" s="51"/>
      <c r="K10" s="51"/>
      <c r="L10" s="51"/>
      <c r="M10" s="51"/>
      <c r="N10" s="51"/>
      <c r="O10" s="51"/>
      <c r="P10" s="51"/>
      <c r="Q10" s="51"/>
    </row>
    <row r="11" spans="1:17" x14ac:dyDescent="0.25">
      <c r="A11" s="51"/>
      <c r="B11" s="51"/>
      <c r="C11" s="51"/>
      <c r="D11" s="51"/>
      <c r="E11" s="51"/>
      <c r="K11" s="51"/>
      <c r="L11" s="51"/>
      <c r="M11" s="51"/>
      <c r="N11" s="51"/>
      <c r="O11" s="51"/>
      <c r="P11" s="51"/>
      <c r="Q11" s="51"/>
    </row>
    <row r="12" spans="1:17" x14ac:dyDescent="0.25">
      <c r="A12" s="51"/>
      <c r="B12" s="51"/>
      <c r="C12" s="51"/>
      <c r="D12" s="51"/>
      <c r="E12" s="51"/>
      <c r="K12" s="51"/>
      <c r="L12" s="51"/>
      <c r="M12" s="51"/>
      <c r="N12" s="51"/>
      <c r="O12" s="51"/>
      <c r="P12" s="51"/>
      <c r="Q12" s="51"/>
    </row>
    <row r="13" spans="1:17" x14ac:dyDescent="0.25">
      <c r="A13" s="51"/>
      <c r="B13" s="51"/>
      <c r="C13" s="51"/>
      <c r="D13" s="51"/>
      <c r="E13" s="51"/>
      <c r="K13" s="51"/>
      <c r="L13" s="51"/>
      <c r="M13" s="51"/>
      <c r="N13" s="51"/>
      <c r="O13" s="51"/>
      <c r="P13" s="51"/>
      <c r="Q13" s="51"/>
    </row>
    <row r="14" spans="1:17" x14ac:dyDescent="0.25">
      <c r="A14" s="51"/>
      <c r="B14" s="51"/>
      <c r="C14" s="51"/>
      <c r="D14" s="51"/>
      <c r="E14" s="51"/>
      <c r="K14" s="51"/>
      <c r="L14" s="51"/>
      <c r="M14" s="51"/>
      <c r="N14" s="51"/>
      <c r="O14" s="51"/>
      <c r="P14" s="51"/>
      <c r="Q14" s="51"/>
    </row>
    <row r="15" spans="1:17" x14ac:dyDescent="0.25">
      <c r="A15" s="51"/>
      <c r="B15" s="51"/>
      <c r="C15" s="51"/>
      <c r="D15" s="51"/>
      <c r="E15" s="51"/>
      <c r="K15" s="51"/>
      <c r="L15" s="51"/>
      <c r="M15" s="51"/>
      <c r="N15" s="51"/>
      <c r="O15" s="51"/>
      <c r="P15" s="51"/>
      <c r="Q15" s="51"/>
    </row>
    <row r="16" spans="1:17" x14ac:dyDescent="0.25">
      <c r="A16" s="51"/>
      <c r="B16" s="51"/>
      <c r="C16" s="51"/>
      <c r="D16" s="51"/>
      <c r="E16" s="51"/>
      <c r="K16" s="51"/>
      <c r="L16" s="51"/>
      <c r="M16" s="51"/>
      <c r="N16" s="51"/>
      <c r="O16" s="51"/>
      <c r="P16" s="51"/>
      <c r="Q16" s="51"/>
    </row>
    <row r="17" spans="1:34" x14ac:dyDescent="0.25">
      <c r="A17" s="51"/>
      <c r="B17" s="51"/>
      <c r="C17" s="51"/>
      <c r="D17" s="51"/>
      <c r="E17" s="51"/>
      <c r="K17" s="51"/>
      <c r="L17" s="51"/>
      <c r="M17" s="51"/>
      <c r="N17" s="51"/>
      <c r="O17" s="51"/>
      <c r="P17" s="51"/>
      <c r="Q17" s="51"/>
    </row>
    <row r="18" spans="1:34" x14ac:dyDescent="0.25">
      <c r="A18" s="51"/>
      <c r="B18" s="51"/>
      <c r="C18" s="51"/>
      <c r="D18" s="51"/>
      <c r="E18" s="51"/>
      <c r="K18" s="51"/>
      <c r="L18" s="51"/>
      <c r="M18" s="51"/>
      <c r="N18" s="51"/>
      <c r="O18" s="51"/>
      <c r="P18" s="275" t="s">
        <v>8</v>
      </c>
      <c r="Q18" s="51"/>
    </row>
    <row r="19" spans="1:34" ht="15" customHeight="1" x14ac:dyDescent="0.25">
      <c r="A19" s="635"/>
      <c r="B19" s="635"/>
      <c r="C19" s="635"/>
      <c r="D19" s="635"/>
      <c r="E19" s="635"/>
      <c r="F19" s="635"/>
      <c r="G19" s="635"/>
      <c r="L19" s="997" t="s">
        <v>1038</v>
      </c>
      <c r="M19" s="997"/>
      <c r="N19" s="997"/>
      <c r="O19" s="997"/>
      <c r="P19" s="997"/>
      <c r="Q19" s="997"/>
      <c r="R19" s="997"/>
    </row>
    <row r="20" spans="1:34" ht="15" customHeight="1" x14ac:dyDescent="0.25">
      <c r="A20" s="635"/>
      <c r="B20" s="635"/>
      <c r="C20" s="635"/>
      <c r="D20" s="635"/>
      <c r="E20" s="635"/>
      <c r="F20" s="635"/>
      <c r="G20" s="635"/>
      <c r="L20" s="997"/>
      <c r="M20" s="997"/>
      <c r="N20" s="997"/>
      <c r="O20" s="997"/>
      <c r="P20" s="997"/>
      <c r="Q20" s="997"/>
      <c r="R20" s="997"/>
    </row>
    <row r="21" spans="1:34" ht="21.75" customHeight="1" thickBot="1" x14ac:dyDescent="0.3">
      <c r="A21" s="636"/>
      <c r="B21" s="636"/>
      <c r="C21" s="636"/>
      <c r="D21" s="636"/>
      <c r="E21" s="636"/>
      <c r="F21" s="636"/>
      <c r="G21" s="636"/>
      <c r="H21" s="119"/>
      <c r="L21" s="997"/>
      <c r="M21" s="997"/>
      <c r="N21" s="997"/>
      <c r="O21" s="997"/>
      <c r="P21" s="997"/>
      <c r="Q21" s="997"/>
      <c r="R21" s="997"/>
    </row>
    <row r="22" spans="1:34" ht="15.75" customHeight="1" thickBot="1" x14ac:dyDescent="0.3">
      <c r="A22" s="634"/>
      <c r="B22" s="634"/>
      <c r="C22" s="634"/>
      <c r="D22" s="634"/>
      <c r="E22" s="634"/>
      <c r="F22" s="634"/>
      <c r="G22" s="634"/>
      <c r="H22" s="119"/>
      <c r="L22" s="621"/>
      <c r="M22" s="621"/>
      <c r="N22" s="621"/>
      <c r="O22" s="621"/>
      <c r="P22" s="621"/>
      <c r="Q22" s="621"/>
      <c r="R22" s="119"/>
    </row>
    <row r="23" spans="1:34" ht="12" thickBot="1" x14ac:dyDescent="0.3">
      <c r="A23" s="315"/>
      <c r="B23" s="316">
        <v>2021</v>
      </c>
      <c r="C23" s="316">
        <v>2022</v>
      </c>
      <c r="D23" s="316">
        <v>2023</v>
      </c>
      <c r="E23" s="316">
        <v>2024</v>
      </c>
      <c r="F23" s="316">
        <v>2025</v>
      </c>
      <c r="G23" s="316">
        <v>2026</v>
      </c>
      <c r="H23" s="316"/>
      <c r="L23" s="8"/>
      <c r="M23" s="5">
        <v>2020</v>
      </c>
      <c r="N23" s="5">
        <v>2021</v>
      </c>
      <c r="O23" s="5">
        <v>2022</v>
      </c>
      <c r="P23" s="5">
        <v>2023</v>
      </c>
      <c r="Q23" s="5">
        <v>2024</v>
      </c>
      <c r="R23" s="5">
        <v>2025</v>
      </c>
      <c r="S23" s="5">
        <v>2026</v>
      </c>
      <c r="T23" s="5">
        <v>2027</v>
      </c>
      <c r="U23" s="5">
        <v>2028</v>
      </c>
      <c r="V23" s="5">
        <v>2029</v>
      </c>
      <c r="W23" s="5">
        <v>2030</v>
      </c>
      <c r="X23" s="5">
        <v>2031</v>
      </c>
      <c r="Y23" s="5">
        <v>2032</v>
      </c>
      <c r="Z23" s="5">
        <v>2033</v>
      </c>
      <c r="AA23" s="5">
        <v>2034</v>
      </c>
      <c r="AB23" s="5">
        <v>2035</v>
      </c>
      <c r="AC23" s="5">
        <v>2036</v>
      </c>
      <c r="AD23" s="5">
        <v>2037</v>
      </c>
      <c r="AE23" s="5">
        <v>2038</v>
      </c>
      <c r="AF23" s="5">
        <v>2039</v>
      </c>
      <c r="AG23" s="5">
        <v>2040</v>
      </c>
    </row>
    <row r="24" spans="1:34" x14ac:dyDescent="0.25">
      <c r="A24" s="315" t="s">
        <v>649</v>
      </c>
      <c r="B24" s="317">
        <v>2.1873855412362886</v>
      </c>
      <c r="C24" s="317">
        <v>-3.2399523125801437</v>
      </c>
      <c r="D24" s="317">
        <v>0.88280088032482951</v>
      </c>
      <c r="E24" s="317">
        <v>0.63286670492917096</v>
      </c>
      <c r="F24" s="317">
        <v>0.49750274291753271</v>
      </c>
      <c r="G24" s="317">
        <v>3.2551552263126879</v>
      </c>
      <c r="H24" s="317"/>
      <c r="I24" s="12" t="s">
        <v>170</v>
      </c>
      <c r="L24" s="277" t="s">
        <v>789</v>
      </c>
      <c r="M24" s="280">
        <v>58.852541981992012</v>
      </c>
      <c r="N24" s="280">
        <v>61.039927523228307</v>
      </c>
      <c r="O24" s="280">
        <v>57.799975013988856</v>
      </c>
      <c r="P24" s="280">
        <v>58.682776090972986</v>
      </c>
      <c r="Q24" s="280">
        <v>59.315642795902157</v>
      </c>
      <c r="R24" s="280">
        <v>59.81314553881969</v>
      </c>
      <c r="S24" s="280">
        <v>60.275664965132449</v>
      </c>
      <c r="T24" s="280">
        <v>62.089245841725457</v>
      </c>
      <c r="U24" s="280">
        <v>64.612233388072738</v>
      </c>
      <c r="V24" s="280">
        <v>67.973635372738457</v>
      </c>
      <c r="W24" s="280">
        <v>71.309931344742097</v>
      </c>
      <c r="X24" s="280">
        <v>74.744139270292337</v>
      </c>
      <c r="Y24" s="280">
        <v>78.1305487770627</v>
      </c>
      <c r="Z24" s="280">
        <v>81.488990365061525</v>
      </c>
      <c r="AA24" s="280">
        <v>84.89198122233708</v>
      </c>
      <c r="AB24" s="280">
        <v>88.393747462768943</v>
      </c>
      <c r="AC24" s="280">
        <v>92.097480909900611</v>
      </c>
      <c r="AD24" s="280">
        <v>96.031419412846574</v>
      </c>
      <c r="AE24" s="280">
        <v>100.0907988343384</v>
      </c>
      <c r="AF24" s="280">
        <v>104.23454355591113</v>
      </c>
      <c r="AG24" s="280">
        <v>108.46405635920571</v>
      </c>
      <c r="AH24" s="12" t="s">
        <v>790</v>
      </c>
    </row>
    <row r="25" spans="1:34" x14ac:dyDescent="0.25">
      <c r="A25" s="315" t="s">
        <v>65</v>
      </c>
      <c r="B25" s="317">
        <v>4.3350391857026622</v>
      </c>
      <c r="C25" s="317">
        <v>1.0049609802086548</v>
      </c>
      <c r="D25" s="317">
        <v>5.5357134790276863</v>
      </c>
      <c r="E25" s="317">
        <v>3.5240721517252869</v>
      </c>
      <c r="F25" s="317">
        <v>3.7978923337994108</v>
      </c>
      <c r="G25" s="317">
        <v>3.4142169084881178</v>
      </c>
      <c r="H25" s="317"/>
      <c r="I25" s="12" t="s">
        <v>171</v>
      </c>
      <c r="L25" s="277" t="s">
        <v>1036</v>
      </c>
      <c r="M25" s="280">
        <v>58.852541981992012</v>
      </c>
      <c r="N25" s="280">
        <v>61.039927523228307</v>
      </c>
      <c r="O25" s="280">
        <v>57.79922354515228</v>
      </c>
      <c r="P25" s="280">
        <v>58.682087539426611</v>
      </c>
      <c r="Q25" s="280">
        <v>58.47969387213621</v>
      </c>
      <c r="R25" s="280">
        <v>57.079889756430177</v>
      </c>
      <c r="S25" s="280">
        <v>57.717827104995592</v>
      </c>
      <c r="T25" s="280">
        <v>57.374049194059232</v>
      </c>
      <c r="U25" s="280">
        <v>56.265586287755283</v>
      </c>
      <c r="V25" s="280">
        <v>55.409253090481783</v>
      </c>
      <c r="W25" s="280">
        <v>54.209760829605877</v>
      </c>
      <c r="X25" s="280">
        <v>53.756923349055455</v>
      </c>
      <c r="Y25" s="280">
        <v>53.093215424806239</v>
      </c>
      <c r="Z25" s="280">
        <v>52.222869268341931</v>
      </c>
      <c r="AA25" s="280">
        <v>51.176675138792824</v>
      </c>
      <c r="AB25" s="280">
        <v>50.0298168388845</v>
      </c>
      <c r="AC25" s="280">
        <v>48.820878013046155</v>
      </c>
      <c r="AD25" s="280">
        <v>47.486764399634154</v>
      </c>
      <c r="AE25" s="280">
        <v>46.084819594403058</v>
      </c>
      <c r="AF25" s="280">
        <v>44.636307856685967</v>
      </c>
      <c r="AG25" s="280">
        <v>43.187309224439666</v>
      </c>
      <c r="AH25" s="12" t="s">
        <v>1037</v>
      </c>
    </row>
    <row r="26" spans="1:34" x14ac:dyDescent="0.25">
      <c r="A26" s="315" t="s">
        <v>275</v>
      </c>
      <c r="B26" s="317">
        <v>1.0954886092287912</v>
      </c>
      <c r="C26" s="317">
        <v>1.0321953416975767</v>
      </c>
      <c r="D26" s="317">
        <v>0.95307984767312237</v>
      </c>
      <c r="E26" s="317">
        <v>1.2112351396172334</v>
      </c>
      <c r="F26" s="317">
        <v>1.3530517303173242</v>
      </c>
      <c r="G26" s="317">
        <v>1.5199155766307029</v>
      </c>
      <c r="H26" s="317"/>
      <c r="I26" s="12" t="s">
        <v>172</v>
      </c>
      <c r="L26" s="277"/>
      <c r="M26" s="280"/>
      <c r="N26" s="280"/>
      <c r="O26" s="280"/>
      <c r="P26" s="280"/>
      <c r="Q26" s="280"/>
      <c r="R26" s="276"/>
    </row>
    <row r="27" spans="1:34" x14ac:dyDescent="0.25">
      <c r="A27" s="315" t="s">
        <v>1033</v>
      </c>
      <c r="B27" s="317">
        <v>-1.3467469067277853</v>
      </c>
      <c r="C27" s="317">
        <v>0.23785356642959216</v>
      </c>
      <c r="D27" s="317">
        <v>-8.0042306525138773E-3</v>
      </c>
      <c r="E27" s="317">
        <v>0.32657269500026398</v>
      </c>
      <c r="F27" s="317">
        <v>-0.48083536086778722</v>
      </c>
      <c r="G27" s="317">
        <v>0.45851039975944968</v>
      </c>
      <c r="H27" s="317"/>
      <c r="I27" s="12" t="s">
        <v>788</v>
      </c>
      <c r="L27" s="278"/>
      <c r="M27" s="279"/>
      <c r="N27" s="279"/>
      <c r="O27" s="279"/>
      <c r="P27" s="279"/>
      <c r="Q27" s="279"/>
      <c r="R27" s="11"/>
    </row>
    <row r="28" spans="1:34" x14ac:dyDescent="0.25">
      <c r="A28" s="315" t="s">
        <v>780</v>
      </c>
      <c r="B28" s="317">
        <v>-1.681997718516719</v>
      </c>
      <c r="C28" s="317">
        <v>-0.96182684095186466</v>
      </c>
      <c r="D28" s="317">
        <v>-0.6700665148221977</v>
      </c>
      <c r="E28" s="317">
        <v>-0.96062360226795462</v>
      </c>
      <c r="F28" s="317">
        <v>-1.4733106319604792</v>
      </c>
      <c r="G28" s="317">
        <v>-1.0924165808449251</v>
      </c>
      <c r="H28" s="317"/>
      <c r="I28" s="12" t="s">
        <v>787</v>
      </c>
      <c r="L28" s="9"/>
      <c r="M28" s="11"/>
      <c r="N28" s="11"/>
      <c r="O28" s="11"/>
      <c r="P28" s="11"/>
      <c r="Q28" s="11"/>
      <c r="R28" s="11"/>
    </row>
    <row r="29" spans="1:34" ht="13.5" customHeight="1" x14ac:dyDescent="0.25">
      <c r="A29" s="315" t="s">
        <v>781</v>
      </c>
      <c r="B29" s="317">
        <v>-2.3549429703260047</v>
      </c>
      <c r="C29" s="317">
        <v>-4.2310497975582129</v>
      </c>
      <c r="D29" s="317">
        <v>-4.1692796266646033</v>
      </c>
      <c r="E29" s="317">
        <v>-3.0381355425311773</v>
      </c>
      <c r="F29" s="317">
        <v>-2.3325742144349779</v>
      </c>
      <c r="G29" s="317">
        <v>-1.4660817719774943</v>
      </c>
      <c r="H29" s="317"/>
      <c r="I29" s="12" t="s">
        <v>786</v>
      </c>
      <c r="Q29" s="998"/>
      <c r="R29" s="998"/>
    </row>
    <row r="30" spans="1:34" x14ac:dyDescent="0.25">
      <c r="A30" s="12" t="s">
        <v>650</v>
      </c>
      <c r="B30" s="317">
        <v>2.140545341875344</v>
      </c>
      <c r="C30" s="317">
        <v>-0.32208556240588909</v>
      </c>
      <c r="D30" s="317">
        <v>-0.75864207423666463</v>
      </c>
      <c r="E30" s="317">
        <v>-0.43025413661448109</v>
      </c>
      <c r="F30" s="317">
        <v>-0.36672111393595797</v>
      </c>
      <c r="G30" s="317">
        <v>0.42101069425683707</v>
      </c>
      <c r="H30" s="317"/>
      <c r="I30" s="12" t="s">
        <v>652</v>
      </c>
      <c r="L30" s="51"/>
      <c r="M30" s="51"/>
      <c r="N30" s="51"/>
      <c r="O30" s="51"/>
      <c r="P30" s="51"/>
      <c r="Q30" s="51"/>
      <c r="R30" s="51"/>
    </row>
    <row r="31" spans="1:34" x14ac:dyDescent="0.25">
      <c r="L31" s="51"/>
      <c r="M31" s="51"/>
      <c r="N31" s="51"/>
      <c r="O31" s="51"/>
      <c r="P31" s="51"/>
      <c r="Q31" s="51"/>
      <c r="R31" s="51"/>
    </row>
    <row r="32" spans="1:34" x14ac:dyDescent="0.25">
      <c r="L32" s="417" t="s">
        <v>1040</v>
      </c>
      <c r="M32" s="51"/>
      <c r="N32" s="51"/>
      <c r="O32" s="51"/>
      <c r="P32" s="51"/>
      <c r="Q32" s="51"/>
      <c r="R32" s="51"/>
    </row>
    <row r="33" spans="1:18" x14ac:dyDescent="0.25">
      <c r="A33" s="29"/>
      <c r="B33" s="101"/>
      <c r="C33" s="101"/>
      <c r="D33" s="101"/>
      <c r="E33" s="101"/>
      <c r="F33" s="101"/>
      <c r="G33" s="101"/>
      <c r="H33" s="101"/>
      <c r="L33" s="51"/>
      <c r="M33" s="51"/>
      <c r="N33" s="51"/>
      <c r="O33" s="51"/>
      <c r="P33" s="51"/>
      <c r="Q33" s="51"/>
      <c r="R33" s="51"/>
    </row>
    <row r="34" spans="1:18" x14ac:dyDescent="0.25">
      <c r="A34" s="417" t="s">
        <v>1034</v>
      </c>
      <c r="B34" s="51"/>
      <c r="C34" s="51"/>
      <c r="D34" s="51"/>
    </row>
    <row r="35" spans="1:18" x14ac:dyDescent="0.25">
      <c r="A35" s="51"/>
      <c r="B35" s="51"/>
      <c r="C35" s="51"/>
      <c r="D35" s="51"/>
    </row>
    <row r="36" spans="1:18" x14ac:dyDescent="0.25">
      <c r="A36" s="51"/>
      <c r="B36" s="51"/>
      <c r="C36" s="51"/>
      <c r="D36" s="51"/>
    </row>
    <row r="37" spans="1:18" x14ac:dyDescent="0.25">
      <c r="A37" s="51"/>
      <c r="B37" s="51"/>
      <c r="C37" s="51"/>
      <c r="D37" s="51"/>
    </row>
    <row r="49" spans="2:18" x14ac:dyDescent="0.25">
      <c r="B49" s="29"/>
      <c r="C49" s="29"/>
      <c r="D49" s="29"/>
      <c r="E49" s="29"/>
      <c r="F49" s="29"/>
      <c r="P49" s="275" t="s">
        <v>97</v>
      </c>
    </row>
    <row r="50" spans="2:18" x14ac:dyDescent="0.25">
      <c r="B50" s="29"/>
      <c r="C50" s="29"/>
      <c r="D50" s="29"/>
      <c r="E50" s="29"/>
      <c r="F50" s="29"/>
    </row>
    <row r="51" spans="2:18" x14ac:dyDescent="0.25">
      <c r="B51" s="29"/>
      <c r="C51" s="29"/>
      <c r="D51" s="29"/>
      <c r="E51" s="29"/>
      <c r="F51" s="29"/>
      <c r="L51" s="996" t="s">
        <v>1039</v>
      </c>
      <c r="M51" s="996"/>
      <c r="N51" s="996"/>
      <c r="O51" s="996"/>
      <c r="P51" s="996"/>
      <c r="Q51" s="996"/>
      <c r="R51" s="996"/>
    </row>
    <row r="52" spans="2:18" x14ac:dyDescent="0.25">
      <c r="B52" s="29"/>
      <c r="C52" s="29"/>
      <c r="D52" s="29"/>
      <c r="E52" s="29"/>
      <c r="F52" s="29"/>
      <c r="G52" s="29"/>
      <c r="H52" s="29"/>
      <c r="I52" s="29"/>
      <c r="J52" s="29"/>
      <c r="K52" s="29"/>
      <c r="L52" s="996"/>
      <c r="M52" s="996"/>
      <c r="N52" s="996"/>
      <c r="O52" s="996"/>
      <c r="P52" s="996"/>
      <c r="Q52" s="996"/>
      <c r="R52" s="996"/>
    </row>
    <row r="53" spans="2:18" x14ac:dyDescent="0.25">
      <c r="B53" s="418" t="s">
        <v>97</v>
      </c>
      <c r="C53" s="101"/>
      <c r="D53" s="101"/>
      <c r="E53" s="101"/>
      <c r="F53" s="101"/>
      <c r="G53" s="101"/>
      <c r="H53" s="101"/>
      <c r="I53" s="101"/>
      <c r="J53" s="101"/>
      <c r="K53" s="101"/>
      <c r="L53" s="996"/>
      <c r="M53" s="996"/>
      <c r="N53" s="996"/>
      <c r="O53" s="996"/>
      <c r="P53" s="996"/>
      <c r="Q53" s="996"/>
      <c r="R53" s="996"/>
    </row>
    <row r="54" spans="2:18" x14ac:dyDescent="0.25">
      <c r="B54" s="101"/>
      <c r="C54" s="101"/>
      <c r="D54" s="101"/>
      <c r="E54" s="101"/>
      <c r="F54" s="101"/>
      <c r="G54" s="101"/>
      <c r="H54" s="101"/>
      <c r="I54" s="101"/>
      <c r="J54" s="101"/>
      <c r="K54" s="101"/>
      <c r="L54" s="996"/>
      <c r="M54" s="996"/>
      <c r="N54" s="996"/>
      <c r="O54" s="996"/>
      <c r="P54" s="996"/>
      <c r="Q54" s="996"/>
      <c r="R54" s="996"/>
    </row>
    <row r="55" spans="2:18" ht="13.5" customHeight="1" x14ac:dyDescent="0.25">
      <c r="H55" s="101"/>
      <c r="I55" s="101"/>
      <c r="J55" s="101"/>
      <c r="K55" s="101"/>
      <c r="L55" s="101"/>
      <c r="M55" s="101"/>
    </row>
    <row r="56" spans="2:18" ht="15" customHeight="1" x14ac:dyDescent="0.25">
      <c r="H56" s="101"/>
      <c r="I56" s="101"/>
      <c r="J56" s="101"/>
      <c r="K56" s="101"/>
      <c r="L56" s="101"/>
      <c r="M56" s="101"/>
    </row>
    <row r="57" spans="2:18" ht="15" customHeight="1" x14ac:dyDescent="0.25">
      <c r="H57" s="101"/>
      <c r="I57" s="101"/>
      <c r="J57" s="101"/>
      <c r="K57" s="101"/>
      <c r="L57" s="101"/>
      <c r="M57" s="101"/>
    </row>
    <row r="58" spans="2:18" ht="15" customHeight="1" x14ac:dyDescent="0.25">
      <c r="I58" s="101"/>
      <c r="J58" s="101"/>
    </row>
  </sheetData>
  <mergeCells count="3">
    <mergeCell ref="L51:R54"/>
    <mergeCell ref="L19:R21"/>
    <mergeCell ref="Q29:R29"/>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D51"/>
  <sheetViews>
    <sheetView showGridLines="0" zoomScaleNormal="100" workbookViewId="0">
      <selection activeCell="A2" sqref="A2"/>
    </sheetView>
  </sheetViews>
  <sheetFormatPr defaultColWidth="9.26953125" defaultRowHeight="11.5" x14ac:dyDescent="0.25"/>
  <cols>
    <col min="1" max="1" width="32.453125" style="12" customWidth="1"/>
    <col min="2" max="2" width="11.453125" style="461" customWidth="1"/>
    <col min="3" max="8" width="14.453125" style="12" customWidth="1"/>
    <col min="9" max="16384" width="9.26953125" style="12"/>
  </cols>
  <sheetData>
    <row r="3" spans="1:4" x14ac:dyDescent="0.25">
      <c r="A3" s="417" t="s">
        <v>1359</v>
      </c>
    </row>
    <row r="4" spans="1:4" ht="35" thickBot="1" x14ac:dyDescent="0.3">
      <c r="A4" s="872"/>
      <c r="B4" s="873">
        <v>2023</v>
      </c>
      <c r="C4" s="873" t="s">
        <v>1356</v>
      </c>
      <c r="D4" s="873" t="s">
        <v>1355</v>
      </c>
    </row>
    <row r="5" spans="1:4" ht="12" thickBot="1" x14ac:dyDescent="0.3">
      <c r="A5" s="874" t="s">
        <v>1347</v>
      </c>
      <c r="B5" s="876">
        <v>3.5</v>
      </c>
      <c r="C5" s="875">
        <v>0.7</v>
      </c>
      <c r="D5" s="876">
        <v>4.2</v>
      </c>
    </row>
    <row r="6" spans="1:4" x14ac:dyDescent="0.25">
      <c r="A6" s="743" t="s">
        <v>660</v>
      </c>
      <c r="B6" s="882"/>
      <c r="C6" s="877"/>
      <c r="D6" s="877"/>
    </row>
    <row r="7" spans="1:4" ht="21" x14ac:dyDescent="0.25">
      <c r="A7" s="878" t="s">
        <v>1348</v>
      </c>
      <c r="B7" s="730">
        <v>1.4</v>
      </c>
      <c r="C7" s="730">
        <v>-0.6</v>
      </c>
      <c r="D7" s="730">
        <v>2</v>
      </c>
    </row>
    <row r="8" spans="1:4" x14ac:dyDescent="0.25">
      <c r="A8" s="879" t="s">
        <v>1349</v>
      </c>
      <c r="B8" s="880">
        <v>-3.4</v>
      </c>
      <c r="C8" s="880">
        <v>-0.9</v>
      </c>
      <c r="D8" s="880">
        <v>-3.6</v>
      </c>
    </row>
    <row r="9" spans="1:4" x14ac:dyDescent="0.25">
      <c r="A9" s="878" t="s">
        <v>1350</v>
      </c>
      <c r="B9" s="730">
        <v>0.9</v>
      </c>
      <c r="C9" s="730">
        <v>0.6</v>
      </c>
      <c r="D9" s="730">
        <v>0.6</v>
      </c>
    </row>
    <row r="10" spans="1:4" x14ac:dyDescent="0.25">
      <c r="A10" s="878" t="s">
        <v>1351</v>
      </c>
      <c r="B10" s="730">
        <v>0.5</v>
      </c>
      <c r="C10" s="730">
        <v>0.4</v>
      </c>
      <c r="D10" s="730">
        <v>0.4</v>
      </c>
    </row>
    <row r="11" spans="1:4" x14ac:dyDescent="0.25">
      <c r="A11" s="878" t="s">
        <v>1352</v>
      </c>
      <c r="B11" s="730">
        <v>0.3</v>
      </c>
      <c r="C11" s="730">
        <v>0.3</v>
      </c>
      <c r="D11" s="730">
        <v>0.3</v>
      </c>
    </row>
    <row r="12" spans="1:4" x14ac:dyDescent="0.25">
      <c r="A12" s="878" t="s">
        <v>1353</v>
      </c>
      <c r="B12" s="730">
        <v>0.2</v>
      </c>
      <c r="C12" s="730">
        <v>0.1</v>
      </c>
      <c r="D12" s="730">
        <v>0.1</v>
      </c>
    </row>
    <row r="13" spans="1:4" ht="12" thickBot="1" x14ac:dyDescent="0.3">
      <c r="A13" s="881" t="s">
        <v>305</v>
      </c>
      <c r="B13" s="733">
        <v>0.03</v>
      </c>
      <c r="C13" s="733">
        <v>-0.04</v>
      </c>
      <c r="D13" s="733">
        <v>-0.04</v>
      </c>
    </row>
    <row r="14" spans="1:4" ht="12" thickBot="1" x14ac:dyDescent="0.3">
      <c r="A14" s="874" t="s">
        <v>1354</v>
      </c>
      <c r="B14" s="876">
        <v>9.1999999999999993</v>
      </c>
      <c r="C14" s="876">
        <v>6.1</v>
      </c>
      <c r="D14" s="876">
        <v>8.9</v>
      </c>
    </row>
    <row r="15" spans="1:4" x14ac:dyDescent="0.25">
      <c r="A15" s="743" t="s">
        <v>660</v>
      </c>
      <c r="B15" s="882"/>
      <c r="C15" s="877"/>
      <c r="D15" s="877"/>
    </row>
    <row r="16" spans="1:4" ht="21" x14ac:dyDescent="0.25">
      <c r="A16" s="878" t="s">
        <v>1348</v>
      </c>
      <c r="B16" s="730">
        <v>3.4</v>
      </c>
      <c r="C16" s="730">
        <v>1.2</v>
      </c>
      <c r="D16" s="730">
        <v>4</v>
      </c>
    </row>
    <row r="17" spans="1:4" x14ac:dyDescent="0.25">
      <c r="A17" s="879" t="s">
        <v>1349</v>
      </c>
      <c r="B17" s="880">
        <v>-3.4</v>
      </c>
      <c r="C17" s="880">
        <v>-0.9</v>
      </c>
      <c r="D17" s="880">
        <v>-3.6</v>
      </c>
    </row>
    <row r="18" spans="1:4" x14ac:dyDescent="0.25">
      <c r="A18" s="878" t="s">
        <v>1350</v>
      </c>
      <c r="B18" s="730">
        <v>3</v>
      </c>
      <c r="C18" s="730">
        <v>2.5</v>
      </c>
      <c r="D18" s="730">
        <v>2.5</v>
      </c>
    </row>
    <row r="19" spans="1:4" x14ac:dyDescent="0.25">
      <c r="A19" s="878" t="s">
        <v>1351</v>
      </c>
      <c r="B19" s="730">
        <v>1.4</v>
      </c>
      <c r="C19" s="730">
        <v>1.3</v>
      </c>
      <c r="D19" s="730">
        <v>1.3</v>
      </c>
    </row>
    <row r="20" spans="1:4" x14ac:dyDescent="0.25">
      <c r="A20" s="878" t="s">
        <v>1352</v>
      </c>
      <c r="B20" s="730">
        <v>1.6</v>
      </c>
      <c r="C20" s="730">
        <v>1.5</v>
      </c>
      <c r="D20" s="730">
        <v>1.5</v>
      </c>
    </row>
    <row r="21" spans="1:4" x14ac:dyDescent="0.25">
      <c r="A21" s="878" t="s">
        <v>1353</v>
      </c>
      <c r="B21" s="730">
        <v>0.1</v>
      </c>
      <c r="C21" s="730">
        <v>0</v>
      </c>
      <c r="D21" s="730">
        <v>0</v>
      </c>
    </row>
    <row r="22" spans="1:4" ht="12" thickBot="1" x14ac:dyDescent="0.3">
      <c r="A22" s="881" t="s">
        <v>305</v>
      </c>
      <c r="B22" s="733">
        <v>-0.3</v>
      </c>
      <c r="C22" s="733">
        <v>-0.4</v>
      </c>
      <c r="D22" s="733">
        <v>-0.4</v>
      </c>
    </row>
    <row r="23" spans="1:4" ht="11.65" customHeight="1" x14ac:dyDescent="0.25">
      <c r="A23" s="999" t="s">
        <v>1357</v>
      </c>
      <c r="B23" s="999"/>
      <c r="C23" s="999"/>
      <c r="D23" s="457" t="s">
        <v>8</v>
      </c>
    </row>
    <row r="24" spans="1:4" x14ac:dyDescent="0.25">
      <c r="A24" s="1000"/>
      <c r="B24" s="1000"/>
      <c r="C24" s="1000"/>
    </row>
    <row r="25" spans="1:4" x14ac:dyDescent="0.25">
      <c r="A25" s="1000" t="s">
        <v>1358</v>
      </c>
      <c r="B25" s="1000"/>
      <c r="C25" s="1000"/>
    </row>
    <row r="29" spans="1:4" x14ac:dyDescent="0.25">
      <c r="A29" s="417" t="s">
        <v>1360</v>
      </c>
    </row>
    <row r="30" spans="1:4" ht="35" thickBot="1" x14ac:dyDescent="0.3">
      <c r="A30" s="872"/>
      <c r="B30" s="873">
        <v>2023</v>
      </c>
      <c r="C30" s="873" t="s">
        <v>1362</v>
      </c>
      <c r="D30" s="873" t="s">
        <v>1363</v>
      </c>
    </row>
    <row r="31" spans="1:4" ht="12" thickBot="1" x14ac:dyDescent="0.3">
      <c r="A31" s="874" t="s">
        <v>1361</v>
      </c>
      <c r="B31" s="876">
        <v>3.5</v>
      </c>
      <c r="C31" s="875">
        <v>0.7</v>
      </c>
      <c r="D31" s="876">
        <v>4.2</v>
      </c>
    </row>
    <row r="32" spans="1:4" x14ac:dyDescent="0.25">
      <c r="A32" s="743" t="s">
        <v>792</v>
      </c>
      <c r="B32" s="882"/>
      <c r="C32" s="877"/>
      <c r="D32" s="877"/>
    </row>
    <row r="33" spans="1:4" x14ac:dyDescent="0.25">
      <c r="A33" s="878" t="s">
        <v>1364</v>
      </c>
      <c r="B33" s="730">
        <v>1.4</v>
      </c>
      <c r="C33" s="730">
        <v>-0.6</v>
      </c>
      <c r="D33" s="730">
        <v>2</v>
      </c>
    </row>
    <row r="34" spans="1:4" x14ac:dyDescent="0.25">
      <c r="A34" s="879" t="s">
        <v>1365</v>
      </c>
      <c r="B34" s="880">
        <v>-3.4</v>
      </c>
      <c r="C34" s="880">
        <v>-0.9</v>
      </c>
      <c r="D34" s="880">
        <v>-3.6</v>
      </c>
    </row>
    <row r="35" spans="1:4" x14ac:dyDescent="0.25">
      <c r="A35" s="878" t="s">
        <v>663</v>
      </c>
      <c r="B35" s="730">
        <v>0.9</v>
      </c>
      <c r="C35" s="730">
        <v>0.6</v>
      </c>
      <c r="D35" s="730">
        <v>0.6</v>
      </c>
    </row>
    <row r="36" spans="1:4" x14ac:dyDescent="0.25">
      <c r="A36" s="878" t="s">
        <v>1366</v>
      </c>
      <c r="B36" s="730">
        <v>0.5</v>
      </c>
      <c r="C36" s="730">
        <v>0.4</v>
      </c>
      <c r="D36" s="730">
        <v>0.4</v>
      </c>
    </row>
    <row r="37" spans="1:4" x14ac:dyDescent="0.25">
      <c r="A37" s="878" t="s">
        <v>1367</v>
      </c>
      <c r="B37" s="730">
        <v>0.3</v>
      </c>
      <c r="C37" s="730">
        <v>0.3</v>
      </c>
      <c r="D37" s="730">
        <v>0.3</v>
      </c>
    </row>
    <row r="38" spans="1:4" x14ac:dyDescent="0.25">
      <c r="A38" s="878" t="s">
        <v>1368</v>
      </c>
      <c r="B38" s="730">
        <v>0.2</v>
      </c>
      <c r="C38" s="730">
        <v>0.1</v>
      </c>
      <c r="D38" s="730">
        <v>0.1</v>
      </c>
    </row>
    <row r="39" spans="1:4" ht="12" thickBot="1" x14ac:dyDescent="0.3">
      <c r="A39" s="881" t="s">
        <v>152</v>
      </c>
      <c r="B39" s="733">
        <v>0.03</v>
      </c>
      <c r="C39" s="733">
        <v>-0.04</v>
      </c>
      <c r="D39" s="733">
        <v>-0.04</v>
      </c>
    </row>
    <row r="40" spans="1:4" ht="12" thickBot="1" x14ac:dyDescent="0.3">
      <c r="A40" s="874" t="s">
        <v>1369</v>
      </c>
      <c r="B40" s="876">
        <v>9.1999999999999993</v>
      </c>
      <c r="C40" s="876">
        <v>6.1</v>
      </c>
      <c r="D40" s="876">
        <v>8.9</v>
      </c>
    </row>
    <row r="41" spans="1:4" x14ac:dyDescent="0.25">
      <c r="A41" s="743" t="s">
        <v>792</v>
      </c>
      <c r="B41" s="882"/>
      <c r="C41" s="877"/>
      <c r="D41" s="877"/>
    </row>
    <row r="42" spans="1:4" x14ac:dyDescent="0.25">
      <c r="A42" s="878" t="s">
        <v>1364</v>
      </c>
      <c r="B42" s="730">
        <v>3.4</v>
      </c>
      <c r="C42" s="730">
        <v>1.2</v>
      </c>
      <c r="D42" s="730">
        <v>4</v>
      </c>
    </row>
    <row r="43" spans="1:4" x14ac:dyDescent="0.25">
      <c r="A43" s="879" t="s">
        <v>1365</v>
      </c>
      <c r="B43" s="880">
        <v>-3.4</v>
      </c>
      <c r="C43" s="880">
        <v>-0.9</v>
      </c>
      <c r="D43" s="880">
        <v>-3.6</v>
      </c>
    </row>
    <row r="44" spans="1:4" x14ac:dyDescent="0.25">
      <c r="A44" s="878" t="s">
        <v>663</v>
      </c>
      <c r="B44" s="730">
        <v>3</v>
      </c>
      <c r="C44" s="730">
        <v>2.5</v>
      </c>
      <c r="D44" s="730">
        <v>2.5</v>
      </c>
    </row>
    <row r="45" spans="1:4" x14ac:dyDescent="0.25">
      <c r="A45" s="878" t="s">
        <v>1366</v>
      </c>
      <c r="B45" s="730">
        <v>1.4</v>
      </c>
      <c r="C45" s="730">
        <v>1.3</v>
      </c>
      <c r="D45" s="730">
        <v>1.3</v>
      </c>
    </row>
    <row r="46" spans="1:4" x14ac:dyDescent="0.25">
      <c r="A46" s="878" t="s">
        <v>1367</v>
      </c>
      <c r="B46" s="730">
        <v>1.6</v>
      </c>
      <c r="C46" s="730">
        <v>1.5</v>
      </c>
      <c r="D46" s="730">
        <v>1.5</v>
      </c>
    </row>
    <row r="47" spans="1:4" x14ac:dyDescent="0.25">
      <c r="A47" s="878" t="s">
        <v>1368</v>
      </c>
      <c r="B47" s="730">
        <v>0.1</v>
      </c>
      <c r="C47" s="730">
        <v>0</v>
      </c>
      <c r="D47" s="730">
        <v>0</v>
      </c>
    </row>
    <row r="48" spans="1:4" ht="12" thickBot="1" x14ac:dyDescent="0.3">
      <c r="A48" s="881" t="s">
        <v>152</v>
      </c>
      <c r="B48" s="733">
        <v>-0.3</v>
      </c>
      <c r="C48" s="733">
        <v>-0.4</v>
      </c>
      <c r="D48" s="733">
        <v>-0.4</v>
      </c>
    </row>
    <row r="49" spans="1:4" x14ac:dyDescent="0.25">
      <c r="A49" s="999" t="s">
        <v>1370</v>
      </c>
      <c r="B49" s="999"/>
      <c r="C49" s="999"/>
      <c r="D49" s="457" t="s">
        <v>97</v>
      </c>
    </row>
    <row r="50" spans="1:4" x14ac:dyDescent="0.25">
      <c r="A50" s="1000"/>
      <c r="B50" s="1000"/>
      <c r="C50" s="1000"/>
    </row>
    <row r="51" spans="1:4" x14ac:dyDescent="0.25">
      <c r="A51" s="1000" t="s">
        <v>1371</v>
      </c>
      <c r="B51" s="1000"/>
      <c r="C51" s="1000"/>
    </row>
  </sheetData>
  <mergeCells count="4">
    <mergeCell ref="A49:C50"/>
    <mergeCell ref="A51:C51"/>
    <mergeCell ref="A23:C24"/>
    <mergeCell ref="A25:C2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30"/>
  <sheetViews>
    <sheetView showGridLines="0" zoomScale="80" zoomScaleNormal="80" workbookViewId="0"/>
  </sheetViews>
  <sheetFormatPr defaultColWidth="9.26953125" defaultRowHeight="11.5" x14ac:dyDescent="0.25"/>
  <cols>
    <col min="1" max="1" width="9.26953125" style="832"/>
    <col min="2" max="2" width="45.54296875" style="832" customWidth="1"/>
    <col min="3" max="3" width="7" style="844" customWidth="1"/>
    <col min="4" max="8" width="7" style="832" customWidth="1"/>
    <col min="9" max="12" width="7" style="855" customWidth="1"/>
    <col min="13" max="17" width="6.453125" style="844" customWidth="1"/>
    <col min="18" max="16384" width="9.26953125" style="832"/>
  </cols>
  <sheetData>
    <row r="2" spans="1:17" x14ac:dyDescent="0.25">
      <c r="B2" s="833"/>
      <c r="C2" s="834"/>
      <c r="D2" s="835">
        <v>2006</v>
      </c>
      <c r="E2" s="835">
        <v>2009</v>
      </c>
      <c r="F2" s="835">
        <v>2012</v>
      </c>
      <c r="G2" s="835">
        <v>2015</v>
      </c>
      <c r="H2" s="835">
        <v>2016</v>
      </c>
      <c r="I2" s="836">
        <v>2017</v>
      </c>
      <c r="J2" s="837">
        <v>2018</v>
      </c>
      <c r="K2" s="837">
        <v>2019</v>
      </c>
      <c r="L2" s="837">
        <v>2020</v>
      </c>
      <c r="M2" s="837">
        <v>2021</v>
      </c>
      <c r="N2" s="837">
        <v>2022</v>
      </c>
      <c r="O2" s="837"/>
      <c r="P2" s="838"/>
      <c r="Q2" s="839"/>
    </row>
    <row r="3" spans="1:17" ht="14" x14ac:dyDescent="0.3">
      <c r="A3" s="832" t="s">
        <v>142</v>
      </c>
      <c r="B3" s="840" t="s">
        <v>3</v>
      </c>
      <c r="C3" s="841"/>
      <c r="D3" s="842">
        <v>3</v>
      </c>
      <c r="E3" s="842">
        <v>7.4</v>
      </c>
      <c r="F3" s="842">
        <v>6.9</v>
      </c>
      <c r="G3" s="842">
        <v>3.5</v>
      </c>
      <c r="H3" s="842">
        <v>2.4</v>
      </c>
      <c r="I3" s="842">
        <v>2.4</v>
      </c>
      <c r="J3" s="842">
        <v>2.5</v>
      </c>
      <c r="K3" s="843">
        <v>3.8</v>
      </c>
      <c r="L3" s="843">
        <v>7.7</v>
      </c>
      <c r="M3" s="419">
        <v>10.6</v>
      </c>
      <c r="N3" s="419">
        <v>11.3</v>
      </c>
      <c r="O3" s="419"/>
      <c r="P3" s="420"/>
    </row>
    <row r="4" spans="1:17" ht="14.5" x14ac:dyDescent="0.35">
      <c r="A4" s="845"/>
      <c r="B4" s="846"/>
      <c r="C4" s="847"/>
      <c r="D4" s="848"/>
      <c r="E4" s="848"/>
      <c r="F4" s="848"/>
      <c r="G4" s="848"/>
      <c r="H4" s="848"/>
      <c r="I4" s="848"/>
      <c r="J4" s="843"/>
      <c r="K4" s="843"/>
      <c r="L4" s="843"/>
      <c r="M4" s="419"/>
      <c r="N4" s="419"/>
      <c r="O4" s="85"/>
      <c r="P4" s="421"/>
    </row>
    <row r="5" spans="1:17" x14ac:dyDescent="0.25">
      <c r="A5" s="832" t="s">
        <v>653</v>
      </c>
      <c r="B5" s="832" t="s">
        <v>791</v>
      </c>
      <c r="C5" s="849">
        <v>2</v>
      </c>
      <c r="D5" s="842">
        <v>2</v>
      </c>
      <c r="E5" s="842">
        <v>2</v>
      </c>
      <c r="F5" s="842">
        <v>2</v>
      </c>
      <c r="G5" s="842">
        <v>2</v>
      </c>
      <c r="H5" s="842">
        <v>2</v>
      </c>
      <c r="I5" s="842">
        <v>2</v>
      </c>
      <c r="J5" s="842">
        <v>2</v>
      </c>
      <c r="K5" s="842">
        <v>2</v>
      </c>
      <c r="L5" s="842">
        <v>2</v>
      </c>
      <c r="M5" s="842">
        <v>2</v>
      </c>
      <c r="N5" s="842">
        <v>2</v>
      </c>
      <c r="O5" s="842">
        <v>2</v>
      </c>
      <c r="P5" s="849">
        <v>2</v>
      </c>
    </row>
    <row r="6" spans="1:17" x14ac:dyDescent="0.25">
      <c r="A6" s="832" t="s">
        <v>654</v>
      </c>
      <c r="B6" s="832" t="s">
        <v>657</v>
      </c>
      <c r="C6" s="849">
        <v>6</v>
      </c>
      <c r="D6" s="842">
        <v>6</v>
      </c>
      <c r="E6" s="842">
        <v>6</v>
      </c>
      <c r="F6" s="842">
        <v>6</v>
      </c>
      <c r="G6" s="842">
        <v>6</v>
      </c>
      <c r="H6" s="842">
        <v>6</v>
      </c>
      <c r="I6" s="842">
        <v>6</v>
      </c>
      <c r="J6" s="842">
        <v>6</v>
      </c>
      <c r="K6" s="842">
        <f t="shared" ref="K6:K8" si="0">J6</f>
        <v>6</v>
      </c>
      <c r="L6" s="842">
        <v>6</v>
      </c>
      <c r="M6" s="850">
        <v>6</v>
      </c>
      <c r="N6" s="850">
        <v>6</v>
      </c>
      <c r="O6" s="850">
        <v>6</v>
      </c>
      <c r="P6" s="849">
        <v>6</v>
      </c>
    </row>
    <row r="7" spans="1:17" x14ac:dyDescent="0.25">
      <c r="A7" s="832" t="s">
        <v>655</v>
      </c>
      <c r="B7" s="832" t="s">
        <v>658</v>
      </c>
      <c r="C7" s="849">
        <v>14</v>
      </c>
      <c r="D7" s="842">
        <v>14</v>
      </c>
      <c r="E7" s="842">
        <v>14</v>
      </c>
      <c r="F7" s="842">
        <v>14</v>
      </c>
      <c r="G7" s="842">
        <v>14</v>
      </c>
      <c r="H7" s="842">
        <v>14</v>
      </c>
      <c r="I7" s="842">
        <v>14</v>
      </c>
      <c r="J7" s="842">
        <v>14</v>
      </c>
      <c r="K7" s="842">
        <v>14</v>
      </c>
      <c r="L7" s="842">
        <v>14</v>
      </c>
      <c r="M7" s="850">
        <v>14</v>
      </c>
      <c r="N7" s="850">
        <v>14</v>
      </c>
      <c r="O7" s="850">
        <v>14</v>
      </c>
      <c r="P7" s="849">
        <v>14</v>
      </c>
    </row>
    <row r="8" spans="1:17" x14ac:dyDescent="0.25">
      <c r="A8" s="832" t="s">
        <v>656</v>
      </c>
      <c r="B8" s="833" t="s">
        <v>659</v>
      </c>
      <c r="C8" s="851">
        <v>6</v>
      </c>
      <c r="D8" s="852">
        <v>6</v>
      </c>
      <c r="E8" s="852">
        <v>6</v>
      </c>
      <c r="F8" s="852">
        <v>6</v>
      </c>
      <c r="G8" s="852">
        <v>6</v>
      </c>
      <c r="H8" s="852">
        <v>6</v>
      </c>
      <c r="I8" s="852">
        <v>6</v>
      </c>
      <c r="J8" s="852">
        <v>6</v>
      </c>
      <c r="K8" s="852">
        <f t="shared" si="0"/>
        <v>6</v>
      </c>
      <c r="L8" s="852">
        <v>6</v>
      </c>
      <c r="M8" s="853">
        <v>6</v>
      </c>
      <c r="N8" s="853">
        <v>6</v>
      </c>
      <c r="O8" s="853">
        <v>6</v>
      </c>
      <c r="P8" s="851">
        <v>6</v>
      </c>
    </row>
    <row r="9" spans="1:17" x14ac:dyDescent="0.25">
      <c r="B9" s="854"/>
      <c r="C9" s="855"/>
      <c r="D9" s="854"/>
      <c r="E9" s="854"/>
      <c r="F9" s="854"/>
      <c r="G9" s="854"/>
      <c r="H9" s="854"/>
    </row>
    <row r="10" spans="1:17" x14ac:dyDescent="0.25">
      <c r="B10" s="854"/>
      <c r="C10" s="855"/>
      <c r="D10" s="854"/>
      <c r="E10" s="854"/>
      <c r="F10" s="854"/>
      <c r="G10" s="854"/>
      <c r="H10" s="854"/>
    </row>
    <row r="11" spans="1:17" x14ac:dyDescent="0.25">
      <c r="B11" s="61" t="s">
        <v>1277</v>
      </c>
      <c r="C11" s="855"/>
      <c r="D11" s="854"/>
      <c r="E11" s="61" t="s">
        <v>1278</v>
      </c>
      <c r="F11" s="854"/>
      <c r="G11" s="854"/>
      <c r="H11" s="854"/>
    </row>
    <row r="19" spans="2:15" x14ac:dyDescent="0.25">
      <c r="K19" s="838"/>
      <c r="L19" s="838"/>
      <c r="M19" s="839"/>
      <c r="N19" s="839"/>
      <c r="O19" s="839"/>
    </row>
    <row r="20" spans="2:15" x14ac:dyDescent="0.25">
      <c r="K20" s="838"/>
      <c r="L20" s="838"/>
      <c r="M20" s="839"/>
      <c r="N20" s="839"/>
      <c r="O20" s="839"/>
    </row>
    <row r="30" spans="2:15" x14ac:dyDescent="0.25">
      <c r="B30" s="856" t="s">
        <v>1279</v>
      </c>
      <c r="C30" s="839"/>
      <c r="D30" s="838"/>
      <c r="E30" s="838"/>
      <c r="F30" s="838"/>
      <c r="G30" s="838"/>
      <c r="H30" s="838"/>
      <c r="I30" s="838"/>
      <c r="J30" s="857" t="s">
        <v>1280</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BA26"/>
  <sheetViews>
    <sheetView showGridLines="0" zoomScale="80" zoomScaleNormal="80" workbookViewId="0"/>
  </sheetViews>
  <sheetFormatPr defaultColWidth="9.26953125" defaultRowHeight="11.5" x14ac:dyDescent="0.25"/>
  <cols>
    <col min="1" max="2" width="10.26953125" style="12" customWidth="1"/>
    <col min="3" max="16384" width="9.26953125" style="12"/>
  </cols>
  <sheetData>
    <row r="2" spans="1:53" x14ac:dyDescent="0.25">
      <c r="D2" s="103"/>
      <c r="E2" s="103"/>
      <c r="F2" s="103"/>
    </row>
    <row r="3" spans="1:53" x14ac:dyDescent="0.25">
      <c r="D3" s="103"/>
      <c r="E3" s="103"/>
      <c r="F3" s="103"/>
    </row>
    <row r="4" spans="1:53" x14ac:dyDescent="0.25">
      <c r="C4" s="12">
        <v>2023</v>
      </c>
      <c r="D4" s="12">
        <v>2024</v>
      </c>
      <c r="E4" s="12">
        <v>2025</v>
      </c>
      <c r="F4" s="12">
        <v>2026</v>
      </c>
      <c r="G4" s="12">
        <v>2027</v>
      </c>
      <c r="H4" s="12">
        <v>2028</v>
      </c>
      <c r="I4" s="12">
        <v>2029</v>
      </c>
      <c r="J4" s="12">
        <v>2030</v>
      </c>
      <c r="K4" s="12">
        <v>2031</v>
      </c>
      <c r="L4" s="12">
        <v>2032</v>
      </c>
      <c r="M4" s="12">
        <v>2033</v>
      </c>
      <c r="N4" s="12">
        <v>2034</v>
      </c>
      <c r="O4" s="12">
        <v>2035</v>
      </c>
      <c r="P4" s="12">
        <v>2036</v>
      </c>
      <c r="Q4" s="12">
        <v>2037</v>
      </c>
      <c r="R4" s="12">
        <v>2038</v>
      </c>
      <c r="S4" s="12">
        <v>2039</v>
      </c>
      <c r="T4" s="12">
        <v>2040</v>
      </c>
      <c r="U4" s="12">
        <v>2041</v>
      </c>
      <c r="V4" s="12">
        <v>2042</v>
      </c>
      <c r="W4" s="12">
        <v>2043</v>
      </c>
      <c r="X4" s="12">
        <v>2044</v>
      </c>
      <c r="Y4" s="12">
        <v>2045</v>
      </c>
      <c r="Z4" s="12">
        <v>2046</v>
      </c>
      <c r="AA4" s="12">
        <v>2047</v>
      </c>
      <c r="AB4" s="12">
        <v>2048</v>
      </c>
      <c r="AC4" s="12">
        <v>2049</v>
      </c>
      <c r="AD4" s="12">
        <v>2050</v>
      </c>
      <c r="AE4" s="12">
        <v>2051</v>
      </c>
      <c r="AF4" s="12">
        <v>2052</v>
      </c>
      <c r="AG4" s="12">
        <v>2053</v>
      </c>
      <c r="AH4" s="12">
        <v>2054</v>
      </c>
      <c r="AI4" s="12">
        <v>2055</v>
      </c>
      <c r="AJ4" s="12">
        <v>2056</v>
      </c>
      <c r="AK4" s="12">
        <v>2057</v>
      </c>
      <c r="AL4" s="12">
        <v>2058</v>
      </c>
      <c r="AM4" s="12">
        <v>2059</v>
      </c>
      <c r="AN4" s="12">
        <v>2060</v>
      </c>
      <c r="AO4" s="12">
        <v>2061</v>
      </c>
      <c r="AP4" s="12">
        <v>2062</v>
      </c>
      <c r="AQ4" s="12">
        <v>2063</v>
      </c>
      <c r="AR4" s="12">
        <v>2064</v>
      </c>
      <c r="AS4" s="12">
        <v>2065</v>
      </c>
      <c r="AT4" s="12">
        <v>2066</v>
      </c>
      <c r="AU4" s="12">
        <v>2067</v>
      </c>
      <c r="AV4" s="12">
        <v>2068</v>
      </c>
      <c r="AW4" s="12">
        <v>2069</v>
      </c>
      <c r="AX4" s="12">
        <v>2070</v>
      </c>
    </row>
    <row r="5" spans="1:53" x14ac:dyDescent="0.25">
      <c r="A5" s="12" t="s">
        <v>1281</v>
      </c>
      <c r="B5" s="12" t="s">
        <v>1282</v>
      </c>
      <c r="C5" s="293">
        <f>C6</f>
        <v>-0.27743303474889558</v>
      </c>
      <c r="D5" s="293">
        <f t="shared" ref="D5:S5" si="0">D6</f>
        <v>-0.41626246464241845</v>
      </c>
      <c r="E5" s="293">
        <f t="shared" si="0"/>
        <v>-0.58911676017526915</v>
      </c>
      <c r="F5" s="293">
        <f t="shared" si="0"/>
        <v>-0.59376074791297029</v>
      </c>
      <c r="G5" s="293">
        <f t="shared" si="0"/>
        <v>-0.75786861761715585</v>
      </c>
      <c r="H5" s="293">
        <f t="shared" si="0"/>
        <v>-0.82131530035243472</v>
      </c>
      <c r="I5" s="293">
        <f t="shared" si="0"/>
        <v>-0.72315240936577396</v>
      </c>
      <c r="J5" s="293">
        <f t="shared" si="0"/>
        <v>-0.58789620156905542</v>
      </c>
      <c r="K5" s="293">
        <f t="shared" si="0"/>
        <v>-0.50000778163717641</v>
      </c>
      <c r="L5" s="293">
        <f t="shared" si="0"/>
        <v>-0.41653594080710832</v>
      </c>
      <c r="M5" s="293">
        <f t="shared" si="0"/>
        <v>-0.31622481960710402</v>
      </c>
      <c r="N5" s="293">
        <f t="shared" si="0"/>
        <v>-0.27044418239698942</v>
      </c>
      <c r="O5" s="293">
        <f t="shared" si="0"/>
        <v>-0.22732475005978259</v>
      </c>
      <c r="P5" s="293">
        <f t="shared" si="0"/>
        <v>-0.17745591679139494</v>
      </c>
      <c r="Q5" s="293">
        <f t="shared" si="0"/>
        <v>-0.14427113657466251</v>
      </c>
      <c r="R5" s="293">
        <f t="shared" si="0"/>
        <v>-9.8715119808826302E-2</v>
      </c>
      <c r="S5" s="293">
        <f t="shared" si="0"/>
        <v>-2.1940146369654911E-2</v>
      </c>
      <c r="T5" s="293">
        <v>6.6465045548937951E-2</v>
      </c>
      <c r="U5" s="293">
        <v>0.17892190209624559</v>
      </c>
      <c r="V5" s="293">
        <v>0.29578521715722417</v>
      </c>
      <c r="W5" s="293">
        <v>0.40689962619728348</v>
      </c>
      <c r="X5" s="293">
        <v>0.56850523068369085</v>
      </c>
      <c r="Y5" s="293">
        <v>0.61462819884545183</v>
      </c>
      <c r="Z5" s="293">
        <v>0.66136265932449945</v>
      </c>
      <c r="AA5" s="293">
        <v>0.70382760082324225</v>
      </c>
      <c r="AB5" s="293">
        <v>0.76879272133511734</v>
      </c>
      <c r="AC5" s="293">
        <v>0.86897639853409103</v>
      </c>
      <c r="AD5" s="293">
        <v>0.94296265646107003</v>
      </c>
      <c r="AE5" s="293">
        <v>0.99784635174366798</v>
      </c>
      <c r="AF5" s="293">
        <v>1.0890065466124383</v>
      </c>
      <c r="AG5" s="293">
        <v>1.2054241114950486</v>
      </c>
      <c r="AH5" s="293">
        <v>1.3098012153842546</v>
      </c>
      <c r="AI5" s="293">
        <v>1.4053290106967893</v>
      </c>
      <c r="AJ5" s="293">
        <v>1.4571876565371511</v>
      </c>
      <c r="AK5" s="293">
        <v>1.4967332587142366</v>
      </c>
      <c r="AL5" s="293">
        <v>1.473876076089546</v>
      </c>
      <c r="AM5" s="293">
        <v>1.4376059170183666</v>
      </c>
      <c r="AN5" s="293">
        <v>1.4132548883921103</v>
      </c>
      <c r="AO5" s="293">
        <v>1.4442749507031252</v>
      </c>
      <c r="AP5" s="293">
        <v>1.4299261785565527</v>
      </c>
      <c r="AQ5" s="293">
        <v>1.4530132296651104</v>
      </c>
      <c r="AR5" s="293">
        <v>1.4660960687217148</v>
      </c>
      <c r="AS5" s="293">
        <v>1.53576727595118</v>
      </c>
      <c r="AT5" s="293">
        <v>1.6047047935091001</v>
      </c>
      <c r="AU5" s="293">
        <v>1.7069556170191724</v>
      </c>
      <c r="AV5" s="293">
        <v>1.798451482943431</v>
      </c>
      <c r="AW5" s="293">
        <v>1.9059449082131366</v>
      </c>
      <c r="AX5" s="293">
        <v>2.0280495286538347</v>
      </c>
    </row>
    <row r="6" spans="1:53" x14ac:dyDescent="0.25">
      <c r="C6" s="422">
        <v>-0.27743303474889558</v>
      </c>
      <c r="D6" s="422">
        <v>-0.41626246464241845</v>
      </c>
      <c r="E6" s="422">
        <v>-0.58911676017526915</v>
      </c>
      <c r="F6" s="422">
        <v>-0.59376074791297029</v>
      </c>
      <c r="G6" s="422">
        <v>-0.75786861761715585</v>
      </c>
      <c r="H6" s="422">
        <v>-0.82131530035243472</v>
      </c>
      <c r="I6" s="422">
        <v>-0.72315240936577396</v>
      </c>
      <c r="J6" s="422">
        <v>-0.58789620156905542</v>
      </c>
      <c r="K6" s="422">
        <v>-0.50000778163717641</v>
      </c>
      <c r="L6" s="422">
        <v>-0.41653594080710832</v>
      </c>
      <c r="M6" s="422">
        <v>-0.31622481960710402</v>
      </c>
      <c r="N6" s="422">
        <v>-0.27044418239698942</v>
      </c>
      <c r="O6" s="422">
        <v>-0.22732475005978259</v>
      </c>
      <c r="P6" s="422">
        <v>-0.17745591679139494</v>
      </c>
      <c r="Q6" s="422">
        <v>-0.14427113657466251</v>
      </c>
      <c r="R6" s="422">
        <v>-9.8715119808826302E-2</v>
      </c>
      <c r="S6" s="422">
        <v>-2.1940146369654911E-2</v>
      </c>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row>
    <row r="7" spans="1:53" x14ac:dyDescent="0.25">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row>
    <row r="8" spans="1:53" x14ac:dyDescent="0.25">
      <c r="A8" s="257" t="s">
        <v>1283</v>
      </c>
      <c r="B8" s="257"/>
      <c r="C8" s="103"/>
      <c r="D8" s="103"/>
      <c r="E8" s="103"/>
      <c r="F8" s="103"/>
      <c r="G8" s="103"/>
      <c r="H8" s="257"/>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row>
    <row r="9" spans="1:53" x14ac:dyDescent="0.25">
      <c r="A9" s="257" t="s">
        <v>1284</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row>
    <row r="12" spans="1:53" x14ac:dyDescent="0.25">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row>
    <row r="13" spans="1:53" x14ac:dyDescent="0.25">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row>
    <row r="14" spans="1:53" x14ac:dyDescent="0.25">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row>
    <row r="16" spans="1:53" ht="31.4" customHeight="1" x14ac:dyDescent="0.25">
      <c r="A16" s="1001"/>
      <c r="B16" s="1001"/>
      <c r="C16" s="1001"/>
      <c r="E16" s="1001"/>
      <c r="F16" s="1001"/>
      <c r="G16" s="1001"/>
      <c r="H16" s="1001"/>
      <c r="I16" s="1001"/>
      <c r="J16" s="1001"/>
    </row>
    <row r="26" spans="2:8" x14ac:dyDescent="0.25">
      <c r="B26" s="257"/>
      <c r="H26" s="257"/>
    </row>
  </sheetData>
  <mergeCells count="2">
    <mergeCell ref="A16:C16"/>
    <mergeCell ref="E16:J16"/>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BE29"/>
  <sheetViews>
    <sheetView showGridLines="0" zoomScale="80" zoomScaleNormal="80" workbookViewId="0"/>
  </sheetViews>
  <sheetFormatPr defaultColWidth="9.26953125" defaultRowHeight="11.5" x14ac:dyDescent="0.25"/>
  <cols>
    <col min="1" max="1" width="20.453125" style="12" bestFit="1" customWidth="1"/>
    <col min="2" max="16384" width="9.26953125" style="12"/>
  </cols>
  <sheetData>
    <row r="3" spans="1:57" x14ac:dyDescent="0.25">
      <c r="A3" s="12" t="s">
        <v>705</v>
      </c>
      <c r="B3" s="12" t="s">
        <v>709</v>
      </c>
      <c r="C3" s="101">
        <v>-2.6843516812945181</v>
      </c>
      <c r="J3" s="257"/>
      <c r="S3" s="257"/>
    </row>
    <row r="4" spans="1:57" x14ac:dyDescent="0.25">
      <c r="A4" s="103" t="s">
        <v>795</v>
      </c>
      <c r="B4" s="12" t="s">
        <v>798</v>
      </c>
      <c r="C4" s="101">
        <v>0.39412608552476414</v>
      </c>
    </row>
    <row r="5" spans="1:57" x14ac:dyDescent="0.25">
      <c r="A5" s="12" t="s">
        <v>793</v>
      </c>
      <c r="B5" s="12" t="s">
        <v>796</v>
      </c>
      <c r="C5" s="101">
        <v>-0.48667872622989883</v>
      </c>
    </row>
    <row r="6" spans="1:57" x14ac:dyDescent="0.25">
      <c r="A6" s="12" t="s">
        <v>794</v>
      </c>
      <c r="B6" s="12" t="s">
        <v>797</v>
      </c>
      <c r="C6" s="293">
        <v>0.27636561727681208</v>
      </c>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row>
    <row r="7" spans="1:57" x14ac:dyDescent="0.25">
      <c r="A7" s="12" t="s">
        <v>1285</v>
      </c>
      <c r="B7" s="12" t="s">
        <v>1286</v>
      </c>
      <c r="C7" s="293">
        <v>2.5404431408890815E-3</v>
      </c>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row>
    <row r="8" spans="1:57" x14ac:dyDescent="0.25">
      <c r="A8" s="12" t="s">
        <v>1287</v>
      </c>
      <c r="B8" s="12" t="s">
        <v>1288</v>
      </c>
      <c r="C8" s="293">
        <v>0.88696296140872111</v>
      </c>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row>
    <row r="9" spans="1:57" x14ac:dyDescent="0.25">
      <c r="A9" s="12" t="s">
        <v>706</v>
      </c>
      <c r="B9" s="12" t="s">
        <v>710</v>
      </c>
      <c r="C9" s="101">
        <v>3.3953172065507964E-2</v>
      </c>
    </row>
    <row r="10" spans="1:57" x14ac:dyDescent="0.25">
      <c r="A10" s="12" t="s">
        <v>707</v>
      </c>
      <c r="B10" s="12" t="s">
        <v>708</v>
      </c>
      <c r="C10" s="101">
        <v>-1.5770821281077225</v>
      </c>
    </row>
    <row r="11" spans="1:57" x14ac:dyDescent="0.25">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row>
    <row r="12" spans="1:57" x14ac:dyDescent="0.25">
      <c r="A12" s="257" t="s">
        <v>1289</v>
      </c>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row>
    <row r="14" spans="1:57" ht="14.65" customHeight="1" x14ac:dyDescent="0.25">
      <c r="A14" s="1001"/>
      <c r="B14" s="1001"/>
      <c r="C14" s="1001"/>
      <c r="D14" s="1001"/>
      <c r="E14" s="1001"/>
      <c r="H14" s="1001"/>
      <c r="I14" s="1001"/>
      <c r="J14" s="1001"/>
      <c r="K14" s="1001"/>
      <c r="L14" s="1001"/>
      <c r="M14" s="1001"/>
    </row>
    <row r="29" spans="1:1" x14ac:dyDescent="0.25">
      <c r="A29" s="257" t="s">
        <v>1290</v>
      </c>
    </row>
  </sheetData>
  <mergeCells count="2">
    <mergeCell ref="A14:E14"/>
    <mergeCell ref="H14:M1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S691"/>
  <sheetViews>
    <sheetView showGridLines="0" zoomScale="80" zoomScaleNormal="80" workbookViewId="0">
      <selection activeCell="F13" sqref="F13"/>
    </sheetView>
  </sheetViews>
  <sheetFormatPr defaultColWidth="9.26953125" defaultRowHeight="11.5" x14ac:dyDescent="0.25"/>
  <cols>
    <col min="1" max="1" width="9.26953125" style="12"/>
    <col min="2" max="2" width="19.7265625" style="12" customWidth="1"/>
    <col min="3" max="3" width="11.453125" style="12" customWidth="1"/>
    <col min="4" max="4" width="12.54296875" style="12" customWidth="1"/>
    <col min="5" max="11" width="9.26953125" style="12"/>
    <col min="12" max="12" width="13.7265625" style="12" customWidth="1"/>
    <col min="13" max="13" width="11.453125" style="302" customWidth="1"/>
    <col min="14" max="14" width="9.7265625" style="302" bestFit="1" customWidth="1"/>
    <col min="15" max="15" width="10.453125" style="302" bestFit="1" customWidth="1"/>
    <col min="16" max="16" width="19.54296875" style="302" bestFit="1" customWidth="1"/>
    <col min="17" max="17" width="6" style="302" bestFit="1" customWidth="1"/>
    <col min="18" max="19" width="11.453125" style="302" customWidth="1"/>
    <col min="20" max="16384" width="9.26953125" style="12"/>
  </cols>
  <sheetData>
    <row r="1" spans="2:19" x14ac:dyDescent="0.25">
      <c r="L1" s="271"/>
      <c r="O1" s="272"/>
      <c r="P1" s="272"/>
      <c r="Q1" s="272"/>
      <c r="R1" s="272"/>
      <c r="S1" s="272"/>
    </row>
    <row r="2" spans="2:19" x14ac:dyDescent="0.25">
      <c r="O2" s="272"/>
      <c r="P2" s="272"/>
      <c r="Q2" s="272"/>
      <c r="R2" s="272"/>
      <c r="S2" s="272"/>
    </row>
    <row r="3" spans="2:19" x14ac:dyDescent="0.25">
      <c r="B3" s="257" t="s">
        <v>1231</v>
      </c>
      <c r="L3" s="869" t="s">
        <v>1328</v>
      </c>
      <c r="M3" s="272"/>
      <c r="N3" s="272"/>
      <c r="O3" s="272"/>
      <c r="P3" s="272"/>
      <c r="Q3" s="272"/>
      <c r="R3" s="272"/>
    </row>
    <row r="4" spans="2:19" x14ac:dyDescent="0.25">
      <c r="L4" s="273"/>
      <c r="M4" s="272"/>
      <c r="N4" s="272"/>
      <c r="O4" s="272"/>
      <c r="P4" s="272"/>
      <c r="Q4" s="272"/>
      <c r="R4" s="272"/>
    </row>
    <row r="5" spans="2:19" ht="14" x14ac:dyDescent="0.3">
      <c r="B5" s="862" t="s">
        <v>1311</v>
      </c>
      <c r="C5" s="862" t="s">
        <v>1312</v>
      </c>
      <c r="D5" s="862" t="s">
        <v>1313</v>
      </c>
      <c r="L5" s="273"/>
      <c r="M5" s="272"/>
      <c r="N5" s="272"/>
      <c r="O5" s="387"/>
      <c r="P5" s="387"/>
      <c r="Q5" s="387"/>
      <c r="R5" s="272"/>
    </row>
    <row r="6" spans="2:19" ht="14" x14ac:dyDescent="0.3">
      <c r="B6" s="863" t="s">
        <v>1314</v>
      </c>
      <c r="C6" s="864">
        <v>105</v>
      </c>
      <c r="D6" s="864">
        <v>18.379933300000001</v>
      </c>
      <c r="L6" s="273"/>
      <c r="M6" s="272"/>
      <c r="N6" s="272"/>
      <c r="O6" s="387"/>
      <c r="P6" s="387"/>
      <c r="Q6" s="387"/>
      <c r="R6" s="272"/>
    </row>
    <row r="7" spans="2:19" ht="14" x14ac:dyDescent="0.3">
      <c r="B7" s="863" t="s">
        <v>1315</v>
      </c>
      <c r="C7" s="864">
        <v>42</v>
      </c>
      <c r="D7" s="864">
        <v>13.949769629999999</v>
      </c>
      <c r="L7" s="273"/>
      <c r="M7" s="272"/>
      <c r="N7" s="272"/>
      <c r="O7" s="387"/>
      <c r="P7" s="387"/>
      <c r="Q7" s="387"/>
      <c r="R7" s="272"/>
    </row>
    <row r="8" spans="2:19" ht="14" x14ac:dyDescent="0.3">
      <c r="B8" s="863" t="s">
        <v>1316</v>
      </c>
      <c r="C8" s="864">
        <v>35</v>
      </c>
      <c r="D8" s="864">
        <v>28.940593860000007</v>
      </c>
      <c r="L8" s="273"/>
      <c r="M8" s="272"/>
      <c r="N8" s="272"/>
      <c r="O8" s="387"/>
      <c r="P8" s="387"/>
      <c r="Q8" s="387"/>
      <c r="R8" s="272"/>
    </row>
    <row r="9" spans="2:19" ht="14" x14ac:dyDescent="0.3">
      <c r="B9" s="863" t="s">
        <v>1317</v>
      </c>
      <c r="C9" s="864">
        <v>14</v>
      </c>
      <c r="D9" s="864">
        <v>25.714610950000001</v>
      </c>
      <c r="L9" s="273"/>
      <c r="M9" s="272"/>
      <c r="N9" s="272"/>
      <c r="O9" s="387"/>
      <c r="P9" s="387"/>
      <c r="Q9" s="387"/>
      <c r="R9" s="272"/>
    </row>
    <row r="10" spans="2:19" ht="14" x14ac:dyDescent="0.3">
      <c r="B10" s="863" t="s">
        <v>1318</v>
      </c>
      <c r="C10" s="864">
        <v>8</v>
      </c>
      <c r="D10" s="864">
        <v>12.731999999999999</v>
      </c>
      <c r="L10" s="273"/>
      <c r="M10" s="272"/>
      <c r="N10" s="272"/>
      <c r="O10" s="387"/>
      <c r="P10" s="387"/>
      <c r="Q10" s="387"/>
      <c r="R10" s="272"/>
    </row>
    <row r="11" spans="2:19" ht="14" x14ac:dyDescent="0.3">
      <c r="B11" s="863" t="s">
        <v>1319</v>
      </c>
      <c r="C11" s="864">
        <v>4</v>
      </c>
      <c r="D11" s="864">
        <v>3.2</v>
      </c>
      <c r="L11" s="273"/>
      <c r="M11" s="272"/>
      <c r="N11" s="272"/>
      <c r="O11" s="387"/>
      <c r="P11" s="387"/>
      <c r="Q11" s="387"/>
      <c r="R11" s="272"/>
    </row>
    <row r="12" spans="2:19" ht="14" x14ac:dyDescent="0.3">
      <c r="B12" s="863" t="s">
        <v>1320</v>
      </c>
      <c r="C12" s="864">
        <v>3</v>
      </c>
      <c r="D12" s="864">
        <v>12.16453739</v>
      </c>
      <c r="L12" s="273"/>
      <c r="M12" s="272"/>
      <c r="N12" s="272"/>
      <c r="O12" s="387"/>
      <c r="P12" s="387"/>
      <c r="Q12" s="387"/>
      <c r="R12" s="272"/>
    </row>
    <row r="13" spans="2:19" ht="14" x14ac:dyDescent="0.3">
      <c r="B13" s="863" t="s">
        <v>1321</v>
      </c>
      <c r="C13" s="864">
        <v>3</v>
      </c>
      <c r="D13" s="864">
        <v>17.7</v>
      </c>
      <c r="L13" s="274"/>
      <c r="M13" s="272"/>
      <c r="N13" s="272"/>
      <c r="O13" s="387"/>
      <c r="P13" s="387"/>
      <c r="Q13" s="387"/>
      <c r="R13" s="272"/>
    </row>
    <row r="14" spans="2:19" ht="14" x14ac:dyDescent="0.3">
      <c r="B14" s="863" t="s">
        <v>1322</v>
      </c>
      <c r="C14" s="864">
        <v>3</v>
      </c>
      <c r="D14" s="864">
        <v>0</v>
      </c>
      <c r="L14" s="273"/>
      <c r="M14" s="272"/>
      <c r="N14" s="272"/>
      <c r="O14" s="387"/>
      <c r="P14" s="387"/>
      <c r="Q14" s="387"/>
      <c r="R14" s="272"/>
    </row>
    <row r="15" spans="2:19" ht="14" x14ac:dyDescent="0.3">
      <c r="B15" s="863" t="s">
        <v>1323</v>
      </c>
      <c r="C15" s="864">
        <v>30</v>
      </c>
      <c r="D15" s="864">
        <v>523.86671183500005</v>
      </c>
      <c r="L15" s="273"/>
      <c r="M15" s="272"/>
      <c r="N15" s="272"/>
      <c r="O15" s="272"/>
      <c r="P15" s="272"/>
      <c r="Q15" s="272"/>
      <c r="R15" s="272"/>
    </row>
    <row r="16" spans="2:19" ht="14" x14ac:dyDescent="0.3">
      <c r="B16" s="865"/>
      <c r="C16" s="866"/>
      <c r="D16" s="866"/>
      <c r="L16" s="273"/>
      <c r="M16" s="272"/>
      <c r="N16" s="272"/>
      <c r="O16" s="272"/>
      <c r="P16" s="272"/>
      <c r="Q16" s="272"/>
      <c r="R16" s="272"/>
    </row>
    <row r="17" spans="2:19" ht="14" x14ac:dyDescent="0.3">
      <c r="B17" s="862" t="s">
        <v>1324</v>
      </c>
      <c r="C17" s="862" t="s">
        <v>1325</v>
      </c>
      <c r="D17" s="862" t="s">
        <v>1326</v>
      </c>
      <c r="L17" s="273"/>
      <c r="M17" s="272"/>
      <c r="N17" s="272"/>
      <c r="O17" s="272"/>
      <c r="P17" s="272"/>
      <c r="Q17" s="272"/>
      <c r="R17" s="272"/>
    </row>
    <row r="18" spans="2:19" ht="14" x14ac:dyDescent="0.3">
      <c r="B18" s="863" t="s">
        <v>1327</v>
      </c>
      <c r="C18" s="864">
        <v>105</v>
      </c>
      <c r="D18" s="864">
        <v>18.379933300000001</v>
      </c>
      <c r="L18" s="273"/>
      <c r="M18" s="272"/>
      <c r="N18" s="272"/>
      <c r="O18" s="272"/>
      <c r="P18" s="272"/>
      <c r="Q18" s="272"/>
      <c r="R18" s="272"/>
    </row>
    <row r="19" spans="2:19" ht="14" x14ac:dyDescent="0.3">
      <c r="B19" s="863" t="s">
        <v>1315</v>
      </c>
      <c r="C19" s="864">
        <v>42</v>
      </c>
      <c r="D19" s="864">
        <v>13.949769629999999</v>
      </c>
      <c r="L19" s="273"/>
      <c r="M19" s="272"/>
      <c r="N19" s="272"/>
      <c r="O19" s="272"/>
      <c r="P19" s="272"/>
      <c r="Q19" s="272"/>
      <c r="R19" s="272"/>
    </row>
    <row r="20" spans="2:19" ht="14" x14ac:dyDescent="0.3">
      <c r="B20" s="863" t="s">
        <v>1316</v>
      </c>
      <c r="C20" s="864">
        <v>35</v>
      </c>
      <c r="D20" s="864">
        <v>28.940593860000007</v>
      </c>
      <c r="L20" s="273"/>
      <c r="M20" s="272"/>
      <c r="N20" s="272"/>
      <c r="O20" s="272"/>
      <c r="P20" s="272"/>
      <c r="Q20" s="272"/>
      <c r="R20" s="272"/>
    </row>
    <row r="21" spans="2:19" ht="14" x14ac:dyDescent="0.3">
      <c r="B21" s="863" t="s">
        <v>1317</v>
      </c>
      <c r="C21" s="864">
        <v>14</v>
      </c>
      <c r="D21" s="864">
        <v>25.714610950000001</v>
      </c>
      <c r="L21" s="273"/>
      <c r="M21" s="272"/>
      <c r="N21" s="272"/>
      <c r="O21" s="272"/>
      <c r="P21" s="272"/>
      <c r="Q21" s="272"/>
      <c r="R21" s="272"/>
      <c r="S21" s="102"/>
    </row>
    <row r="22" spans="2:19" ht="14" x14ac:dyDescent="0.3">
      <c r="B22" s="863" t="s">
        <v>1318</v>
      </c>
      <c r="C22" s="864">
        <v>8</v>
      </c>
      <c r="D22" s="864">
        <v>12.731999999999999</v>
      </c>
      <c r="L22" s="273"/>
      <c r="M22" s="272"/>
      <c r="N22" s="272"/>
      <c r="O22" s="272"/>
      <c r="P22" s="272"/>
      <c r="Q22" s="272"/>
      <c r="R22" s="272"/>
      <c r="S22" s="102"/>
    </row>
    <row r="23" spans="2:19" ht="14" x14ac:dyDescent="0.3">
      <c r="B23" s="863" t="s">
        <v>1319</v>
      </c>
      <c r="C23" s="864">
        <v>4</v>
      </c>
      <c r="D23" s="864">
        <v>3.2</v>
      </c>
      <c r="L23" s="273"/>
      <c r="M23" s="272"/>
      <c r="N23" s="272"/>
      <c r="O23" s="272"/>
      <c r="P23" s="272"/>
      <c r="Q23" s="272"/>
      <c r="R23" s="272"/>
    </row>
    <row r="24" spans="2:19" ht="14" x14ac:dyDescent="0.3">
      <c r="B24" s="863" t="s">
        <v>1320</v>
      </c>
      <c r="C24" s="864">
        <v>3</v>
      </c>
      <c r="D24" s="864">
        <v>12.16453739</v>
      </c>
      <c r="L24" s="273"/>
      <c r="M24" s="272"/>
      <c r="N24" s="272"/>
      <c r="O24" s="272"/>
      <c r="P24" s="272"/>
      <c r="Q24" s="272"/>
      <c r="R24" s="272"/>
    </row>
    <row r="25" spans="2:19" ht="14" x14ac:dyDescent="0.3">
      <c r="B25" s="863" t="s">
        <v>1321</v>
      </c>
      <c r="C25" s="864">
        <v>3</v>
      </c>
      <c r="D25" s="864">
        <v>17.7</v>
      </c>
      <c r="L25" s="273"/>
      <c r="M25" s="272"/>
      <c r="N25" s="272"/>
      <c r="O25" s="272"/>
      <c r="P25" s="272"/>
      <c r="Q25" s="272"/>
      <c r="R25" s="272"/>
    </row>
    <row r="26" spans="2:19" ht="14" x14ac:dyDescent="0.3">
      <c r="B26" s="863" t="s">
        <v>1322</v>
      </c>
      <c r="C26" s="864">
        <v>3</v>
      </c>
      <c r="D26" s="864">
        <v>0</v>
      </c>
      <c r="L26" s="273"/>
      <c r="M26" s="272"/>
      <c r="N26" s="272"/>
      <c r="O26" s="272"/>
      <c r="P26" s="272"/>
      <c r="Q26" s="272"/>
      <c r="R26" s="272"/>
    </row>
    <row r="27" spans="2:19" ht="14" x14ac:dyDescent="0.3">
      <c r="B27" s="863" t="s">
        <v>1323</v>
      </c>
      <c r="C27" s="864">
        <v>30</v>
      </c>
      <c r="D27" s="864">
        <v>523.86671183500005</v>
      </c>
      <c r="L27" s="273"/>
      <c r="M27" s="272"/>
      <c r="N27" s="272"/>
      <c r="O27" s="272"/>
      <c r="P27" s="272"/>
      <c r="Q27" s="272"/>
      <c r="R27" s="272"/>
    </row>
    <row r="28" spans="2:19" ht="14" x14ac:dyDescent="0.3">
      <c r="B28" s="867"/>
      <c r="C28" s="868"/>
      <c r="D28" s="868"/>
      <c r="L28" s="273"/>
      <c r="M28" s="272"/>
      <c r="N28" s="272"/>
      <c r="O28" s="272"/>
      <c r="P28" s="272"/>
      <c r="Q28" s="272"/>
      <c r="R28" s="272"/>
    </row>
    <row r="29" spans="2:19" x14ac:dyDescent="0.25">
      <c r="L29" s="273"/>
      <c r="M29" s="272"/>
      <c r="N29" s="272"/>
      <c r="O29" s="272"/>
      <c r="P29" s="272"/>
      <c r="Q29" s="272"/>
      <c r="R29" s="272"/>
    </row>
    <row r="30" spans="2:19" x14ac:dyDescent="0.25">
      <c r="B30" s="869"/>
      <c r="L30" s="273"/>
      <c r="M30" s="272"/>
      <c r="N30" s="272"/>
      <c r="O30" s="272"/>
      <c r="P30" s="272"/>
      <c r="Q30" s="272"/>
      <c r="R30" s="272"/>
    </row>
    <row r="31" spans="2:19" x14ac:dyDescent="0.25">
      <c r="L31" s="273"/>
      <c r="M31" s="272"/>
      <c r="N31" s="272"/>
      <c r="O31" s="272"/>
      <c r="P31" s="272"/>
      <c r="Q31" s="272"/>
      <c r="R31" s="272"/>
    </row>
    <row r="32" spans="2:19" x14ac:dyDescent="0.25">
      <c r="L32" s="273"/>
      <c r="M32" s="272"/>
      <c r="N32" s="272"/>
      <c r="O32" s="272"/>
      <c r="P32" s="272"/>
      <c r="Q32" s="272"/>
      <c r="R32" s="272"/>
    </row>
    <row r="33" spans="2:18" x14ac:dyDescent="0.25">
      <c r="I33" s="270"/>
      <c r="L33" s="273"/>
      <c r="M33" s="272"/>
      <c r="N33" s="272"/>
      <c r="O33" s="272"/>
      <c r="P33" s="272"/>
      <c r="Q33" s="272"/>
      <c r="R33" s="272"/>
    </row>
    <row r="34" spans="2:18" x14ac:dyDescent="0.25">
      <c r="L34" s="273"/>
      <c r="M34" s="272"/>
      <c r="N34" s="272"/>
      <c r="O34" s="272"/>
      <c r="P34" s="272"/>
      <c r="Q34" s="272"/>
      <c r="R34" s="272"/>
    </row>
    <row r="35" spans="2:18" x14ac:dyDescent="0.25">
      <c r="B35" s="257"/>
      <c r="L35" s="273"/>
      <c r="M35" s="272"/>
      <c r="N35" s="272"/>
      <c r="O35" s="272"/>
      <c r="P35" s="272"/>
      <c r="Q35" s="272"/>
      <c r="R35" s="272"/>
    </row>
    <row r="36" spans="2:18" x14ac:dyDescent="0.25">
      <c r="L36" s="273"/>
      <c r="M36" s="272"/>
      <c r="N36" s="272"/>
      <c r="O36" s="272"/>
      <c r="P36" s="272"/>
      <c r="Q36" s="272"/>
      <c r="R36" s="272"/>
    </row>
    <row r="37" spans="2:18" x14ac:dyDescent="0.25">
      <c r="L37" s="273"/>
      <c r="M37" s="272"/>
      <c r="N37" s="272"/>
      <c r="O37" s="272"/>
      <c r="P37" s="272"/>
      <c r="Q37" s="272"/>
      <c r="R37" s="272"/>
    </row>
    <row r="38" spans="2:18" x14ac:dyDescent="0.25">
      <c r="L38" s="273"/>
      <c r="M38" s="272"/>
      <c r="N38" s="272"/>
      <c r="O38" s="272"/>
      <c r="P38" s="272"/>
      <c r="Q38" s="272"/>
      <c r="R38" s="272"/>
    </row>
    <row r="39" spans="2:18" x14ac:dyDescent="0.25">
      <c r="L39" s="273"/>
      <c r="M39" s="272"/>
      <c r="N39" s="272"/>
      <c r="O39" s="272"/>
      <c r="P39" s="272"/>
      <c r="Q39" s="272"/>
      <c r="R39" s="272"/>
    </row>
    <row r="40" spans="2:18" x14ac:dyDescent="0.25">
      <c r="L40" s="273"/>
      <c r="M40" s="272"/>
      <c r="N40" s="272"/>
      <c r="O40" s="272"/>
      <c r="P40" s="272"/>
      <c r="Q40" s="272"/>
      <c r="R40" s="272"/>
    </row>
    <row r="41" spans="2:18" x14ac:dyDescent="0.25">
      <c r="L41" s="273"/>
      <c r="M41" s="272"/>
      <c r="N41" s="272"/>
      <c r="O41" s="272"/>
      <c r="P41" s="272"/>
      <c r="Q41" s="272"/>
      <c r="R41" s="272"/>
    </row>
    <row r="42" spans="2:18" x14ac:dyDescent="0.25">
      <c r="L42" s="273"/>
      <c r="M42" s="272"/>
      <c r="N42" s="272"/>
      <c r="O42" s="272"/>
      <c r="P42" s="272"/>
      <c r="Q42" s="272"/>
      <c r="R42" s="272"/>
    </row>
    <row r="43" spans="2:18" x14ac:dyDescent="0.25">
      <c r="L43" s="273"/>
      <c r="M43" s="272"/>
      <c r="N43" s="272"/>
      <c r="O43" s="272"/>
      <c r="P43" s="272"/>
      <c r="Q43" s="272"/>
      <c r="R43" s="272"/>
    </row>
    <row r="44" spans="2:18" x14ac:dyDescent="0.25">
      <c r="L44" s="273"/>
      <c r="M44" s="272"/>
      <c r="N44" s="272"/>
      <c r="O44" s="272"/>
      <c r="P44" s="272"/>
      <c r="Q44" s="272"/>
      <c r="R44" s="272"/>
    </row>
    <row r="45" spans="2:18" x14ac:dyDescent="0.25">
      <c r="L45" s="273"/>
      <c r="M45" s="272"/>
      <c r="N45" s="272"/>
      <c r="O45" s="272"/>
      <c r="P45" s="272"/>
      <c r="Q45" s="272"/>
      <c r="R45" s="272"/>
    </row>
    <row r="46" spans="2:18" x14ac:dyDescent="0.25">
      <c r="L46" s="273"/>
      <c r="M46" s="272"/>
      <c r="N46" s="272"/>
      <c r="O46" s="272"/>
      <c r="P46" s="272"/>
      <c r="Q46" s="272"/>
      <c r="R46" s="272"/>
    </row>
    <row r="47" spans="2:18" x14ac:dyDescent="0.25">
      <c r="L47" s="273"/>
      <c r="M47" s="272"/>
      <c r="N47" s="272"/>
      <c r="O47" s="272"/>
      <c r="P47" s="272"/>
      <c r="Q47" s="272"/>
      <c r="R47" s="272"/>
    </row>
    <row r="48" spans="2:18" x14ac:dyDescent="0.25">
      <c r="L48" s="273"/>
      <c r="M48" s="272"/>
      <c r="N48" s="272"/>
      <c r="O48" s="272"/>
      <c r="P48" s="272"/>
      <c r="Q48" s="272"/>
      <c r="R48" s="272"/>
    </row>
    <row r="49" spans="9:18" x14ac:dyDescent="0.25">
      <c r="L49" s="273"/>
      <c r="M49" s="272"/>
      <c r="N49" s="272"/>
      <c r="O49" s="272"/>
      <c r="P49" s="272"/>
      <c r="Q49" s="272"/>
      <c r="R49" s="272"/>
    </row>
    <row r="50" spans="9:18" x14ac:dyDescent="0.25">
      <c r="L50" s="273"/>
      <c r="M50" s="272"/>
      <c r="N50" s="272"/>
      <c r="O50" s="272"/>
      <c r="P50" s="272"/>
      <c r="Q50" s="272"/>
      <c r="R50" s="272"/>
    </row>
    <row r="51" spans="9:18" x14ac:dyDescent="0.25">
      <c r="L51" s="273"/>
      <c r="M51" s="272"/>
      <c r="N51" s="272"/>
      <c r="O51" s="272"/>
      <c r="P51" s="272"/>
      <c r="Q51" s="272"/>
      <c r="R51" s="272"/>
    </row>
    <row r="52" spans="9:18" x14ac:dyDescent="0.25">
      <c r="L52" s="273"/>
      <c r="M52" s="272"/>
      <c r="N52" s="272"/>
      <c r="O52" s="272"/>
      <c r="P52" s="272"/>
      <c r="Q52" s="272"/>
      <c r="R52" s="272"/>
    </row>
    <row r="53" spans="9:18" x14ac:dyDescent="0.25">
      <c r="L53" s="273"/>
      <c r="M53" s="272"/>
      <c r="N53" s="272"/>
      <c r="O53" s="272"/>
      <c r="P53" s="272"/>
      <c r="Q53" s="272"/>
      <c r="R53" s="272"/>
    </row>
    <row r="54" spans="9:18" x14ac:dyDescent="0.25">
      <c r="L54" s="273"/>
      <c r="M54" s="272"/>
      <c r="N54" s="272"/>
      <c r="O54" s="272"/>
      <c r="P54" s="272"/>
      <c r="Q54" s="272"/>
      <c r="R54" s="272"/>
    </row>
    <row r="55" spans="9:18" x14ac:dyDescent="0.25">
      <c r="I55" s="270"/>
      <c r="L55" s="273"/>
      <c r="M55" s="272"/>
      <c r="N55" s="272"/>
      <c r="O55" s="272"/>
      <c r="P55" s="272"/>
      <c r="Q55" s="272"/>
      <c r="R55" s="272"/>
    </row>
    <row r="56" spans="9:18" x14ac:dyDescent="0.25">
      <c r="L56" s="273"/>
      <c r="M56" s="272"/>
      <c r="N56" s="272"/>
      <c r="O56" s="272"/>
      <c r="P56" s="272"/>
      <c r="Q56" s="272"/>
      <c r="R56" s="272"/>
    </row>
    <row r="57" spans="9:18" x14ac:dyDescent="0.25">
      <c r="L57" s="273"/>
      <c r="M57" s="272"/>
      <c r="N57" s="272"/>
      <c r="O57" s="272"/>
      <c r="P57" s="272"/>
      <c r="Q57" s="272"/>
      <c r="R57" s="272"/>
    </row>
    <row r="58" spans="9:18" x14ac:dyDescent="0.25">
      <c r="L58" s="273"/>
      <c r="M58" s="272"/>
      <c r="N58" s="272"/>
      <c r="O58" s="272"/>
      <c r="P58" s="272"/>
      <c r="Q58" s="272"/>
      <c r="R58" s="272"/>
    </row>
    <row r="59" spans="9:18" x14ac:dyDescent="0.25">
      <c r="L59" s="273"/>
      <c r="M59" s="272"/>
      <c r="N59" s="272"/>
      <c r="O59" s="272"/>
      <c r="P59" s="272"/>
      <c r="Q59" s="272"/>
      <c r="R59" s="272"/>
    </row>
    <row r="60" spans="9:18" x14ac:dyDescent="0.25">
      <c r="L60" s="273"/>
      <c r="M60" s="272"/>
      <c r="N60" s="272"/>
      <c r="O60" s="272"/>
      <c r="P60" s="272"/>
      <c r="Q60" s="272"/>
      <c r="R60" s="272"/>
    </row>
    <row r="61" spans="9:18" x14ac:dyDescent="0.25">
      <c r="L61" s="273"/>
      <c r="M61" s="272"/>
      <c r="N61" s="272"/>
      <c r="O61" s="272"/>
      <c r="P61" s="272"/>
      <c r="Q61" s="272"/>
      <c r="R61" s="272"/>
    </row>
    <row r="62" spans="9:18" x14ac:dyDescent="0.25">
      <c r="L62" s="273"/>
      <c r="M62" s="272"/>
      <c r="N62" s="272"/>
      <c r="O62" s="272"/>
      <c r="P62" s="272"/>
      <c r="Q62" s="272"/>
      <c r="R62" s="272"/>
    </row>
    <row r="63" spans="9:18" x14ac:dyDescent="0.25">
      <c r="L63" s="273"/>
      <c r="M63" s="272"/>
      <c r="N63" s="272"/>
      <c r="O63" s="272"/>
      <c r="P63" s="272"/>
      <c r="Q63" s="272"/>
      <c r="R63" s="272"/>
    </row>
    <row r="64" spans="9:18" x14ac:dyDescent="0.25">
      <c r="L64" s="273"/>
      <c r="M64" s="272"/>
      <c r="N64" s="272"/>
      <c r="O64" s="272"/>
      <c r="P64" s="272"/>
      <c r="Q64" s="272"/>
      <c r="R64" s="272"/>
    </row>
    <row r="65" spans="12:18" x14ac:dyDescent="0.25">
      <c r="L65" s="273"/>
      <c r="M65" s="272"/>
      <c r="N65" s="272"/>
      <c r="O65" s="272"/>
      <c r="P65" s="272"/>
      <c r="Q65" s="272"/>
      <c r="R65" s="272"/>
    </row>
    <row r="66" spans="12:18" x14ac:dyDescent="0.25">
      <c r="L66" s="273"/>
      <c r="M66" s="272"/>
      <c r="N66" s="272"/>
      <c r="O66" s="272"/>
      <c r="P66" s="272"/>
      <c r="Q66" s="272"/>
      <c r="R66" s="272"/>
    </row>
    <row r="67" spans="12:18" x14ac:dyDescent="0.25">
      <c r="L67" s="273"/>
      <c r="M67" s="272"/>
      <c r="N67" s="272"/>
      <c r="O67" s="272"/>
      <c r="P67" s="272"/>
      <c r="Q67" s="272"/>
      <c r="R67" s="272"/>
    </row>
    <row r="68" spans="12:18" x14ac:dyDescent="0.25">
      <c r="L68" s="273"/>
      <c r="M68" s="272"/>
      <c r="N68" s="272"/>
      <c r="O68" s="272"/>
      <c r="P68" s="272"/>
      <c r="Q68" s="272"/>
      <c r="R68" s="272"/>
    </row>
    <row r="69" spans="12:18" x14ac:dyDescent="0.25">
      <c r="L69" s="273"/>
      <c r="M69" s="272"/>
      <c r="N69" s="272"/>
      <c r="O69" s="272"/>
      <c r="P69" s="272"/>
      <c r="Q69" s="272"/>
      <c r="R69" s="272"/>
    </row>
    <row r="70" spans="12:18" x14ac:dyDescent="0.25">
      <c r="L70" s="273"/>
      <c r="M70" s="272"/>
      <c r="N70" s="272"/>
      <c r="O70" s="272"/>
      <c r="P70" s="272"/>
      <c r="Q70" s="272"/>
      <c r="R70" s="272"/>
    </row>
    <row r="71" spans="12:18" x14ac:dyDescent="0.25">
      <c r="L71" s="273"/>
      <c r="M71" s="272"/>
      <c r="N71" s="272"/>
      <c r="O71" s="272"/>
      <c r="P71" s="272"/>
      <c r="Q71" s="272"/>
      <c r="R71" s="272"/>
    </row>
    <row r="72" spans="12:18" x14ac:dyDescent="0.25">
      <c r="L72" s="273"/>
      <c r="M72" s="272"/>
      <c r="N72" s="272"/>
      <c r="O72" s="272"/>
      <c r="P72" s="272"/>
      <c r="Q72" s="272"/>
      <c r="R72" s="272"/>
    </row>
    <row r="73" spans="12:18" x14ac:dyDescent="0.25">
      <c r="L73" s="273"/>
      <c r="M73" s="272"/>
      <c r="N73" s="272"/>
      <c r="O73" s="272"/>
      <c r="P73" s="272"/>
      <c r="Q73" s="272"/>
      <c r="R73" s="272"/>
    </row>
    <row r="74" spans="12:18" x14ac:dyDescent="0.25">
      <c r="L74" s="273"/>
      <c r="M74" s="272"/>
      <c r="N74" s="272"/>
      <c r="O74" s="272"/>
      <c r="P74" s="272"/>
      <c r="Q74" s="272"/>
      <c r="R74" s="272"/>
    </row>
    <row r="75" spans="12:18" x14ac:dyDescent="0.25">
      <c r="L75" s="273"/>
      <c r="M75" s="272"/>
      <c r="N75" s="272"/>
      <c r="O75" s="272"/>
      <c r="P75" s="272"/>
      <c r="Q75" s="272"/>
      <c r="R75" s="272"/>
    </row>
    <row r="76" spans="12:18" x14ac:dyDescent="0.25">
      <c r="L76" s="273"/>
      <c r="M76" s="272"/>
      <c r="N76" s="272"/>
      <c r="O76" s="272"/>
      <c r="P76" s="272"/>
      <c r="Q76" s="272"/>
      <c r="R76" s="272"/>
    </row>
    <row r="77" spans="12:18" x14ac:dyDescent="0.25">
      <c r="L77" s="273"/>
      <c r="M77" s="272"/>
      <c r="N77" s="272"/>
      <c r="O77" s="272"/>
      <c r="P77" s="272"/>
      <c r="Q77" s="272"/>
      <c r="R77" s="272"/>
    </row>
    <row r="78" spans="12:18" x14ac:dyDescent="0.25">
      <c r="L78" s="273"/>
      <c r="M78" s="272"/>
      <c r="N78" s="272"/>
      <c r="O78" s="272"/>
      <c r="P78" s="272"/>
      <c r="Q78" s="272"/>
      <c r="R78" s="272"/>
    </row>
    <row r="79" spans="12:18" x14ac:dyDescent="0.25">
      <c r="L79" s="273"/>
      <c r="M79" s="272"/>
      <c r="N79" s="272"/>
      <c r="O79" s="272"/>
      <c r="P79" s="272"/>
      <c r="Q79" s="272"/>
      <c r="R79" s="272"/>
    </row>
    <row r="80" spans="12:18" x14ac:dyDescent="0.25">
      <c r="L80" s="273"/>
      <c r="M80" s="272"/>
      <c r="N80" s="272"/>
      <c r="O80" s="272"/>
      <c r="P80" s="272"/>
      <c r="Q80" s="272"/>
      <c r="R80" s="272"/>
    </row>
    <row r="81" spans="12:18" x14ac:dyDescent="0.25">
      <c r="L81" s="273"/>
      <c r="M81" s="272"/>
      <c r="N81" s="272"/>
      <c r="O81" s="272"/>
      <c r="P81" s="272"/>
      <c r="Q81" s="272"/>
      <c r="R81" s="272"/>
    </row>
    <row r="82" spans="12:18" x14ac:dyDescent="0.25">
      <c r="L82" s="273"/>
      <c r="M82" s="272"/>
      <c r="N82" s="272"/>
      <c r="O82" s="272"/>
      <c r="P82" s="272"/>
      <c r="Q82" s="272"/>
      <c r="R82" s="272"/>
    </row>
    <row r="83" spans="12:18" x14ac:dyDescent="0.25">
      <c r="L83" s="273"/>
      <c r="M83" s="272"/>
      <c r="N83" s="272"/>
      <c r="O83" s="272"/>
      <c r="P83" s="272"/>
      <c r="Q83" s="272"/>
      <c r="R83" s="272"/>
    </row>
    <row r="84" spans="12:18" x14ac:dyDescent="0.25">
      <c r="L84" s="273"/>
      <c r="M84" s="272"/>
      <c r="N84" s="272"/>
      <c r="O84" s="272"/>
      <c r="P84" s="272"/>
      <c r="Q84" s="272"/>
      <c r="R84" s="272"/>
    </row>
    <row r="85" spans="12:18" x14ac:dyDescent="0.25">
      <c r="L85" s="273"/>
      <c r="M85" s="272"/>
      <c r="N85" s="272"/>
      <c r="O85" s="272"/>
      <c r="P85" s="272"/>
      <c r="Q85" s="272"/>
      <c r="R85" s="272"/>
    </row>
    <row r="86" spans="12:18" x14ac:dyDescent="0.25">
      <c r="L86" s="273"/>
      <c r="M86" s="272"/>
      <c r="N86" s="272"/>
      <c r="O86" s="272"/>
      <c r="P86" s="272"/>
      <c r="Q86" s="272"/>
      <c r="R86" s="272"/>
    </row>
    <row r="87" spans="12:18" x14ac:dyDescent="0.25">
      <c r="L87" s="273"/>
      <c r="M87" s="272"/>
      <c r="N87" s="272"/>
      <c r="O87" s="272"/>
      <c r="P87" s="272"/>
      <c r="Q87" s="272"/>
      <c r="R87" s="272"/>
    </row>
    <row r="88" spans="12:18" x14ac:dyDescent="0.25">
      <c r="L88" s="273"/>
      <c r="M88" s="272"/>
      <c r="N88" s="272"/>
      <c r="O88" s="272"/>
      <c r="P88" s="272"/>
      <c r="Q88" s="272"/>
      <c r="R88" s="272"/>
    </row>
    <row r="89" spans="12:18" x14ac:dyDescent="0.25">
      <c r="L89" s="273"/>
      <c r="M89" s="272"/>
      <c r="N89" s="272"/>
      <c r="O89" s="272"/>
      <c r="P89" s="272"/>
      <c r="Q89" s="272"/>
      <c r="R89" s="272"/>
    </row>
    <row r="90" spans="12:18" x14ac:dyDescent="0.25">
      <c r="L90" s="273"/>
      <c r="M90" s="272"/>
      <c r="N90" s="272"/>
      <c r="O90" s="272"/>
      <c r="P90" s="272"/>
      <c r="Q90" s="272"/>
      <c r="R90" s="272"/>
    </row>
    <row r="91" spans="12:18" x14ac:dyDescent="0.25">
      <c r="L91" s="273"/>
      <c r="M91" s="272"/>
      <c r="N91" s="272"/>
      <c r="O91" s="272"/>
      <c r="P91" s="272"/>
      <c r="Q91" s="272"/>
      <c r="R91" s="272"/>
    </row>
    <row r="92" spans="12:18" x14ac:dyDescent="0.25">
      <c r="L92" s="273"/>
      <c r="M92" s="272"/>
      <c r="N92" s="272"/>
      <c r="O92" s="272"/>
      <c r="P92" s="272"/>
      <c r="Q92" s="272"/>
      <c r="R92" s="272"/>
    </row>
    <row r="93" spans="12:18" x14ac:dyDescent="0.25">
      <c r="L93" s="273"/>
      <c r="M93" s="272"/>
      <c r="N93" s="272"/>
      <c r="O93" s="272"/>
      <c r="P93" s="272"/>
      <c r="Q93" s="272"/>
      <c r="R93" s="272"/>
    </row>
    <row r="94" spans="12:18" x14ac:dyDescent="0.25">
      <c r="L94" s="273"/>
      <c r="M94" s="272"/>
      <c r="N94" s="272"/>
      <c r="O94" s="272"/>
      <c r="P94" s="272"/>
      <c r="Q94" s="272"/>
      <c r="R94" s="272"/>
    </row>
    <row r="95" spans="12:18" x14ac:dyDescent="0.25">
      <c r="L95" s="273"/>
      <c r="M95" s="272"/>
      <c r="N95" s="272"/>
      <c r="O95" s="272"/>
      <c r="P95" s="272"/>
      <c r="Q95" s="272"/>
      <c r="R95" s="272"/>
    </row>
    <row r="96" spans="12:18" x14ac:dyDescent="0.25">
      <c r="L96" s="273"/>
      <c r="M96" s="272"/>
      <c r="N96" s="272"/>
      <c r="O96" s="272"/>
      <c r="P96" s="272"/>
      <c r="Q96" s="272"/>
      <c r="R96" s="272"/>
    </row>
    <row r="97" spans="12:18" x14ac:dyDescent="0.25">
      <c r="L97" s="273"/>
      <c r="M97" s="272"/>
      <c r="N97" s="272"/>
      <c r="O97" s="272"/>
      <c r="P97" s="272"/>
      <c r="Q97" s="272"/>
      <c r="R97" s="272"/>
    </row>
    <row r="98" spans="12:18" x14ac:dyDescent="0.25">
      <c r="L98" s="273"/>
      <c r="M98" s="272"/>
      <c r="N98" s="272"/>
      <c r="O98" s="272"/>
      <c r="P98" s="272"/>
      <c r="Q98" s="272"/>
      <c r="R98" s="272"/>
    </row>
    <row r="99" spans="12:18" x14ac:dyDescent="0.25">
      <c r="L99" s="273"/>
      <c r="M99" s="272"/>
      <c r="N99" s="272"/>
      <c r="O99" s="272"/>
      <c r="P99" s="272"/>
      <c r="Q99" s="272"/>
      <c r="R99" s="272"/>
    </row>
    <row r="100" spans="12:18" x14ac:dyDescent="0.25">
      <c r="L100" s="273"/>
      <c r="M100" s="272"/>
      <c r="N100" s="272"/>
      <c r="O100" s="272"/>
      <c r="P100" s="272"/>
      <c r="Q100" s="272"/>
      <c r="R100" s="272"/>
    </row>
    <row r="101" spans="12:18" x14ac:dyDescent="0.25">
      <c r="L101" s="273"/>
      <c r="M101" s="272"/>
      <c r="N101" s="272"/>
      <c r="O101" s="272"/>
      <c r="P101" s="272"/>
      <c r="Q101" s="272"/>
      <c r="R101" s="272"/>
    </row>
    <row r="102" spans="12:18" x14ac:dyDescent="0.25">
      <c r="L102" s="273"/>
      <c r="M102" s="272"/>
      <c r="N102" s="272"/>
      <c r="O102" s="272"/>
      <c r="P102" s="272"/>
      <c r="Q102" s="272"/>
      <c r="R102" s="272"/>
    </row>
    <row r="103" spans="12:18" x14ac:dyDescent="0.25">
      <c r="L103" s="273"/>
      <c r="M103" s="272"/>
      <c r="N103" s="272"/>
      <c r="O103" s="272"/>
      <c r="P103" s="272"/>
      <c r="Q103" s="272"/>
      <c r="R103" s="272"/>
    </row>
    <row r="104" spans="12:18" x14ac:dyDescent="0.25">
      <c r="L104" s="273"/>
      <c r="M104" s="272"/>
      <c r="N104" s="272"/>
      <c r="O104" s="272"/>
      <c r="P104" s="272"/>
      <c r="Q104" s="272"/>
      <c r="R104" s="272"/>
    </row>
    <row r="105" spans="12:18" x14ac:dyDescent="0.25">
      <c r="L105" s="273"/>
      <c r="M105" s="272"/>
      <c r="N105" s="272"/>
      <c r="O105" s="272"/>
      <c r="P105" s="272"/>
      <c r="Q105" s="272"/>
      <c r="R105" s="272"/>
    </row>
    <row r="106" spans="12:18" x14ac:dyDescent="0.25">
      <c r="L106" s="273"/>
      <c r="M106" s="272"/>
      <c r="N106" s="272"/>
      <c r="O106" s="272"/>
      <c r="P106" s="272"/>
      <c r="Q106" s="272"/>
      <c r="R106" s="272"/>
    </row>
    <row r="107" spans="12:18" x14ac:dyDescent="0.25">
      <c r="L107" s="273"/>
      <c r="M107" s="272"/>
      <c r="N107" s="272"/>
      <c r="O107" s="272"/>
      <c r="P107" s="272"/>
      <c r="Q107" s="272"/>
      <c r="R107" s="272"/>
    </row>
    <row r="108" spans="12:18" x14ac:dyDescent="0.25">
      <c r="L108" s="273"/>
      <c r="M108" s="272"/>
      <c r="N108" s="272"/>
      <c r="O108" s="272"/>
      <c r="P108" s="272"/>
      <c r="Q108" s="272"/>
      <c r="R108" s="272"/>
    </row>
    <row r="109" spans="12:18" x14ac:dyDescent="0.25">
      <c r="L109" s="273"/>
      <c r="M109" s="272"/>
      <c r="N109" s="272"/>
      <c r="O109" s="272"/>
      <c r="P109" s="272"/>
      <c r="Q109" s="272"/>
      <c r="R109" s="272"/>
    </row>
    <row r="110" spans="12:18" x14ac:dyDescent="0.25">
      <c r="L110" s="273"/>
      <c r="M110" s="272"/>
      <c r="N110" s="272"/>
      <c r="O110" s="272"/>
      <c r="P110" s="272"/>
      <c r="Q110" s="272"/>
      <c r="R110" s="272"/>
    </row>
    <row r="111" spans="12:18" x14ac:dyDescent="0.25">
      <c r="L111" s="273"/>
      <c r="M111" s="272"/>
      <c r="N111" s="272"/>
      <c r="O111" s="272"/>
      <c r="P111" s="272"/>
      <c r="Q111" s="272"/>
      <c r="R111" s="272"/>
    </row>
    <row r="112" spans="12:18" x14ac:dyDescent="0.25">
      <c r="L112" s="273"/>
      <c r="M112" s="272"/>
      <c r="N112" s="272"/>
      <c r="O112" s="272"/>
      <c r="P112" s="272"/>
      <c r="Q112" s="272"/>
      <c r="R112" s="272"/>
    </row>
    <row r="113" spans="12:18" x14ac:dyDescent="0.25">
      <c r="L113" s="273"/>
      <c r="M113" s="272"/>
      <c r="N113" s="272"/>
      <c r="O113" s="272"/>
      <c r="P113" s="272"/>
      <c r="Q113" s="272"/>
      <c r="R113" s="272"/>
    </row>
    <row r="114" spans="12:18" x14ac:dyDescent="0.25">
      <c r="L114" s="273"/>
      <c r="M114" s="272"/>
      <c r="N114" s="272"/>
      <c r="O114" s="272"/>
      <c r="P114" s="272"/>
      <c r="Q114" s="272"/>
      <c r="R114" s="272"/>
    </row>
    <row r="115" spans="12:18" x14ac:dyDescent="0.25">
      <c r="L115" s="273"/>
      <c r="M115" s="272"/>
      <c r="N115" s="272"/>
      <c r="O115" s="272"/>
      <c r="P115" s="272"/>
      <c r="Q115" s="272"/>
      <c r="R115" s="272"/>
    </row>
    <row r="116" spans="12:18" x14ac:dyDescent="0.25">
      <c r="L116" s="273"/>
      <c r="M116" s="272"/>
      <c r="N116" s="272"/>
      <c r="O116" s="272"/>
      <c r="P116" s="272"/>
      <c r="Q116" s="272"/>
      <c r="R116" s="272"/>
    </row>
    <row r="117" spans="12:18" x14ac:dyDescent="0.25">
      <c r="L117" s="273"/>
      <c r="M117" s="272"/>
      <c r="N117" s="272"/>
      <c r="O117" s="272"/>
      <c r="P117" s="272"/>
      <c r="Q117" s="272"/>
      <c r="R117" s="272"/>
    </row>
    <row r="118" spans="12:18" x14ac:dyDescent="0.25">
      <c r="L118" s="273"/>
      <c r="M118" s="272"/>
      <c r="N118" s="272"/>
      <c r="O118" s="272"/>
      <c r="P118" s="272"/>
      <c r="Q118" s="272"/>
      <c r="R118" s="272"/>
    </row>
    <row r="119" spans="12:18" x14ac:dyDescent="0.25">
      <c r="L119" s="273"/>
      <c r="M119" s="272"/>
      <c r="N119" s="272"/>
      <c r="O119" s="272"/>
      <c r="P119" s="272"/>
      <c r="Q119" s="272"/>
      <c r="R119" s="272"/>
    </row>
    <row r="120" spans="12:18" x14ac:dyDescent="0.25">
      <c r="L120" s="273"/>
      <c r="M120" s="272"/>
      <c r="N120" s="272"/>
      <c r="O120" s="272"/>
      <c r="P120" s="272"/>
      <c r="Q120" s="272"/>
      <c r="R120" s="272"/>
    </row>
    <row r="121" spans="12:18" x14ac:dyDescent="0.25">
      <c r="L121" s="273"/>
      <c r="M121" s="272"/>
      <c r="N121" s="272"/>
      <c r="O121" s="272"/>
      <c r="P121" s="272"/>
      <c r="Q121" s="272"/>
      <c r="R121" s="272"/>
    </row>
    <row r="122" spans="12:18" x14ac:dyDescent="0.25">
      <c r="L122" s="273"/>
      <c r="M122" s="272"/>
      <c r="N122" s="272"/>
      <c r="O122" s="272"/>
      <c r="P122" s="272"/>
      <c r="Q122" s="272"/>
      <c r="R122" s="272"/>
    </row>
    <row r="123" spans="12:18" x14ac:dyDescent="0.25">
      <c r="L123" s="273"/>
      <c r="M123" s="272"/>
      <c r="N123" s="272"/>
      <c r="O123" s="272"/>
      <c r="P123" s="272"/>
      <c r="Q123" s="272"/>
      <c r="R123" s="272"/>
    </row>
    <row r="124" spans="12:18" x14ac:dyDescent="0.25">
      <c r="L124" s="273"/>
      <c r="M124" s="272"/>
      <c r="N124" s="272"/>
      <c r="O124" s="272"/>
      <c r="P124" s="272"/>
      <c r="Q124" s="272"/>
      <c r="R124" s="272"/>
    </row>
    <row r="125" spans="12:18" x14ac:dyDescent="0.25">
      <c r="L125" s="273"/>
      <c r="M125" s="272"/>
      <c r="N125" s="272"/>
      <c r="O125" s="272"/>
      <c r="P125" s="272"/>
      <c r="Q125" s="272"/>
      <c r="R125" s="272"/>
    </row>
    <row r="126" spans="12:18" x14ac:dyDescent="0.25">
      <c r="L126" s="273"/>
      <c r="M126" s="272"/>
      <c r="N126" s="272"/>
      <c r="O126" s="272"/>
      <c r="P126" s="272"/>
      <c r="Q126" s="272"/>
      <c r="R126" s="272"/>
    </row>
    <row r="127" spans="12:18" x14ac:dyDescent="0.25">
      <c r="L127" s="273"/>
      <c r="M127" s="272"/>
      <c r="N127" s="272"/>
      <c r="O127" s="272"/>
      <c r="P127" s="272"/>
      <c r="Q127" s="272"/>
      <c r="R127" s="272"/>
    </row>
    <row r="128" spans="12:18" x14ac:dyDescent="0.25">
      <c r="L128" s="273"/>
      <c r="M128" s="272"/>
      <c r="N128" s="272"/>
      <c r="O128" s="272"/>
      <c r="P128" s="272"/>
      <c r="Q128" s="272"/>
      <c r="R128" s="272"/>
    </row>
    <row r="129" spans="12:18" x14ac:dyDescent="0.25">
      <c r="L129" s="273"/>
      <c r="M129" s="272"/>
      <c r="N129" s="272"/>
      <c r="O129" s="272"/>
      <c r="P129" s="272"/>
      <c r="Q129" s="272"/>
      <c r="R129" s="272"/>
    </row>
    <row r="130" spans="12:18" x14ac:dyDescent="0.25">
      <c r="L130" s="273"/>
      <c r="M130" s="272"/>
      <c r="N130" s="272"/>
      <c r="O130" s="272"/>
      <c r="P130" s="272"/>
      <c r="Q130" s="272"/>
      <c r="R130" s="272"/>
    </row>
    <row r="131" spans="12:18" x14ac:dyDescent="0.25">
      <c r="L131" s="273"/>
      <c r="M131" s="272"/>
      <c r="N131" s="272"/>
      <c r="O131" s="272"/>
      <c r="P131" s="272"/>
      <c r="Q131" s="272"/>
      <c r="R131" s="272"/>
    </row>
    <row r="132" spans="12:18" x14ac:dyDescent="0.25">
      <c r="L132" s="273"/>
      <c r="M132" s="272"/>
      <c r="N132" s="272"/>
      <c r="O132" s="272"/>
      <c r="P132" s="272"/>
      <c r="Q132" s="272"/>
      <c r="R132" s="272"/>
    </row>
    <row r="133" spans="12:18" x14ac:dyDescent="0.25">
      <c r="L133" s="273"/>
      <c r="M133" s="272"/>
      <c r="N133" s="272"/>
      <c r="O133" s="272"/>
      <c r="P133" s="272"/>
      <c r="Q133" s="272"/>
      <c r="R133" s="272"/>
    </row>
    <row r="134" spans="12:18" x14ac:dyDescent="0.25">
      <c r="L134" s="273"/>
      <c r="M134" s="272"/>
      <c r="N134" s="272"/>
      <c r="O134" s="272"/>
      <c r="P134" s="272"/>
      <c r="Q134" s="272"/>
      <c r="R134" s="272"/>
    </row>
    <row r="135" spans="12:18" x14ac:dyDescent="0.25">
      <c r="L135" s="273"/>
      <c r="M135" s="272"/>
      <c r="N135" s="272"/>
      <c r="O135" s="272"/>
      <c r="P135" s="272"/>
      <c r="Q135" s="272"/>
      <c r="R135" s="272"/>
    </row>
    <row r="136" spans="12:18" x14ac:dyDescent="0.25">
      <c r="L136" s="273"/>
      <c r="M136" s="272"/>
      <c r="N136" s="272"/>
      <c r="O136" s="272"/>
      <c r="P136" s="272"/>
      <c r="Q136" s="272"/>
      <c r="R136" s="272"/>
    </row>
    <row r="137" spans="12:18" x14ac:dyDescent="0.25">
      <c r="L137" s="273"/>
      <c r="M137" s="272"/>
      <c r="N137" s="272"/>
      <c r="O137" s="272"/>
      <c r="P137" s="272"/>
      <c r="Q137" s="272"/>
      <c r="R137" s="272"/>
    </row>
    <row r="138" spans="12:18" x14ac:dyDescent="0.25">
      <c r="L138" s="273"/>
      <c r="M138" s="272"/>
      <c r="N138" s="272"/>
      <c r="O138" s="272"/>
      <c r="P138" s="272"/>
      <c r="Q138" s="272"/>
      <c r="R138" s="272"/>
    </row>
    <row r="139" spans="12:18" x14ac:dyDescent="0.25">
      <c r="L139" s="273"/>
      <c r="M139" s="272"/>
      <c r="N139" s="272"/>
      <c r="O139" s="272"/>
      <c r="P139" s="272"/>
      <c r="Q139" s="272"/>
      <c r="R139" s="272"/>
    </row>
    <row r="140" spans="12:18" x14ac:dyDescent="0.25">
      <c r="L140" s="273"/>
      <c r="M140" s="272"/>
      <c r="N140" s="272"/>
      <c r="O140" s="272"/>
      <c r="P140" s="272"/>
      <c r="Q140" s="272"/>
      <c r="R140" s="272"/>
    </row>
    <row r="141" spans="12:18" x14ac:dyDescent="0.25">
      <c r="L141" s="273"/>
      <c r="M141" s="272"/>
      <c r="N141" s="272"/>
      <c r="O141" s="272"/>
      <c r="P141" s="272"/>
      <c r="Q141" s="272"/>
      <c r="R141" s="272"/>
    </row>
    <row r="142" spans="12:18" x14ac:dyDescent="0.25">
      <c r="L142" s="273"/>
      <c r="M142" s="272"/>
      <c r="N142" s="272"/>
      <c r="O142" s="272"/>
      <c r="P142" s="272"/>
      <c r="Q142" s="272"/>
      <c r="R142" s="272"/>
    </row>
    <row r="143" spans="12:18" x14ac:dyDescent="0.25">
      <c r="L143" s="273"/>
      <c r="M143" s="272"/>
      <c r="N143" s="272"/>
      <c r="O143" s="272"/>
      <c r="P143" s="272"/>
      <c r="Q143" s="272"/>
      <c r="R143" s="272"/>
    </row>
    <row r="144" spans="12:18" x14ac:dyDescent="0.25">
      <c r="L144" s="273"/>
      <c r="M144" s="272"/>
      <c r="N144" s="272"/>
      <c r="O144" s="272"/>
      <c r="P144" s="272"/>
      <c r="Q144" s="272"/>
      <c r="R144" s="272"/>
    </row>
    <row r="145" spans="12:18" x14ac:dyDescent="0.25">
      <c r="L145" s="273"/>
      <c r="M145" s="272"/>
      <c r="N145" s="272"/>
      <c r="O145" s="272"/>
      <c r="P145" s="272"/>
      <c r="Q145" s="272"/>
      <c r="R145" s="272"/>
    </row>
    <row r="146" spans="12:18" x14ac:dyDescent="0.25">
      <c r="L146" s="273"/>
      <c r="M146" s="272"/>
      <c r="N146" s="272"/>
      <c r="O146" s="272"/>
      <c r="P146" s="272"/>
      <c r="Q146" s="272"/>
      <c r="R146" s="272"/>
    </row>
    <row r="147" spans="12:18" x14ac:dyDescent="0.25">
      <c r="L147" s="273"/>
      <c r="M147" s="272"/>
      <c r="N147" s="272"/>
      <c r="O147" s="272"/>
      <c r="P147" s="272"/>
      <c r="Q147" s="272"/>
      <c r="R147" s="272"/>
    </row>
    <row r="148" spans="12:18" x14ac:dyDescent="0.25">
      <c r="L148" s="273"/>
      <c r="M148" s="272"/>
      <c r="N148" s="272"/>
      <c r="O148" s="272"/>
      <c r="P148" s="272"/>
      <c r="Q148" s="272"/>
      <c r="R148" s="272"/>
    </row>
    <row r="149" spans="12:18" x14ac:dyDescent="0.25">
      <c r="L149" s="273"/>
      <c r="M149" s="272"/>
      <c r="N149" s="272"/>
      <c r="O149" s="272"/>
      <c r="P149" s="272"/>
      <c r="Q149" s="272"/>
      <c r="R149" s="272"/>
    </row>
    <row r="150" spans="12:18" x14ac:dyDescent="0.25">
      <c r="L150" s="273"/>
      <c r="M150" s="272"/>
      <c r="N150" s="272"/>
      <c r="O150" s="272"/>
      <c r="P150" s="272"/>
      <c r="Q150" s="272"/>
      <c r="R150" s="272"/>
    </row>
    <row r="151" spans="12:18" x14ac:dyDescent="0.25">
      <c r="L151" s="273"/>
      <c r="M151" s="272"/>
      <c r="N151" s="272"/>
      <c r="O151" s="272"/>
      <c r="P151" s="272"/>
      <c r="Q151" s="272"/>
      <c r="R151" s="272"/>
    </row>
    <row r="152" spans="12:18" x14ac:dyDescent="0.25">
      <c r="L152" s="273"/>
      <c r="M152" s="272"/>
      <c r="N152" s="272"/>
      <c r="O152" s="272"/>
      <c r="P152" s="272"/>
      <c r="Q152" s="272"/>
      <c r="R152" s="272"/>
    </row>
    <row r="153" spans="12:18" x14ac:dyDescent="0.25">
      <c r="L153" s="273"/>
      <c r="M153" s="272"/>
      <c r="N153" s="272"/>
      <c r="O153" s="272"/>
      <c r="P153" s="272"/>
      <c r="Q153" s="272"/>
      <c r="R153" s="272"/>
    </row>
    <row r="154" spans="12:18" x14ac:dyDescent="0.25">
      <c r="L154" s="273"/>
      <c r="M154" s="272"/>
      <c r="N154" s="272"/>
      <c r="O154" s="272"/>
      <c r="P154" s="272"/>
      <c r="Q154" s="272"/>
      <c r="R154" s="272"/>
    </row>
    <row r="155" spans="12:18" x14ac:dyDescent="0.25">
      <c r="L155" s="273"/>
      <c r="M155" s="272"/>
      <c r="N155" s="272"/>
      <c r="O155" s="272"/>
      <c r="P155" s="272"/>
      <c r="Q155" s="272"/>
      <c r="R155" s="272"/>
    </row>
    <row r="156" spans="12:18" x14ac:dyDescent="0.25">
      <c r="L156" s="273"/>
      <c r="M156" s="272"/>
      <c r="N156" s="272"/>
      <c r="O156" s="272"/>
      <c r="P156" s="272"/>
      <c r="Q156" s="272"/>
      <c r="R156" s="272"/>
    </row>
    <row r="157" spans="12:18" x14ac:dyDescent="0.25">
      <c r="L157" s="273"/>
      <c r="M157" s="272"/>
      <c r="N157" s="272"/>
      <c r="O157" s="272"/>
      <c r="P157" s="272"/>
      <c r="Q157" s="272"/>
      <c r="R157" s="272"/>
    </row>
    <row r="158" spans="12:18" x14ac:dyDescent="0.25">
      <c r="L158" s="273"/>
      <c r="M158" s="272"/>
      <c r="N158" s="272"/>
      <c r="O158" s="272"/>
      <c r="P158" s="272"/>
      <c r="Q158" s="272"/>
      <c r="R158" s="272"/>
    </row>
    <row r="159" spans="12:18" x14ac:dyDescent="0.25">
      <c r="L159" s="273"/>
      <c r="M159" s="272"/>
      <c r="N159" s="272"/>
      <c r="O159" s="272"/>
      <c r="P159" s="272"/>
      <c r="Q159" s="272"/>
      <c r="R159" s="272"/>
    </row>
    <row r="160" spans="12:18" x14ac:dyDescent="0.25">
      <c r="L160" s="273"/>
      <c r="M160" s="272"/>
      <c r="N160" s="272"/>
      <c r="O160" s="272"/>
      <c r="P160" s="272"/>
      <c r="Q160" s="272"/>
      <c r="R160" s="272"/>
    </row>
    <row r="161" spans="12:18" x14ac:dyDescent="0.25">
      <c r="L161" s="273"/>
      <c r="M161" s="272"/>
      <c r="N161" s="272"/>
      <c r="O161" s="272"/>
      <c r="P161" s="272"/>
      <c r="Q161" s="272"/>
      <c r="R161" s="272"/>
    </row>
    <row r="162" spans="12:18" x14ac:dyDescent="0.25">
      <c r="L162" s="273"/>
      <c r="M162" s="272"/>
      <c r="N162" s="272"/>
      <c r="O162" s="272"/>
      <c r="P162" s="272"/>
      <c r="Q162" s="272"/>
      <c r="R162" s="272"/>
    </row>
    <row r="163" spans="12:18" x14ac:dyDescent="0.25">
      <c r="L163" s="273"/>
      <c r="M163" s="272"/>
      <c r="N163" s="272"/>
      <c r="O163" s="272"/>
      <c r="P163" s="272"/>
      <c r="Q163" s="272"/>
      <c r="R163" s="272"/>
    </row>
    <row r="164" spans="12:18" x14ac:dyDescent="0.25">
      <c r="L164" s="273"/>
      <c r="M164" s="272"/>
      <c r="N164" s="272"/>
      <c r="O164" s="272"/>
      <c r="P164" s="272"/>
      <c r="Q164" s="272"/>
      <c r="R164" s="272"/>
    </row>
    <row r="165" spans="12:18" x14ac:dyDescent="0.25">
      <c r="L165" s="273"/>
      <c r="M165" s="272"/>
      <c r="N165" s="272"/>
      <c r="O165" s="272"/>
      <c r="P165" s="272"/>
      <c r="Q165" s="272"/>
      <c r="R165" s="272"/>
    </row>
    <row r="166" spans="12:18" x14ac:dyDescent="0.25">
      <c r="L166" s="273"/>
      <c r="M166" s="272"/>
      <c r="N166" s="272"/>
      <c r="O166" s="272"/>
      <c r="P166" s="272"/>
      <c r="Q166" s="272"/>
      <c r="R166" s="272"/>
    </row>
    <row r="167" spans="12:18" x14ac:dyDescent="0.25">
      <c r="L167" s="273"/>
      <c r="M167" s="272"/>
      <c r="N167" s="272"/>
      <c r="O167" s="272"/>
      <c r="P167" s="272"/>
      <c r="Q167" s="272"/>
      <c r="R167" s="272"/>
    </row>
    <row r="168" spans="12:18" x14ac:dyDescent="0.25">
      <c r="L168" s="273"/>
      <c r="M168" s="272"/>
      <c r="N168" s="272"/>
      <c r="O168" s="272"/>
      <c r="P168" s="272"/>
      <c r="Q168" s="272"/>
      <c r="R168" s="272"/>
    </row>
    <row r="169" spans="12:18" x14ac:dyDescent="0.25">
      <c r="L169" s="273"/>
      <c r="M169" s="272"/>
      <c r="N169" s="272"/>
      <c r="O169" s="272"/>
      <c r="P169" s="272"/>
      <c r="Q169" s="272"/>
      <c r="R169" s="272"/>
    </row>
    <row r="170" spans="12:18" x14ac:dyDescent="0.25">
      <c r="L170" s="273"/>
      <c r="M170" s="272"/>
      <c r="N170" s="272"/>
      <c r="O170" s="272"/>
      <c r="P170" s="272"/>
      <c r="Q170" s="272"/>
      <c r="R170" s="272"/>
    </row>
    <row r="171" spans="12:18" x14ac:dyDescent="0.25">
      <c r="L171" s="273"/>
      <c r="M171" s="272"/>
      <c r="N171" s="272"/>
      <c r="O171" s="272"/>
      <c r="P171" s="272"/>
      <c r="Q171" s="272"/>
      <c r="R171" s="272"/>
    </row>
    <row r="172" spans="12:18" x14ac:dyDescent="0.25">
      <c r="L172" s="273"/>
      <c r="M172" s="272"/>
      <c r="N172" s="272"/>
      <c r="O172" s="272"/>
      <c r="P172" s="272"/>
      <c r="Q172" s="272"/>
      <c r="R172" s="272"/>
    </row>
    <row r="173" spans="12:18" x14ac:dyDescent="0.25">
      <c r="L173" s="273"/>
      <c r="M173" s="272"/>
      <c r="N173" s="272"/>
      <c r="O173" s="272"/>
      <c r="P173" s="272"/>
      <c r="Q173" s="272"/>
      <c r="R173" s="272"/>
    </row>
    <row r="174" spans="12:18" x14ac:dyDescent="0.25">
      <c r="L174" s="273"/>
      <c r="M174" s="272"/>
      <c r="N174" s="272"/>
      <c r="O174" s="272"/>
      <c r="P174" s="272"/>
      <c r="Q174" s="272"/>
      <c r="R174" s="272"/>
    </row>
    <row r="175" spans="12:18" x14ac:dyDescent="0.25">
      <c r="L175" s="273"/>
      <c r="M175" s="272"/>
      <c r="N175" s="272"/>
      <c r="O175" s="272"/>
      <c r="P175" s="272"/>
      <c r="Q175" s="272"/>
      <c r="R175" s="272"/>
    </row>
    <row r="176" spans="12:18" x14ac:dyDescent="0.25">
      <c r="L176" s="273"/>
      <c r="M176" s="272"/>
      <c r="N176" s="272"/>
      <c r="O176" s="272"/>
      <c r="P176" s="272"/>
      <c r="Q176" s="272"/>
      <c r="R176" s="272"/>
    </row>
    <row r="177" spans="12:18" x14ac:dyDescent="0.25">
      <c r="L177" s="273"/>
      <c r="M177" s="272"/>
      <c r="N177" s="272"/>
      <c r="O177" s="272"/>
      <c r="P177" s="272"/>
      <c r="Q177" s="272"/>
      <c r="R177" s="272"/>
    </row>
    <row r="178" spans="12:18" x14ac:dyDescent="0.25">
      <c r="L178" s="273"/>
      <c r="M178" s="272"/>
      <c r="N178" s="272"/>
      <c r="O178" s="272"/>
      <c r="P178" s="272"/>
      <c r="Q178" s="272"/>
      <c r="R178" s="272"/>
    </row>
    <row r="179" spans="12:18" x14ac:dyDescent="0.25">
      <c r="L179" s="273"/>
      <c r="M179" s="272"/>
      <c r="N179" s="272"/>
      <c r="O179" s="272"/>
      <c r="P179" s="272"/>
      <c r="Q179" s="272"/>
      <c r="R179" s="272"/>
    </row>
    <row r="180" spans="12:18" x14ac:dyDescent="0.25">
      <c r="L180" s="273"/>
      <c r="M180" s="272"/>
      <c r="N180" s="272"/>
      <c r="O180" s="272"/>
      <c r="P180" s="272"/>
      <c r="Q180" s="272"/>
      <c r="R180" s="272"/>
    </row>
    <row r="181" spans="12:18" x14ac:dyDescent="0.25">
      <c r="L181" s="273"/>
      <c r="M181" s="272"/>
      <c r="N181" s="272"/>
      <c r="O181" s="272"/>
      <c r="P181" s="272"/>
      <c r="Q181" s="272"/>
      <c r="R181" s="272"/>
    </row>
    <row r="182" spans="12:18" x14ac:dyDescent="0.25">
      <c r="L182" s="273"/>
      <c r="M182" s="272"/>
      <c r="N182" s="272"/>
      <c r="O182" s="272"/>
      <c r="P182" s="272"/>
      <c r="Q182" s="272"/>
      <c r="R182" s="272"/>
    </row>
    <row r="183" spans="12:18" x14ac:dyDescent="0.25">
      <c r="L183" s="273"/>
      <c r="M183" s="272"/>
      <c r="N183" s="272"/>
      <c r="O183" s="272"/>
      <c r="P183" s="272"/>
      <c r="Q183" s="272"/>
      <c r="R183" s="272"/>
    </row>
    <row r="184" spans="12:18" x14ac:dyDescent="0.25">
      <c r="L184" s="273"/>
      <c r="M184" s="272"/>
      <c r="N184" s="272"/>
      <c r="O184" s="272"/>
      <c r="P184" s="272"/>
      <c r="Q184" s="272"/>
      <c r="R184" s="272"/>
    </row>
    <row r="185" spans="12:18" x14ac:dyDescent="0.25">
      <c r="L185" s="273"/>
      <c r="M185" s="272"/>
      <c r="N185" s="272"/>
      <c r="O185" s="272"/>
      <c r="P185" s="272"/>
      <c r="Q185" s="272"/>
      <c r="R185" s="272"/>
    </row>
    <row r="186" spans="12:18" x14ac:dyDescent="0.25">
      <c r="L186" s="273"/>
      <c r="M186" s="272"/>
      <c r="N186" s="272"/>
      <c r="O186" s="272"/>
      <c r="P186" s="272"/>
      <c r="Q186" s="272"/>
      <c r="R186" s="272"/>
    </row>
    <row r="187" spans="12:18" x14ac:dyDescent="0.25">
      <c r="L187" s="273"/>
      <c r="M187" s="272"/>
      <c r="N187" s="272"/>
      <c r="O187" s="272"/>
      <c r="P187" s="272"/>
      <c r="Q187" s="272"/>
      <c r="R187" s="272"/>
    </row>
    <row r="188" spans="12:18" x14ac:dyDescent="0.25">
      <c r="L188" s="273"/>
      <c r="M188" s="272"/>
      <c r="N188" s="272"/>
      <c r="O188" s="272"/>
      <c r="P188" s="272"/>
      <c r="Q188" s="272"/>
      <c r="R188" s="272"/>
    </row>
    <row r="189" spans="12:18" x14ac:dyDescent="0.25">
      <c r="L189" s="273"/>
      <c r="M189" s="272"/>
      <c r="N189" s="272"/>
      <c r="O189" s="272"/>
      <c r="P189" s="272"/>
      <c r="Q189" s="272"/>
      <c r="R189" s="272"/>
    </row>
    <row r="190" spans="12:18" x14ac:dyDescent="0.25">
      <c r="L190" s="273"/>
      <c r="M190" s="272"/>
      <c r="N190" s="272"/>
      <c r="O190" s="272"/>
      <c r="P190" s="272"/>
      <c r="Q190" s="272"/>
      <c r="R190" s="272"/>
    </row>
    <row r="191" spans="12:18" x14ac:dyDescent="0.25">
      <c r="L191" s="273"/>
      <c r="M191" s="272"/>
      <c r="N191" s="272"/>
      <c r="O191" s="272"/>
      <c r="P191" s="272"/>
      <c r="Q191" s="272"/>
      <c r="R191" s="272"/>
    </row>
    <row r="192" spans="12:18" x14ac:dyDescent="0.25">
      <c r="L192" s="273"/>
      <c r="M192" s="272"/>
      <c r="N192" s="272"/>
      <c r="O192" s="272"/>
      <c r="P192" s="272"/>
      <c r="Q192" s="272"/>
      <c r="R192" s="272"/>
    </row>
    <row r="193" spans="12:18" x14ac:dyDescent="0.25">
      <c r="L193" s="273"/>
      <c r="M193" s="272"/>
      <c r="N193" s="272"/>
      <c r="O193" s="272"/>
      <c r="P193" s="272"/>
      <c r="Q193" s="272"/>
      <c r="R193" s="272"/>
    </row>
    <row r="194" spans="12:18" x14ac:dyDescent="0.25">
      <c r="L194" s="273"/>
      <c r="M194" s="272"/>
      <c r="N194" s="272"/>
      <c r="O194" s="272"/>
      <c r="P194" s="272"/>
      <c r="Q194" s="272"/>
      <c r="R194" s="272"/>
    </row>
    <row r="195" spans="12:18" x14ac:dyDescent="0.25">
      <c r="L195" s="273"/>
      <c r="M195" s="272"/>
      <c r="N195" s="272"/>
      <c r="O195" s="272"/>
      <c r="P195" s="272"/>
      <c r="Q195" s="272"/>
      <c r="R195" s="272"/>
    </row>
    <row r="196" spans="12:18" x14ac:dyDescent="0.25">
      <c r="L196" s="273"/>
      <c r="M196" s="272"/>
      <c r="N196" s="272"/>
      <c r="O196" s="272"/>
      <c r="P196" s="272"/>
      <c r="Q196" s="272"/>
      <c r="R196" s="272"/>
    </row>
    <row r="197" spans="12:18" x14ac:dyDescent="0.25">
      <c r="L197" s="273"/>
      <c r="M197" s="272"/>
      <c r="N197" s="272"/>
      <c r="O197" s="272"/>
      <c r="P197" s="272"/>
      <c r="Q197" s="272"/>
      <c r="R197" s="272"/>
    </row>
    <row r="198" spans="12:18" x14ac:dyDescent="0.25">
      <c r="L198" s="273"/>
      <c r="M198" s="272"/>
      <c r="N198" s="272"/>
      <c r="O198" s="272"/>
      <c r="P198" s="272"/>
      <c r="Q198" s="272"/>
      <c r="R198" s="272"/>
    </row>
    <row r="199" spans="12:18" x14ac:dyDescent="0.25">
      <c r="L199" s="273"/>
      <c r="M199" s="272"/>
      <c r="N199" s="272"/>
      <c r="O199" s="272"/>
      <c r="P199" s="272"/>
      <c r="Q199" s="272"/>
      <c r="R199" s="272"/>
    </row>
    <row r="200" spans="12:18" x14ac:dyDescent="0.25">
      <c r="L200" s="273"/>
      <c r="M200" s="272"/>
      <c r="N200" s="272"/>
      <c r="O200" s="272"/>
      <c r="P200" s="272"/>
      <c r="Q200" s="272"/>
      <c r="R200" s="272"/>
    </row>
    <row r="201" spans="12:18" x14ac:dyDescent="0.25">
      <c r="L201" s="273"/>
      <c r="M201" s="272"/>
      <c r="N201" s="272"/>
      <c r="O201" s="272"/>
      <c r="P201" s="272"/>
      <c r="Q201" s="272"/>
      <c r="R201" s="272"/>
    </row>
    <row r="202" spans="12:18" x14ac:dyDescent="0.25">
      <c r="L202" s="273"/>
      <c r="M202" s="272"/>
      <c r="N202" s="272"/>
      <c r="O202" s="272"/>
      <c r="P202" s="272"/>
      <c r="Q202" s="272"/>
      <c r="R202" s="272"/>
    </row>
    <row r="203" spans="12:18" x14ac:dyDescent="0.25">
      <c r="L203" s="273"/>
      <c r="M203" s="272"/>
      <c r="N203" s="272"/>
      <c r="O203" s="272"/>
      <c r="P203" s="272"/>
      <c r="Q203" s="272"/>
      <c r="R203" s="272"/>
    </row>
    <row r="204" spans="12:18" x14ac:dyDescent="0.25">
      <c r="L204" s="273"/>
      <c r="M204" s="272"/>
      <c r="N204" s="272"/>
      <c r="O204" s="272"/>
      <c r="P204" s="272"/>
      <c r="Q204" s="272"/>
      <c r="R204" s="272"/>
    </row>
    <row r="205" spans="12:18" x14ac:dyDescent="0.25">
      <c r="L205" s="273"/>
      <c r="M205" s="272"/>
      <c r="N205" s="272"/>
      <c r="O205" s="272"/>
      <c r="P205" s="272"/>
      <c r="Q205" s="272"/>
      <c r="R205" s="272"/>
    </row>
    <row r="206" spans="12:18" x14ac:dyDescent="0.25">
      <c r="L206" s="273"/>
      <c r="M206" s="272"/>
      <c r="N206" s="272"/>
      <c r="O206" s="272"/>
      <c r="P206" s="272"/>
      <c r="Q206" s="272"/>
      <c r="R206" s="272"/>
    </row>
    <row r="207" spans="12:18" x14ac:dyDescent="0.25">
      <c r="L207" s="273"/>
      <c r="M207" s="272"/>
      <c r="N207" s="272"/>
      <c r="O207" s="272"/>
      <c r="P207" s="272"/>
      <c r="Q207" s="272"/>
      <c r="R207" s="272"/>
    </row>
    <row r="208" spans="12:18" x14ac:dyDescent="0.25">
      <c r="L208" s="273"/>
      <c r="M208" s="272"/>
      <c r="N208" s="272"/>
      <c r="O208" s="272"/>
      <c r="P208" s="272"/>
      <c r="Q208" s="272"/>
      <c r="R208" s="272"/>
    </row>
    <row r="209" spans="12:18" x14ac:dyDescent="0.25">
      <c r="L209" s="273"/>
      <c r="M209" s="272"/>
      <c r="N209" s="272"/>
      <c r="O209" s="272"/>
      <c r="P209" s="272"/>
      <c r="Q209" s="272"/>
      <c r="R209" s="272"/>
    </row>
    <row r="210" spans="12:18" x14ac:dyDescent="0.25">
      <c r="L210" s="273"/>
      <c r="M210" s="272"/>
      <c r="N210" s="272"/>
      <c r="O210" s="272"/>
      <c r="P210" s="272"/>
      <c r="Q210" s="272"/>
      <c r="R210" s="272"/>
    </row>
    <row r="211" spans="12:18" x14ac:dyDescent="0.25">
      <c r="L211" s="273"/>
      <c r="M211" s="272"/>
      <c r="N211" s="272"/>
      <c r="O211" s="272"/>
      <c r="P211" s="272"/>
      <c r="Q211" s="272"/>
      <c r="R211" s="272"/>
    </row>
    <row r="212" spans="12:18" x14ac:dyDescent="0.25">
      <c r="L212" s="273"/>
      <c r="M212" s="272"/>
      <c r="N212" s="272"/>
      <c r="O212" s="272"/>
      <c r="P212" s="272"/>
      <c r="Q212" s="272"/>
      <c r="R212" s="272"/>
    </row>
    <row r="213" spans="12:18" x14ac:dyDescent="0.25">
      <c r="L213" s="273"/>
      <c r="M213" s="272"/>
      <c r="N213" s="272"/>
      <c r="O213" s="272"/>
      <c r="P213" s="272"/>
      <c r="Q213" s="272"/>
      <c r="R213" s="272"/>
    </row>
    <row r="214" spans="12:18" x14ac:dyDescent="0.25">
      <c r="L214" s="273"/>
      <c r="M214" s="272"/>
      <c r="N214" s="272"/>
      <c r="O214" s="272"/>
      <c r="P214" s="272"/>
      <c r="Q214" s="272"/>
      <c r="R214" s="272"/>
    </row>
    <row r="215" spans="12:18" x14ac:dyDescent="0.25">
      <c r="L215" s="273"/>
      <c r="M215" s="272"/>
      <c r="N215" s="272"/>
      <c r="O215" s="272"/>
      <c r="P215" s="272"/>
      <c r="Q215" s="272"/>
      <c r="R215" s="272"/>
    </row>
    <row r="216" spans="12:18" x14ac:dyDescent="0.25">
      <c r="L216" s="273"/>
      <c r="M216" s="272"/>
      <c r="N216" s="272"/>
      <c r="O216" s="272"/>
      <c r="P216" s="272"/>
      <c r="Q216" s="272"/>
      <c r="R216" s="272"/>
    </row>
    <row r="217" spans="12:18" x14ac:dyDescent="0.25">
      <c r="L217" s="273"/>
      <c r="M217" s="272"/>
      <c r="N217" s="272"/>
      <c r="O217" s="272"/>
      <c r="P217" s="272"/>
      <c r="Q217" s="272"/>
      <c r="R217" s="272"/>
    </row>
    <row r="218" spans="12:18" x14ac:dyDescent="0.25">
      <c r="L218" s="273"/>
      <c r="M218" s="272"/>
      <c r="N218" s="272"/>
      <c r="O218" s="272"/>
      <c r="P218" s="272"/>
      <c r="Q218" s="272"/>
      <c r="R218" s="272"/>
    </row>
    <row r="219" spans="12:18" x14ac:dyDescent="0.25">
      <c r="L219" s="273"/>
      <c r="M219" s="272"/>
      <c r="N219" s="272"/>
      <c r="O219" s="272"/>
      <c r="P219" s="272"/>
      <c r="Q219" s="272"/>
      <c r="R219" s="272"/>
    </row>
    <row r="220" spans="12:18" x14ac:dyDescent="0.25">
      <c r="L220" s="273"/>
      <c r="M220" s="272"/>
      <c r="N220" s="272"/>
      <c r="O220" s="272"/>
      <c r="P220" s="272"/>
      <c r="Q220" s="272"/>
      <c r="R220" s="272"/>
    </row>
    <row r="221" spans="12:18" x14ac:dyDescent="0.25">
      <c r="L221" s="273"/>
      <c r="M221" s="272"/>
      <c r="N221" s="272"/>
      <c r="O221" s="272"/>
      <c r="P221" s="272"/>
      <c r="Q221" s="272"/>
      <c r="R221" s="272"/>
    </row>
    <row r="222" spans="12:18" x14ac:dyDescent="0.25">
      <c r="L222" s="273"/>
      <c r="M222" s="272"/>
      <c r="N222" s="272"/>
      <c r="O222" s="272"/>
      <c r="P222" s="272"/>
      <c r="Q222" s="272"/>
      <c r="R222" s="272"/>
    </row>
    <row r="223" spans="12:18" x14ac:dyDescent="0.25">
      <c r="L223" s="273"/>
      <c r="M223" s="272"/>
      <c r="N223" s="272"/>
      <c r="O223" s="272"/>
      <c r="P223" s="272"/>
      <c r="Q223" s="272"/>
      <c r="R223" s="272"/>
    </row>
    <row r="224" spans="12:18" x14ac:dyDescent="0.25">
      <c r="L224" s="273"/>
      <c r="M224" s="272"/>
      <c r="N224" s="272"/>
      <c r="O224" s="272"/>
      <c r="P224" s="272"/>
      <c r="Q224" s="272"/>
      <c r="R224" s="272"/>
    </row>
    <row r="225" spans="12:18" x14ac:dyDescent="0.25">
      <c r="L225" s="273"/>
      <c r="M225" s="272"/>
      <c r="N225" s="272"/>
      <c r="O225" s="272"/>
      <c r="P225" s="272"/>
      <c r="Q225" s="272"/>
      <c r="R225" s="272"/>
    </row>
    <row r="226" spans="12:18" x14ac:dyDescent="0.25">
      <c r="L226" s="273"/>
      <c r="M226" s="272"/>
      <c r="N226" s="272"/>
      <c r="O226" s="272"/>
      <c r="P226" s="272"/>
      <c r="Q226" s="272"/>
      <c r="R226" s="272"/>
    </row>
    <row r="227" spans="12:18" x14ac:dyDescent="0.25">
      <c r="L227" s="273"/>
      <c r="M227" s="272"/>
      <c r="N227" s="272"/>
      <c r="O227" s="272"/>
      <c r="P227" s="272"/>
      <c r="Q227" s="272"/>
      <c r="R227" s="272"/>
    </row>
    <row r="228" spans="12:18" x14ac:dyDescent="0.25">
      <c r="L228" s="273"/>
      <c r="M228" s="272"/>
      <c r="N228" s="272"/>
      <c r="O228" s="272"/>
      <c r="P228" s="272"/>
      <c r="Q228" s="272"/>
      <c r="R228" s="272"/>
    </row>
    <row r="229" spans="12:18" x14ac:dyDescent="0.25">
      <c r="L229" s="273"/>
      <c r="M229" s="272"/>
      <c r="N229" s="272"/>
      <c r="O229" s="272"/>
      <c r="P229" s="272"/>
      <c r="Q229" s="272"/>
      <c r="R229" s="272"/>
    </row>
    <row r="230" spans="12:18" x14ac:dyDescent="0.25">
      <c r="L230" s="273"/>
      <c r="M230" s="272"/>
      <c r="N230" s="272"/>
      <c r="O230" s="272"/>
      <c r="P230" s="272"/>
      <c r="Q230" s="272"/>
      <c r="R230" s="272"/>
    </row>
    <row r="231" spans="12:18" x14ac:dyDescent="0.25">
      <c r="L231" s="273"/>
      <c r="M231" s="272"/>
      <c r="N231" s="272"/>
      <c r="O231" s="272"/>
      <c r="P231" s="272"/>
      <c r="Q231" s="272"/>
      <c r="R231" s="272"/>
    </row>
    <row r="232" spans="12:18" x14ac:dyDescent="0.25">
      <c r="L232" s="273"/>
      <c r="M232" s="272"/>
      <c r="N232" s="272"/>
      <c r="O232" s="272"/>
      <c r="P232" s="272"/>
      <c r="Q232" s="272"/>
      <c r="R232" s="272"/>
    </row>
    <row r="233" spans="12:18" x14ac:dyDescent="0.25">
      <c r="L233" s="273"/>
      <c r="M233" s="272"/>
      <c r="N233" s="272"/>
      <c r="O233" s="272"/>
      <c r="P233" s="272"/>
      <c r="Q233" s="272"/>
      <c r="R233" s="272"/>
    </row>
    <row r="234" spans="12:18" x14ac:dyDescent="0.25">
      <c r="L234" s="273"/>
      <c r="M234" s="272"/>
      <c r="N234" s="272"/>
      <c r="O234" s="272"/>
      <c r="P234" s="272"/>
      <c r="Q234" s="272"/>
      <c r="R234" s="272"/>
    </row>
    <row r="235" spans="12:18" x14ac:dyDescent="0.25">
      <c r="L235" s="273"/>
      <c r="M235" s="272"/>
      <c r="N235" s="272"/>
      <c r="O235" s="272"/>
      <c r="P235" s="272"/>
      <c r="Q235" s="272"/>
      <c r="R235" s="272"/>
    </row>
    <row r="236" spans="12:18" x14ac:dyDescent="0.25">
      <c r="L236" s="273"/>
      <c r="M236" s="272"/>
      <c r="N236" s="272"/>
      <c r="O236" s="272"/>
      <c r="P236" s="272"/>
      <c r="Q236" s="272"/>
      <c r="R236" s="272"/>
    </row>
    <row r="237" spans="12:18" x14ac:dyDescent="0.25">
      <c r="L237" s="273"/>
      <c r="M237" s="272"/>
      <c r="N237" s="272"/>
      <c r="O237" s="272"/>
      <c r="P237" s="272"/>
      <c r="Q237" s="272"/>
      <c r="R237" s="272"/>
    </row>
    <row r="238" spans="12:18" x14ac:dyDescent="0.25">
      <c r="L238" s="273"/>
      <c r="M238" s="272"/>
      <c r="N238" s="272"/>
      <c r="O238" s="272"/>
      <c r="P238" s="272"/>
      <c r="Q238" s="272"/>
      <c r="R238" s="272"/>
    </row>
    <row r="239" spans="12:18" x14ac:dyDescent="0.25">
      <c r="L239" s="273"/>
      <c r="M239" s="272"/>
      <c r="N239" s="272"/>
      <c r="O239" s="272"/>
      <c r="P239" s="272"/>
      <c r="Q239" s="272"/>
      <c r="R239" s="272"/>
    </row>
    <row r="240" spans="12:18" x14ac:dyDescent="0.25">
      <c r="L240" s="273"/>
      <c r="M240" s="272"/>
      <c r="N240" s="272"/>
      <c r="O240" s="272"/>
      <c r="P240" s="272"/>
      <c r="Q240" s="272"/>
      <c r="R240" s="272"/>
    </row>
    <row r="241" spans="12:18" x14ac:dyDescent="0.25">
      <c r="L241" s="273"/>
      <c r="M241" s="272"/>
      <c r="N241" s="272"/>
      <c r="O241" s="272"/>
      <c r="P241" s="272"/>
      <c r="Q241" s="272"/>
      <c r="R241" s="272"/>
    </row>
    <row r="242" spans="12:18" x14ac:dyDescent="0.25">
      <c r="L242" s="273"/>
      <c r="M242" s="272"/>
      <c r="N242" s="272"/>
      <c r="O242" s="272"/>
      <c r="P242" s="272"/>
      <c r="Q242" s="272"/>
      <c r="R242" s="272"/>
    </row>
    <row r="243" spans="12:18" x14ac:dyDescent="0.25">
      <c r="L243" s="273"/>
      <c r="M243" s="272"/>
      <c r="N243" s="272"/>
      <c r="O243" s="272"/>
      <c r="P243" s="272"/>
      <c r="Q243" s="272"/>
      <c r="R243" s="272"/>
    </row>
    <row r="244" spans="12:18" x14ac:dyDescent="0.25">
      <c r="L244" s="273"/>
      <c r="M244" s="272"/>
      <c r="N244" s="272"/>
      <c r="O244" s="272"/>
      <c r="P244" s="272"/>
      <c r="Q244" s="272"/>
      <c r="R244" s="272"/>
    </row>
    <row r="245" spans="12:18" x14ac:dyDescent="0.25">
      <c r="L245" s="273"/>
      <c r="M245" s="272"/>
      <c r="N245" s="272"/>
      <c r="O245" s="272"/>
      <c r="P245" s="272"/>
      <c r="Q245" s="272"/>
      <c r="R245" s="272"/>
    </row>
    <row r="246" spans="12:18" x14ac:dyDescent="0.25">
      <c r="L246" s="273"/>
      <c r="M246" s="272"/>
      <c r="N246" s="272"/>
      <c r="O246" s="272"/>
      <c r="P246" s="272"/>
      <c r="Q246" s="272"/>
      <c r="R246" s="272"/>
    </row>
    <row r="247" spans="12:18" x14ac:dyDescent="0.25">
      <c r="L247" s="273"/>
      <c r="M247" s="272"/>
      <c r="N247" s="272"/>
      <c r="O247" s="272"/>
      <c r="P247" s="272"/>
      <c r="Q247" s="272"/>
      <c r="R247" s="272"/>
    </row>
    <row r="248" spans="12:18" x14ac:dyDescent="0.25">
      <c r="L248" s="273"/>
      <c r="M248" s="272"/>
      <c r="N248" s="272"/>
      <c r="O248" s="272"/>
      <c r="P248" s="272"/>
      <c r="Q248" s="272"/>
      <c r="R248" s="272"/>
    </row>
    <row r="249" spans="12:18" x14ac:dyDescent="0.25">
      <c r="L249" s="273"/>
      <c r="M249" s="272"/>
      <c r="N249" s="272"/>
      <c r="O249" s="272"/>
      <c r="P249" s="272"/>
      <c r="Q249" s="272"/>
      <c r="R249" s="272"/>
    </row>
    <row r="250" spans="12:18" x14ac:dyDescent="0.25">
      <c r="L250" s="273"/>
      <c r="M250" s="272"/>
      <c r="N250" s="272"/>
      <c r="O250" s="272"/>
      <c r="P250" s="272"/>
      <c r="Q250" s="272"/>
      <c r="R250" s="272"/>
    </row>
    <row r="251" spans="12:18" x14ac:dyDescent="0.25">
      <c r="L251" s="273"/>
      <c r="M251" s="272"/>
      <c r="N251" s="272"/>
      <c r="O251" s="272"/>
      <c r="P251" s="272"/>
      <c r="Q251" s="272"/>
      <c r="R251" s="272"/>
    </row>
    <row r="252" spans="12:18" x14ac:dyDescent="0.25">
      <c r="L252" s="273"/>
      <c r="M252" s="272"/>
      <c r="N252" s="272"/>
      <c r="O252" s="272"/>
      <c r="P252" s="272"/>
      <c r="Q252" s="272"/>
      <c r="R252" s="272"/>
    </row>
    <row r="253" spans="12:18" x14ac:dyDescent="0.25">
      <c r="L253" s="273"/>
      <c r="M253" s="272"/>
      <c r="N253" s="272"/>
      <c r="O253" s="272"/>
      <c r="P253" s="272"/>
      <c r="Q253" s="272"/>
      <c r="R253" s="272"/>
    </row>
    <row r="254" spans="12:18" x14ac:dyDescent="0.25">
      <c r="L254" s="273"/>
      <c r="M254" s="272"/>
      <c r="N254" s="272"/>
      <c r="O254" s="272"/>
      <c r="P254" s="272"/>
      <c r="Q254" s="272"/>
      <c r="R254" s="272"/>
    </row>
    <row r="255" spans="12:18" x14ac:dyDescent="0.25">
      <c r="L255" s="273"/>
      <c r="M255" s="272"/>
      <c r="N255" s="272"/>
      <c r="O255" s="272"/>
      <c r="P255" s="272"/>
      <c r="Q255" s="272"/>
      <c r="R255" s="272"/>
    </row>
    <row r="256" spans="12:18" x14ac:dyDescent="0.25">
      <c r="L256" s="273"/>
      <c r="M256" s="272"/>
      <c r="N256" s="272"/>
      <c r="O256" s="272"/>
      <c r="P256" s="272"/>
      <c r="Q256" s="272"/>
      <c r="R256" s="272"/>
    </row>
    <row r="257" spans="12:18" x14ac:dyDescent="0.25">
      <c r="L257" s="273"/>
      <c r="M257" s="272"/>
      <c r="N257" s="272"/>
      <c r="O257" s="272"/>
      <c r="P257" s="272"/>
      <c r="Q257" s="272"/>
      <c r="R257" s="272"/>
    </row>
    <row r="258" spans="12:18" x14ac:dyDescent="0.25">
      <c r="L258" s="273"/>
      <c r="M258" s="272"/>
      <c r="N258" s="272"/>
      <c r="O258" s="272"/>
      <c r="P258" s="272"/>
      <c r="Q258" s="272"/>
      <c r="R258" s="272"/>
    </row>
    <row r="259" spans="12:18" x14ac:dyDescent="0.25">
      <c r="L259" s="273"/>
      <c r="M259" s="272"/>
      <c r="N259" s="272"/>
      <c r="O259" s="272"/>
      <c r="P259" s="272"/>
      <c r="Q259" s="272"/>
      <c r="R259" s="272"/>
    </row>
    <row r="260" spans="12:18" x14ac:dyDescent="0.25">
      <c r="L260" s="273"/>
      <c r="M260" s="272"/>
      <c r="N260" s="272"/>
      <c r="O260" s="272"/>
      <c r="P260" s="272"/>
      <c r="Q260" s="272"/>
      <c r="R260" s="272"/>
    </row>
    <row r="261" spans="12:18" x14ac:dyDescent="0.25">
      <c r="L261" s="273"/>
      <c r="M261" s="272"/>
      <c r="N261" s="272"/>
      <c r="O261" s="272"/>
      <c r="P261" s="272"/>
      <c r="Q261" s="272"/>
      <c r="R261" s="272"/>
    </row>
    <row r="262" spans="12:18" x14ac:dyDescent="0.25">
      <c r="L262" s="273"/>
      <c r="M262" s="272"/>
      <c r="N262" s="272"/>
      <c r="O262" s="272"/>
      <c r="P262" s="272"/>
      <c r="Q262" s="272"/>
      <c r="R262" s="272"/>
    </row>
    <row r="263" spans="12:18" x14ac:dyDescent="0.25">
      <c r="L263" s="273"/>
      <c r="M263" s="272"/>
      <c r="N263" s="272"/>
      <c r="O263" s="272"/>
      <c r="P263" s="272"/>
      <c r="Q263" s="272"/>
      <c r="R263" s="272"/>
    </row>
    <row r="264" spans="12:18" x14ac:dyDescent="0.25">
      <c r="L264" s="273"/>
      <c r="M264" s="272"/>
      <c r="N264" s="272"/>
      <c r="O264" s="272"/>
      <c r="P264" s="272"/>
      <c r="Q264" s="272"/>
      <c r="R264" s="272"/>
    </row>
    <row r="265" spans="12:18" x14ac:dyDescent="0.25">
      <c r="L265" s="273"/>
      <c r="M265" s="272"/>
      <c r="N265" s="272"/>
      <c r="O265" s="272"/>
      <c r="P265" s="272"/>
      <c r="Q265" s="272"/>
      <c r="R265" s="272"/>
    </row>
    <row r="266" spans="12:18" x14ac:dyDescent="0.25">
      <c r="L266" s="273"/>
      <c r="M266" s="272"/>
      <c r="N266" s="272"/>
      <c r="O266" s="272"/>
      <c r="P266" s="272"/>
      <c r="Q266" s="272"/>
      <c r="R266" s="272"/>
    </row>
    <row r="267" spans="12:18" x14ac:dyDescent="0.25">
      <c r="L267" s="273"/>
      <c r="M267" s="272"/>
      <c r="N267" s="272"/>
      <c r="O267" s="272"/>
      <c r="P267" s="272"/>
      <c r="Q267" s="272"/>
      <c r="R267" s="272"/>
    </row>
    <row r="268" spans="12:18" x14ac:dyDescent="0.25">
      <c r="L268" s="273"/>
      <c r="M268" s="272"/>
      <c r="N268" s="272"/>
      <c r="O268" s="272"/>
      <c r="P268" s="272"/>
      <c r="Q268" s="272"/>
      <c r="R268" s="272"/>
    </row>
    <row r="269" spans="12:18" x14ac:dyDescent="0.25">
      <c r="L269" s="273"/>
      <c r="M269" s="272"/>
      <c r="N269" s="272"/>
      <c r="O269" s="272"/>
      <c r="P269" s="272"/>
      <c r="Q269" s="272"/>
      <c r="R269" s="272"/>
    </row>
    <row r="270" spans="12:18" x14ac:dyDescent="0.25">
      <c r="L270" s="273"/>
      <c r="M270" s="272"/>
      <c r="N270" s="272"/>
      <c r="O270" s="272"/>
      <c r="P270" s="272"/>
      <c r="Q270" s="272"/>
      <c r="R270" s="272"/>
    </row>
    <row r="271" spans="12:18" x14ac:dyDescent="0.25">
      <c r="L271" s="273"/>
      <c r="M271" s="272"/>
      <c r="N271" s="272"/>
      <c r="O271" s="272"/>
      <c r="P271" s="272"/>
      <c r="Q271" s="272"/>
      <c r="R271" s="272"/>
    </row>
    <row r="272" spans="12:18" x14ac:dyDescent="0.25">
      <c r="L272" s="273"/>
      <c r="M272" s="272"/>
      <c r="N272" s="272"/>
      <c r="O272" s="272"/>
      <c r="P272" s="272"/>
      <c r="Q272" s="272"/>
      <c r="R272" s="272"/>
    </row>
    <row r="273" spans="12:18" x14ac:dyDescent="0.25">
      <c r="L273" s="273"/>
      <c r="M273" s="272"/>
      <c r="N273" s="272"/>
      <c r="O273" s="272"/>
      <c r="P273" s="272"/>
      <c r="Q273" s="272"/>
      <c r="R273" s="272"/>
    </row>
    <row r="274" spans="12:18" x14ac:dyDescent="0.25">
      <c r="L274" s="273"/>
      <c r="M274" s="272"/>
      <c r="N274" s="272"/>
      <c r="O274" s="272"/>
      <c r="P274" s="272"/>
      <c r="Q274" s="272"/>
      <c r="R274" s="272"/>
    </row>
    <row r="275" spans="12:18" x14ac:dyDescent="0.25">
      <c r="L275" s="273"/>
      <c r="M275" s="272"/>
      <c r="N275" s="272"/>
      <c r="O275" s="272"/>
      <c r="P275" s="272"/>
      <c r="Q275" s="272"/>
      <c r="R275" s="272"/>
    </row>
    <row r="276" spans="12:18" x14ac:dyDescent="0.25">
      <c r="L276" s="273"/>
      <c r="M276" s="272"/>
      <c r="N276" s="272"/>
      <c r="O276" s="272"/>
      <c r="P276" s="272"/>
      <c r="Q276" s="272"/>
      <c r="R276" s="272"/>
    </row>
    <row r="277" spans="12:18" x14ac:dyDescent="0.25">
      <c r="L277" s="273"/>
      <c r="M277" s="272"/>
      <c r="N277" s="272"/>
      <c r="O277" s="272"/>
      <c r="P277" s="272"/>
      <c r="Q277" s="272"/>
      <c r="R277" s="272"/>
    </row>
    <row r="278" spans="12:18" x14ac:dyDescent="0.25">
      <c r="L278" s="273"/>
      <c r="M278" s="272"/>
      <c r="N278" s="272"/>
      <c r="O278" s="272"/>
      <c r="P278" s="272"/>
      <c r="Q278" s="272"/>
      <c r="R278" s="272"/>
    </row>
    <row r="279" spans="12:18" x14ac:dyDescent="0.25">
      <c r="L279" s="273"/>
      <c r="M279" s="272"/>
      <c r="N279" s="272"/>
      <c r="O279" s="272"/>
      <c r="P279" s="272"/>
      <c r="Q279" s="272"/>
      <c r="R279" s="272"/>
    </row>
    <row r="280" spans="12:18" x14ac:dyDescent="0.25">
      <c r="L280" s="273"/>
      <c r="M280" s="272"/>
      <c r="N280" s="272"/>
      <c r="O280" s="272"/>
      <c r="P280" s="272"/>
      <c r="Q280" s="272"/>
      <c r="R280" s="272"/>
    </row>
    <row r="281" spans="12:18" x14ac:dyDescent="0.25">
      <c r="L281" s="273"/>
      <c r="M281" s="272"/>
      <c r="N281" s="272"/>
      <c r="O281" s="272"/>
      <c r="P281" s="272"/>
      <c r="Q281" s="272"/>
      <c r="R281" s="272"/>
    </row>
    <row r="282" spans="12:18" x14ac:dyDescent="0.25">
      <c r="L282" s="273"/>
      <c r="M282" s="272"/>
      <c r="N282" s="272"/>
      <c r="O282" s="272"/>
      <c r="P282" s="272"/>
      <c r="Q282" s="272"/>
      <c r="R282" s="272"/>
    </row>
    <row r="283" spans="12:18" x14ac:dyDescent="0.25">
      <c r="L283" s="273"/>
      <c r="M283" s="272"/>
      <c r="N283" s="272"/>
      <c r="O283" s="272"/>
      <c r="P283" s="272"/>
      <c r="Q283" s="272"/>
      <c r="R283" s="272"/>
    </row>
    <row r="284" spans="12:18" x14ac:dyDescent="0.25">
      <c r="L284" s="273"/>
      <c r="M284" s="272"/>
      <c r="N284" s="272"/>
      <c r="O284" s="272"/>
      <c r="P284" s="272"/>
      <c r="Q284" s="272"/>
      <c r="R284" s="272"/>
    </row>
    <row r="285" spans="12:18" x14ac:dyDescent="0.25">
      <c r="L285" s="273"/>
      <c r="M285" s="272"/>
      <c r="N285" s="272"/>
      <c r="O285" s="272"/>
      <c r="P285" s="272"/>
      <c r="Q285" s="272"/>
      <c r="R285" s="272"/>
    </row>
    <row r="286" spans="12:18" x14ac:dyDescent="0.25">
      <c r="L286" s="273"/>
      <c r="M286" s="272"/>
      <c r="N286" s="272"/>
      <c r="O286" s="272"/>
      <c r="P286" s="272"/>
      <c r="Q286" s="272"/>
      <c r="R286" s="272"/>
    </row>
    <row r="287" spans="12:18" x14ac:dyDescent="0.25">
      <c r="L287" s="273"/>
      <c r="M287" s="272"/>
      <c r="N287" s="272"/>
      <c r="O287" s="272"/>
      <c r="P287" s="272"/>
      <c r="Q287" s="272"/>
      <c r="R287" s="272"/>
    </row>
    <row r="288" spans="12:18" x14ac:dyDescent="0.25">
      <c r="L288" s="273"/>
      <c r="M288" s="272"/>
      <c r="N288" s="272"/>
      <c r="O288" s="272"/>
      <c r="P288" s="272"/>
      <c r="Q288" s="272"/>
      <c r="R288" s="272"/>
    </row>
    <row r="289" spans="12:18" x14ac:dyDescent="0.25">
      <c r="L289" s="273"/>
      <c r="M289" s="272"/>
      <c r="N289" s="272"/>
      <c r="O289" s="272"/>
      <c r="P289" s="272"/>
      <c r="Q289" s="272"/>
      <c r="R289" s="272"/>
    </row>
    <row r="290" spans="12:18" x14ac:dyDescent="0.25">
      <c r="L290" s="273"/>
      <c r="M290" s="272"/>
      <c r="N290" s="272"/>
      <c r="O290" s="272"/>
      <c r="P290" s="272"/>
      <c r="Q290" s="272"/>
      <c r="R290" s="272"/>
    </row>
    <row r="291" spans="12:18" x14ac:dyDescent="0.25">
      <c r="L291" s="273"/>
      <c r="M291" s="272"/>
      <c r="N291" s="272"/>
      <c r="O291" s="272"/>
      <c r="P291" s="272"/>
      <c r="Q291" s="272"/>
      <c r="R291" s="272"/>
    </row>
    <row r="292" spans="12:18" x14ac:dyDescent="0.25">
      <c r="L292" s="273"/>
      <c r="M292" s="272"/>
      <c r="N292" s="272"/>
      <c r="O292" s="272"/>
      <c r="P292" s="272"/>
      <c r="Q292" s="272"/>
      <c r="R292" s="272"/>
    </row>
    <row r="293" spans="12:18" x14ac:dyDescent="0.25">
      <c r="L293" s="273"/>
      <c r="M293" s="272"/>
      <c r="N293" s="272"/>
      <c r="O293" s="272"/>
      <c r="P293" s="272"/>
      <c r="Q293" s="272"/>
      <c r="R293" s="272"/>
    </row>
    <row r="294" spans="12:18" x14ac:dyDescent="0.25">
      <c r="L294" s="273"/>
      <c r="M294" s="272"/>
      <c r="N294" s="272"/>
      <c r="O294" s="272"/>
      <c r="P294" s="272"/>
      <c r="Q294" s="272"/>
      <c r="R294" s="272"/>
    </row>
    <row r="295" spans="12:18" x14ac:dyDescent="0.25">
      <c r="L295" s="273"/>
      <c r="M295" s="272"/>
      <c r="N295" s="272"/>
      <c r="O295" s="272"/>
      <c r="P295" s="272"/>
      <c r="Q295" s="272"/>
      <c r="R295" s="272"/>
    </row>
    <row r="296" spans="12:18" x14ac:dyDescent="0.25">
      <c r="L296" s="273"/>
      <c r="M296" s="272"/>
      <c r="N296" s="272"/>
      <c r="O296" s="272"/>
      <c r="P296" s="272"/>
      <c r="Q296" s="272"/>
      <c r="R296" s="272"/>
    </row>
    <row r="297" spans="12:18" x14ac:dyDescent="0.25">
      <c r="L297" s="273"/>
      <c r="M297" s="272"/>
      <c r="N297" s="272"/>
      <c r="O297" s="272"/>
      <c r="P297" s="272"/>
      <c r="Q297" s="272"/>
      <c r="R297" s="272"/>
    </row>
    <row r="298" spans="12:18" x14ac:dyDescent="0.25">
      <c r="L298" s="273"/>
      <c r="M298" s="272"/>
      <c r="N298" s="272"/>
      <c r="O298" s="272"/>
      <c r="P298" s="272"/>
      <c r="Q298" s="272"/>
      <c r="R298" s="272"/>
    </row>
    <row r="299" spans="12:18" x14ac:dyDescent="0.25">
      <c r="L299" s="273"/>
      <c r="M299" s="272"/>
      <c r="N299" s="272"/>
      <c r="O299" s="272"/>
      <c r="P299" s="272"/>
      <c r="Q299" s="272"/>
      <c r="R299" s="272"/>
    </row>
    <row r="300" spans="12:18" x14ac:dyDescent="0.25">
      <c r="L300" s="273"/>
      <c r="M300" s="272"/>
      <c r="N300" s="272"/>
      <c r="O300" s="272"/>
      <c r="P300" s="272"/>
      <c r="Q300" s="272"/>
      <c r="R300" s="272"/>
    </row>
    <row r="301" spans="12:18" x14ac:dyDescent="0.25">
      <c r="L301" s="273"/>
      <c r="M301" s="272"/>
      <c r="N301" s="272"/>
      <c r="O301" s="272"/>
      <c r="P301" s="272"/>
      <c r="Q301" s="272"/>
      <c r="R301" s="272"/>
    </row>
    <row r="302" spans="12:18" x14ac:dyDescent="0.25">
      <c r="L302" s="273"/>
      <c r="M302" s="272"/>
      <c r="N302" s="272"/>
      <c r="O302" s="272"/>
      <c r="P302" s="272"/>
      <c r="Q302" s="272"/>
      <c r="R302" s="272"/>
    </row>
    <row r="303" spans="12:18" x14ac:dyDescent="0.25">
      <c r="L303" s="273"/>
      <c r="M303" s="272"/>
      <c r="N303" s="272"/>
      <c r="O303" s="272"/>
      <c r="P303" s="272"/>
      <c r="Q303" s="272"/>
      <c r="R303" s="272"/>
    </row>
    <row r="304" spans="12:18" x14ac:dyDescent="0.25">
      <c r="L304" s="273"/>
      <c r="M304" s="272"/>
      <c r="N304" s="272"/>
      <c r="O304" s="272"/>
      <c r="P304" s="272"/>
      <c r="Q304" s="272"/>
      <c r="R304" s="272"/>
    </row>
    <row r="305" spans="12:18" x14ac:dyDescent="0.25">
      <c r="L305" s="273"/>
      <c r="M305" s="272"/>
      <c r="N305" s="272"/>
      <c r="O305" s="272"/>
      <c r="P305" s="272"/>
      <c r="Q305" s="272"/>
      <c r="R305" s="272"/>
    </row>
    <row r="306" spans="12:18" x14ac:dyDescent="0.25">
      <c r="L306" s="273"/>
      <c r="M306" s="272"/>
      <c r="N306" s="272"/>
      <c r="O306" s="272"/>
      <c r="P306" s="272"/>
      <c r="Q306" s="272"/>
      <c r="R306" s="272"/>
    </row>
    <row r="307" spans="12:18" x14ac:dyDescent="0.25">
      <c r="L307" s="273"/>
      <c r="M307" s="272"/>
      <c r="N307" s="272"/>
      <c r="O307" s="272"/>
      <c r="P307" s="272"/>
      <c r="Q307" s="272"/>
      <c r="R307" s="272"/>
    </row>
    <row r="308" spans="12:18" x14ac:dyDescent="0.25">
      <c r="L308" s="273"/>
      <c r="M308" s="272"/>
      <c r="N308" s="272"/>
      <c r="O308" s="272"/>
      <c r="P308" s="272"/>
      <c r="Q308" s="272"/>
      <c r="R308" s="272"/>
    </row>
    <row r="309" spans="12:18" x14ac:dyDescent="0.25">
      <c r="L309" s="273"/>
      <c r="M309" s="272"/>
      <c r="N309" s="272"/>
      <c r="O309" s="272"/>
      <c r="P309" s="272"/>
      <c r="Q309" s="272"/>
      <c r="R309" s="272"/>
    </row>
    <row r="310" spans="12:18" x14ac:dyDescent="0.25">
      <c r="L310" s="273"/>
      <c r="M310" s="272"/>
      <c r="N310" s="272"/>
      <c r="O310" s="272"/>
      <c r="P310" s="272"/>
      <c r="Q310" s="272"/>
      <c r="R310" s="272"/>
    </row>
    <row r="311" spans="12:18" x14ac:dyDescent="0.25">
      <c r="L311" s="273"/>
      <c r="M311" s="272"/>
      <c r="N311" s="272"/>
      <c r="O311" s="272"/>
      <c r="P311" s="272"/>
      <c r="Q311" s="272"/>
      <c r="R311" s="272"/>
    </row>
    <row r="312" spans="12:18" x14ac:dyDescent="0.25">
      <c r="L312" s="273"/>
      <c r="M312" s="272"/>
      <c r="N312" s="272"/>
      <c r="O312" s="272"/>
      <c r="P312" s="272"/>
      <c r="Q312" s="272"/>
      <c r="R312" s="272"/>
    </row>
    <row r="313" spans="12:18" x14ac:dyDescent="0.25">
      <c r="L313" s="273"/>
      <c r="M313" s="272"/>
      <c r="N313" s="272"/>
      <c r="O313" s="272"/>
      <c r="P313" s="272"/>
      <c r="Q313" s="272"/>
      <c r="R313" s="272"/>
    </row>
    <row r="314" spans="12:18" x14ac:dyDescent="0.25">
      <c r="L314" s="273"/>
      <c r="M314" s="272"/>
      <c r="N314" s="272"/>
      <c r="O314" s="272"/>
      <c r="P314" s="272"/>
      <c r="Q314" s="272"/>
      <c r="R314" s="272"/>
    </row>
    <row r="315" spans="12:18" x14ac:dyDescent="0.25">
      <c r="L315" s="273"/>
      <c r="M315" s="272"/>
      <c r="N315" s="272"/>
      <c r="O315" s="272"/>
      <c r="P315" s="272"/>
      <c r="Q315" s="272"/>
      <c r="R315" s="272"/>
    </row>
    <row r="316" spans="12:18" x14ac:dyDescent="0.25">
      <c r="L316" s="273"/>
      <c r="M316" s="272"/>
      <c r="N316" s="272"/>
      <c r="O316" s="272"/>
      <c r="P316" s="272"/>
      <c r="Q316" s="272"/>
      <c r="R316" s="272"/>
    </row>
    <row r="317" spans="12:18" x14ac:dyDescent="0.25">
      <c r="L317" s="273"/>
      <c r="M317" s="272"/>
      <c r="N317" s="272"/>
      <c r="O317" s="272"/>
      <c r="P317" s="272"/>
      <c r="Q317" s="272"/>
      <c r="R317" s="272"/>
    </row>
    <row r="318" spans="12:18" x14ac:dyDescent="0.25">
      <c r="L318" s="273"/>
      <c r="M318" s="272"/>
      <c r="N318" s="272"/>
      <c r="O318" s="272"/>
      <c r="P318" s="272"/>
      <c r="Q318" s="272"/>
      <c r="R318" s="272"/>
    </row>
    <row r="319" spans="12:18" x14ac:dyDescent="0.25">
      <c r="L319" s="273"/>
      <c r="M319" s="272"/>
      <c r="N319" s="272"/>
      <c r="O319" s="272"/>
      <c r="P319" s="272"/>
      <c r="Q319" s="272"/>
      <c r="R319" s="272"/>
    </row>
    <row r="320" spans="12:18" x14ac:dyDescent="0.25">
      <c r="L320" s="273"/>
      <c r="M320" s="272"/>
      <c r="N320" s="272"/>
      <c r="O320" s="272"/>
      <c r="P320" s="272"/>
      <c r="Q320" s="272"/>
      <c r="R320" s="272"/>
    </row>
    <row r="321" spans="12:18" x14ac:dyDescent="0.25">
      <c r="L321" s="273"/>
      <c r="M321" s="272"/>
      <c r="N321" s="272"/>
      <c r="O321" s="272"/>
      <c r="P321" s="272"/>
      <c r="Q321" s="272"/>
      <c r="R321" s="272"/>
    </row>
    <row r="322" spans="12:18" x14ac:dyDescent="0.25">
      <c r="L322" s="273"/>
      <c r="M322" s="272"/>
      <c r="N322" s="272"/>
      <c r="O322" s="272"/>
      <c r="P322" s="272"/>
      <c r="Q322" s="272"/>
      <c r="R322" s="272"/>
    </row>
    <row r="323" spans="12:18" x14ac:dyDescent="0.25">
      <c r="L323" s="273"/>
      <c r="M323" s="272"/>
      <c r="N323" s="272"/>
      <c r="O323" s="272"/>
      <c r="P323" s="272"/>
      <c r="Q323" s="272"/>
      <c r="R323" s="272"/>
    </row>
    <row r="324" spans="12:18" x14ac:dyDescent="0.25">
      <c r="L324" s="273"/>
      <c r="M324" s="272"/>
      <c r="N324" s="272"/>
      <c r="O324" s="272"/>
      <c r="P324" s="272"/>
      <c r="Q324" s="272"/>
      <c r="R324" s="272"/>
    </row>
    <row r="325" spans="12:18" x14ac:dyDescent="0.25">
      <c r="L325" s="273"/>
      <c r="M325" s="272"/>
      <c r="N325" s="272"/>
      <c r="O325" s="272"/>
      <c r="P325" s="272"/>
      <c r="Q325" s="272"/>
      <c r="R325" s="272"/>
    </row>
    <row r="326" spans="12:18" x14ac:dyDescent="0.25">
      <c r="L326" s="273"/>
      <c r="M326" s="272"/>
      <c r="N326" s="272"/>
      <c r="O326" s="272"/>
      <c r="P326" s="272"/>
      <c r="Q326" s="272"/>
      <c r="R326" s="272"/>
    </row>
    <row r="327" spans="12:18" x14ac:dyDescent="0.25">
      <c r="L327" s="273"/>
      <c r="M327" s="272"/>
      <c r="N327" s="272"/>
      <c r="O327" s="272"/>
      <c r="P327" s="272"/>
      <c r="Q327" s="272"/>
      <c r="R327" s="272"/>
    </row>
    <row r="328" spans="12:18" x14ac:dyDescent="0.25">
      <c r="L328" s="273"/>
      <c r="M328" s="272"/>
      <c r="N328" s="272"/>
      <c r="O328" s="272"/>
      <c r="P328" s="272"/>
      <c r="Q328" s="272"/>
      <c r="R328" s="272"/>
    </row>
    <row r="329" spans="12:18" x14ac:dyDescent="0.25">
      <c r="L329" s="273"/>
      <c r="M329" s="272"/>
      <c r="N329" s="272"/>
      <c r="O329" s="272"/>
      <c r="P329" s="272"/>
      <c r="Q329" s="272"/>
      <c r="R329" s="272"/>
    </row>
    <row r="330" spans="12:18" x14ac:dyDescent="0.25">
      <c r="L330" s="273"/>
      <c r="M330" s="272"/>
      <c r="N330" s="272"/>
      <c r="O330" s="272"/>
      <c r="P330" s="272"/>
      <c r="Q330" s="272"/>
      <c r="R330" s="272"/>
    </row>
    <row r="331" spans="12:18" x14ac:dyDescent="0.25">
      <c r="L331" s="273"/>
      <c r="M331" s="272"/>
      <c r="N331" s="272"/>
      <c r="O331" s="272"/>
      <c r="P331" s="272"/>
      <c r="Q331" s="272"/>
      <c r="R331" s="272"/>
    </row>
    <row r="332" spans="12:18" x14ac:dyDescent="0.25">
      <c r="L332" s="273"/>
      <c r="M332" s="272"/>
      <c r="N332" s="272"/>
      <c r="O332" s="272"/>
      <c r="P332" s="272"/>
      <c r="Q332" s="272"/>
      <c r="R332" s="272"/>
    </row>
    <row r="333" spans="12:18" x14ac:dyDescent="0.25">
      <c r="L333" s="273"/>
      <c r="M333" s="272"/>
      <c r="N333" s="272"/>
      <c r="O333" s="272"/>
      <c r="P333" s="272"/>
      <c r="Q333" s="272"/>
      <c r="R333" s="272"/>
    </row>
    <row r="334" spans="12:18" x14ac:dyDescent="0.25">
      <c r="L334" s="273"/>
      <c r="M334" s="272"/>
      <c r="N334" s="272"/>
      <c r="O334" s="272"/>
      <c r="P334" s="272"/>
      <c r="Q334" s="272"/>
      <c r="R334" s="272"/>
    </row>
    <row r="335" spans="12:18" x14ac:dyDescent="0.25">
      <c r="L335" s="273"/>
      <c r="M335" s="272"/>
      <c r="N335" s="272"/>
      <c r="O335" s="272"/>
      <c r="P335" s="272"/>
      <c r="Q335" s="272"/>
      <c r="R335" s="272"/>
    </row>
    <row r="336" spans="12:18" x14ac:dyDescent="0.25">
      <c r="L336" s="273"/>
      <c r="M336" s="272"/>
      <c r="N336" s="272"/>
      <c r="O336" s="272"/>
      <c r="P336" s="272"/>
      <c r="Q336" s="272"/>
      <c r="R336" s="272"/>
    </row>
    <row r="337" spans="12:18" x14ac:dyDescent="0.25">
      <c r="L337" s="273"/>
      <c r="M337" s="272"/>
      <c r="N337" s="272"/>
      <c r="O337" s="272"/>
      <c r="P337" s="272"/>
      <c r="Q337" s="272"/>
      <c r="R337" s="272"/>
    </row>
    <row r="338" spans="12:18" x14ac:dyDescent="0.25">
      <c r="L338" s="273"/>
      <c r="M338" s="272"/>
      <c r="N338" s="272"/>
      <c r="O338" s="272"/>
      <c r="P338" s="272"/>
      <c r="Q338" s="272"/>
      <c r="R338" s="272"/>
    </row>
    <row r="339" spans="12:18" x14ac:dyDescent="0.25">
      <c r="L339" s="273"/>
      <c r="M339" s="272"/>
      <c r="N339" s="272"/>
      <c r="O339" s="272"/>
      <c r="P339" s="272"/>
      <c r="Q339" s="272"/>
      <c r="R339" s="272"/>
    </row>
    <row r="340" spans="12:18" x14ac:dyDescent="0.25">
      <c r="L340" s="273"/>
      <c r="M340" s="272"/>
      <c r="N340" s="272"/>
      <c r="O340" s="272"/>
      <c r="P340" s="272"/>
      <c r="Q340" s="272"/>
      <c r="R340" s="272"/>
    </row>
    <row r="341" spans="12:18" x14ac:dyDescent="0.25">
      <c r="L341" s="273"/>
      <c r="M341" s="272"/>
      <c r="N341" s="272"/>
      <c r="O341" s="272"/>
      <c r="P341" s="272"/>
      <c r="Q341" s="272"/>
      <c r="R341" s="272"/>
    </row>
    <row r="342" spans="12:18" x14ac:dyDescent="0.25">
      <c r="L342" s="273"/>
      <c r="M342" s="272"/>
      <c r="N342" s="272"/>
      <c r="O342" s="272"/>
      <c r="P342" s="272"/>
      <c r="Q342" s="272"/>
      <c r="R342" s="272"/>
    </row>
    <row r="343" spans="12:18" x14ac:dyDescent="0.25">
      <c r="L343" s="273"/>
      <c r="M343" s="272"/>
      <c r="N343" s="272"/>
      <c r="O343" s="272"/>
      <c r="P343" s="272"/>
      <c r="Q343" s="272"/>
      <c r="R343" s="272"/>
    </row>
    <row r="344" spans="12:18" x14ac:dyDescent="0.25">
      <c r="L344" s="273"/>
      <c r="M344" s="272"/>
      <c r="N344" s="272"/>
      <c r="O344" s="272"/>
      <c r="P344" s="272"/>
      <c r="Q344" s="272"/>
      <c r="R344" s="272"/>
    </row>
    <row r="345" spans="12:18" x14ac:dyDescent="0.25">
      <c r="L345" s="273"/>
      <c r="M345" s="272"/>
      <c r="N345" s="272"/>
      <c r="O345" s="272"/>
      <c r="P345" s="272"/>
      <c r="Q345" s="272"/>
      <c r="R345" s="272"/>
    </row>
    <row r="346" spans="12:18" x14ac:dyDescent="0.25">
      <c r="L346" s="273"/>
      <c r="M346" s="272"/>
      <c r="N346" s="272"/>
      <c r="O346" s="272"/>
      <c r="P346" s="272"/>
      <c r="Q346" s="272"/>
      <c r="R346" s="272"/>
    </row>
    <row r="347" spans="12:18" x14ac:dyDescent="0.25">
      <c r="L347" s="273"/>
      <c r="M347" s="272"/>
      <c r="N347" s="272"/>
      <c r="O347" s="272"/>
      <c r="P347" s="272"/>
      <c r="Q347" s="272"/>
      <c r="R347" s="272"/>
    </row>
    <row r="348" spans="12:18" x14ac:dyDescent="0.25">
      <c r="L348" s="273"/>
      <c r="M348" s="272"/>
      <c r="N348" s="272"/>
      <c r="O348" s="272"/>
      <c r="P348" s="272"/>
      <c r="Q348" s="272"/>
      <c r="R348" s="272"/>
    </row>
    <row r="349" spans="12:18" x14ac:dyDescent="0.25">
      <c r="L349" s="273"/>
      <c r="M349" s="272"/>
      <c r="N349" s="272"/>
      <c r="O349" s="272"/>
      <c r="P349" s="272"/>
      <c r="Q349" s="272"/>
      <c r="R349" s="272"/>
    </row>
    <row r="350" spans="12:18" x14ac:dyDescent="0.25">
      <c r="L350" s="273"/>
      <c r="M350" s="272"/>
      <c r="N350" s="272"/>
      <c r="O350" s="272"/>
      <c r="P350" s="272"/>
      <c r="Q350" s="272"/>
      <c r="R350" s="272"/>
    </row>
    <row r="351" spans="12:18" x14ac:dyDescent="0.25">
      <c r="L351" s="273"/>
      <c r="M351" s="272"/>
      <c r="N351" s="272"/>
      <c r="O351" s="272"/>
      <c r="P351" s="272"/>
      <c r="Q351" s="272"/>
      <c r="R351" s="272"/>
    </row>
    <row r="352" spans="12:18" x14ac:dyDescent="0.25">
      <c r="L352" s="273"/>
      <c r="M352" s="272"/>
      <c r="N352" s="272"/>
      <c r="O352" s="272"/>
      <c r="P352" s="272"/>
      <c r="Q352" s="272"/>
      <c r="R352" s="272"/>
    </row>
    <row r="353" spans="12:18" x14ac:dyDescent="0.25">
      <c r="L353" s="273"/>
      <c r="M353" s="272"/>
      <c r="N353" s="272"/>
      <c r="O353" s="272"/>
      <c r="P353" s="272"/>
      <c r="Q353" s="272"/>
      <c r="R353" s="272"/>
    </row>
    <row r="354" spans="12:18" x14ac:dyDescent="0.25">
      <c r="L354" s="273"/>
      <c r="M354" s="272"/>
      <c r="N354" s="272"/>
      <c r="O354" s="272"/>
      <c r="P354" s="272"/>
      <c r="Q354" s="272"/>
      <c r="R354" s="272"/>
    </row>
    <row r="355" spans="12:18" x14ac:dyDescent="0.25">
      <c r="L355" s="273"/>
      <c r="M355" s="272"/>
      <c r="N355" s="272"/>
      <c r="O355" s="272"/>
      <c r="P355" s="272"/>
      <c r="Q355" s="272"/>
      <c r="R355" s="272"/>
    </row>
    <row r="356" spans="12:18" x14ac:dyDescent="0.25">
      <c r="L356" s="273"/>
      <c r="M356" s="272"/>
      <c r="N356" s="272"/>
      <c r="O356" s="272"/>
      <c r="P356" s="272"/>
      <c r="Q356" s="272"/>
      <c r="R356" s="272"/>
    </row>
    <row r="357" spans="12:18" x14ac:dyDescent="0.25">
      <c r="L357" s="273"/>
      <c r="M357" s="272"/>
      <c r="N357" s="272"/>
      <c r="O357" s="272"/>
      <c r="P357" s="272"/>
      <c r="Q357" s="272"/>
      <c r="R357" s="272"/>
    </row>
    <row r="358" spans="12:18" x14ac:dyDescent="0.25">
      <c r="L358" s="273"/>
      <c r="M358" s="272"/>
      <c r="N358" s="272"/>
      <c r="O358" s="272"/>
      <c r="P358" s="272"/>
      <c r="Q358" s="272"/>
      <c r="R358" s="272"/>
    </row>
    <row r="359" spans="12:18" x14ac:dyDescent="0.25">
      <c r="L359" s="273"/>
      <c r="M359" s="272"/>
      <c r="N359" s="272"/>
      <c r="O359" s="272"/>
      <c r="P359" s="272"/>
      <c r="Q359" s="272"/>
      <c r="R359" s="272"/>
    </row>
    <row r="360" spans="12:18" x14ac:dyDescent="0.25">
      <c r="L360" s="273"/>
      <c r="M360" s="272"/>
      <c r="N360" s="272"/>
      <c r="O360" s="272"/>
      <c r="P360" s="272"/>
      <c r="Q360" s="272"/>
      <c r="R360" s="272"/>
    </row>
    <row r="361" spans="12:18" x14ac:dyDescent="0.25">
      <c r="L361" s="273"/>
      <c r="M361" s="272"/>
      <c r="N361" s="272"/>
      <c r="O361" s="272"/>
      <c r="P361" s="272"/>
      <c r="Q361" s="272"/>
      <c r="R361" s="272"/>
    </row>
    <row r="362" spans="12:18" x14ac:dyDescent="0.25">
      <c r="L362" s="273"/>
      <c r="M362" s="272"/>
      <c r="N362" s="272"/>
      <c r="O362" s="272"/>
      <c r="P362" s="272"/>
      <c r="Q362" s="272"/>
      <c r="R362" s="272"/>
    </row>
    <row r="363" spans="12:18" x14ac:dyDescent="0.25">
      <c r="L363" s="273"/>
      <c r="M363" s="272"/>
      <c r="N363" s="272"/>
      <c r="O363" s="272"/>
      <c r="P363" s="272"/>
      <c r="Q363" s="272"/>
      <c r="R363" s="272"/>
    </row>
    <row r="364" spans="12:18" x14ac:dyDescent="0.25">
      <c r="L364" s="273"/>
      <c r="M364" s="272"/>
      <c r="N364" s="272"/>
      <c r="O364" s="272"/>
      <c r="P364" s="272"/>
      <c r="Q364" s="272"/>
      <c r="R364" s="272"/>
    </row>
    <row r="365" spans="12:18" x14ac:dyDescent="0.25">
      <c r="L365" s="273"/>
      <c r="M365" s="272"/>
      <c r="N365" s="272"/>
      <c r="O365" s="272"/>
      <c r="P365" s="272"/>
      <c r="Q365" s="272"/>
      <c r="R365" s="272"/>
    </row>
    <row r="366" spans="12:18" x14ac:dyDescent="0.25">
      <c r="L366" s="273"/>
      <c r="M366" s="272"/>
      <c r="N366" s="272"/>
      <c r="O366" s="272"/>
      <c r="P366" s="272"/>
      <c r="Q366" s="272"/>
      <c r="R366" s="272"/>
    </row>
    <row r="367" spans="12:18" x14ac:dyDescent="0.25">
      <c r="L367" s="273"/>
      <c r="M367" s="272"/>
      <c r="N367" s="272"/>
      <c r="O367" s="272"/>
      <c r="P367" s="272"/>
      <c r="Q367" s="272"/>
      <c r="R367" s="272"/>
    </row>
    <row r="368" spans="12:18" x14ac:dyDescent="0.25">
      <c r="L368" s="273"/>
      <c r="M368" s="272"/>
      <c r="N368" s="272"/>
      <c r="O368" s="272"/>
      <c r="P368" s="272"/>
      <c r="Q368" s="272"/>
      <c r="R368" s="272"/>
    </row>
    <row r="369" spans="12:18" x14ac:dyDescent="0.25">
      <c r="L369" s="273"/>
      <c r="M369" s="272"/>
      <c r="N369" s="272"/>
      <c r="O369" s="272"/>
      <c r="P369" s="272"/>
      <c r="Q369" s="272"/>
      <c r="R369" s="272"/>
    </row>
    <row r="370" spans="12:18" x14ac:dyDescent="0.25">
      <c r="L370" s="273"/>
      <c r="M370" s="272"/>
      <c r="N370" s="272"/>
      <c r="O370" s="272"/>
      <c r="P370" s="272"/>
      <c r="Q370" s="272"/>
      <c r="R370" s="272"/>
    </row>
    <row r="371" spans="12:18" x14ac:dyDescent="0.25">
      <c r="L371" s="273"/>
      <c r="M371" s="272"/>
      <c r="N371" s="272"/>
      <c r="O371" s="272"/>
      <c r="P371" s="272"/>
      <c r="Q371" s="272"/>
      <c r="R371" s="272"/>
    </row>
    <row r="372" spans="12:18" x14ac:dyDescent="0.25">
      <c r="L372" s="273"/>
      <c r="M372" s="272"/>
      <c r="N372" s="272"/>
      <c r="O372" s="272"/>
      <c r="P372" s="272"/>
      <c r="Q372" s="272"/>
      <c r="R372" s="272"/>
    </row>
    <row r="373" spans="12:18" x14ac:dyDescent="0.25">
      <c r="L373" s="273"/>
      <c r="M373" s="272"/>
      <c r="N373" s="272"/>
      <c r="O373" s="272"/>
      <c r="P373" s="272"/>
      <c r="Q373" s="272"/>
      <c r="R373" s="272"/>
    </row>
    <row r="374" spans="12:18" x14ac:dyDescent="0.25">
      <c r="L374" s="273"/>
      <c r="M374" s="272"/>
      <c r="N374" s="272"/>
      <c r="O374" s="272"/>
      <c r="P374" s="272"/>
      <c r="Q374" s="272"/>
      <c r="R374" s="272"/>
    </row>
    <row r="375" spans="12:18" x14ac:dyDescent="0.25">
      <c r="L375" s="273"/>
      <c r="M375" s="272"/>
      <c r="N375" s="272"/>
      <c r="O375" s="272"/>
      <c r="P375" s="272"/>
      <c r="Q375" s="272"/>
      <c r="R375" s="272"/>
    </row>
    <row r="376" spans="12:18" x14ac:dyDescent="0.25">
      <c r="L376" s="273"/>
      <c r="M376" s="272"/>
      <c r="N376" s="272"/>
      <c r="O376" s="272"/>
      <c r="P376" s="272"/>
      <c r="Q376" s="272"/>
      <c r="R376" s="272"/>
    </row>
    <row r="377" spans="12:18" x14ac:dyDescent="0.25">
      <c r="L377" s="273"/>
      <c r="M377" s="272"/>
      <c r="N377" s="272"/>
      <c r="O377" s="272"/>
      <c r="P377" s="272"/>
      <c r="Q377" s="272"/>
      <c r="R377" s="272"/>
    </row>
    <row r="378" spans="12:18" x14ac:dyDescent="0.25">
      <c r="L378" s="273"/>
      <c r="M378" s="272"/>
      <c r="N378" s="272"/>
      <c r="O378" s="272"/>
      <c r="P378" s="272"/>
      <c r="Q378" s="272"/>
      <c r="R378" s="272"/>
    </row>
    <row r="379" spans="12:18" x14ac:dyDescent="0.25">
      <c r="L379" s="273"/>
      <c r="M379" s="272"/>
      <c r="N379" s="272"/>
      <c r="O379" s="272"/>
      <c r="P379" s="272"/>
      <c r="Q379" s="272"/>
      <c r="R379" s="272"/>
    </row>
    <row r="380" spans="12:18" x14ac:dyDescent="0.25">
      <c r="L380" s="273"/>
      <c r="M380" s="272"/>
      <c r="N380" s="272"/>
      <c r="O380" s="272"/>
      <c r="P380" s="272"/>
      <c r="Q380" s="272"/>
      <c r="R380" s="272"/>
    </row>
    <row r="381" spans="12:18" x14ac:dyDescent="0.25">
      <c r="L381" s="273"/>
      <c r="M381" s="272"/>
      <c r="N381" s="272"/>
      <c r="O381" s="272"/>
      <c r="P381" s="272"/>
      <c r="Q381" s="272"/>
      <c r="R381" s="272"/>
    </row>
    <row r="382" spans="12:18" x14ac:dyDescent="0.25">
      <c r="L382" s="273"/>
      <c r="M382" s="272"/>
      <c r="N382" s="272"/>
      <c r="O382" s="272"/>
      <c r="P382" s="272"/>
      <c r="Q382" s="272"/>
      <c r="R382" s="272"/>
    </row>
    <row r="383" spans="12:18" x14ac:dyDescent="0.25">
      <c r="L383" s="273"/>
      <c r="M383" s="272"/>
      <c r="N383" s="272"/>
      <c r="O383" s="272"/>
      <c r="P383" s="272"/>
      <c r="Q383" s="272"/>
      <c r="R383" s="272"/>
    </row>
    <row r="384" spans="12:18" x14ac:dyDescent="0.25">
      <c r="L384" s="273"/>
      <c r="M384" s="272"/>
      <c r="N384" s="272"/>
      <c r="O384" s="272"/>
      <c r="P384" s="272"/>
      <c r="Q384" s="272"/>
      <c r="R384" s="272"/>
    </row>
    <row r="385" spans="12:18" x14ac:dyDescent="0.25">
      <c r="L385" s="273"/>
      <c r="M385" s="272"/>
      <c r="N385" s="272"/>
      <c r="O385" s="272"/>
      <c r="P385" s="272"/>
      <c r="Q385" s="272"/>
      <c r="R385" s="272"/>
    </row>
    <row r="386" spans="12:18" x14ac:dyDescent="0.25">
      <c r="L386" s="273"/>
      <c r="M386" s="272"/>
      <c r="N386" s="272"/>
      <c r="O386" s="272"/>
      <c r="P386" s="272"/>
      <c r="Q386" s="272"/>
      <c r="R386" s="272"/>
    </row>
    <row r="387" spans="12:18" x14ac:dyDescent="0.25">
      <c r="L387" s="273"/>
      <c r="M387" s="272"/>
      <c r="N387" s="272"/>
      <c r="O387" s="272"/>
      <c r="P387" s="272"/>
      <c r="Q387" s="272"/>
      <c r="R387" s="272"/>
    </row>
    <row r="388" spans="12:18" x14ac:dyDescent="0.25">
      <c r="L388" s="273"/>
      <c r="M388" s="272"/>
      <c r="N388" s="272"/>
      <c r="O388" s="272"/>
      <c r="P388" s="272"/>
      <c r="Q388" s="272"/>
      <c r="R388" s="272"/>
    </row>
    <row r="389" spans="12:18" x14ac:dyDescent="0.25">
      <c r="L389" s="273"/>
      <c r="M389" s="272"/>
      <c r="N389" s="272"/>
      <c r="O389" s="272"/>
      <c r="P389" s="272"/>
      <c r="Q389" s="272"/>
      <c r="R389" s="272"/>
    </row>
    <row r="390" spans="12:18" x14ac:dyDescent="0.25">
      <c r="L390" s="273"/>
      <c r="M390" s="272"/>
      <c r="N390" s="272"/>
      <c r="O390" s="272"/>
      <c r="P390" s="272"/>
      <c r="Q390" s="272"/>
      <c r="R390" s="272"/>
    </row>
    <row r="391" spans="12:18" x14ac:dyDescent="0.25">
      <c r="L391" s="273"/>
      <c r="M391" s="272"/>
      <c r="N391" s="272"/>
      <c r="O391" s="272"/>
      <c r="P391" s="272"/>
      <c r="Q391" s="272"/>
      <c r="R391" s="272"/>
    </row>
    <row r="392" spans="12:18" x14ac:dyDescent="0.25">
      <c r="L392" s="273"/>
      <c r="M392" s="272"/>
      <c r="N392" s="272"/>
      <c r="O392" s="272"/>
      <c r="P392" s="272"/>
      <c r="Q392" s="272"/>
      <c r="R392" s="272"/>
    </row>
    <row r="393" spans="12:18" x14ac:dyDescent="0.25">
      <c r="L393" s="273"/>
      <c r="M393" s="272"/>
      <c r="N393" s="272"/>
      <c r="O393" s="272"/>
      <c r="P393" s="272"/>
      <c r="Q393" s="272"/>
      <c r="R393" s="272"/>
    </row>
    <row r="394" spans="12:18" x14ac:dyDescent="0.25">
      <c r="L394" s="273"/>
      <c r="M394" s="272"/>
      <c r="N394" s="272"/>
      <c r="O394" s="272"/>
      <c r="P394" s="272"/>
      <c r="Q394" s="272"/>
      <c r="R394" s="272"/>
    </row>
    <row r="395" spans="12:18" x14ac:dyDescent="0.25">
      <c r="L395" s="273"/>
      <c r="M395" s="272"/>
      <c r="N395" s="272"/>
      <c r="O395" s="272"/>
      <c r="P395" s="272"/>
      <c r="Q395" s="272"/>
      <c r="R395" s="272"/>
    </row>
    <row r="396" spans="12:18" x14ac:dyDescent="0.25">
      <c r="L396" s="273"/>
      <c r="M396" s="272"/>
      <c r="N396" s="272"/>
      <c r="O396" s="272"/>
      <c r="P396" s="272"/>
      <c r="Q396" s="272"/>
      <c r="R396" s="272"/>
    </row>
    <row r="397" spans="12:18" x14ac:dyDescent="0.25">
      <c r="L397" s="273"/>
      <c r="M397" s="272"/>
      <c r="N397" s="272"/>
      <c r="O397" s="272"/>
      <c r="P397" s="272"/>
      <c r="Q397" s="272"/>
      <c r="R397" s="272"/>
    </row>
    <row r="398" spans="12:18" x14ac:dyDescent="0.25">
      <c r="L398" s="273"/>
      <c r="M398" s="272"/>
      <c r="N398" s="272"/>
      <c r="O398" s="272"/>
      <c r="P398" s="272"/>
      <c r="Q398" s="272"/>
      <c r="R398" s="272"/>
    </row>
    <row r="399" spans="12:18" x14ac:dyDescent="0.25">
      <c r="L399" s="273"/>
      <c r="M399" s="272"/>
      <c r="N399" s="272"/>
      <c r="O399" s="272"/>
      <c r="P399" s="272"/>
      <c r="Q399" s="272"/>
      <c r="R399" s="272"/>
    </row>
    <row r="400" spans="12:18" x14ac:dyDescent="0.25">
      <c r="L400" s="273"/>
      <c r="M400" s="272"/>
      <c r="N400" s="272"/>
      <c r="O400" s="272"/>
      <c r="P400" s="272"/>
      <c r="Q400" s="272"/>
      <c r="R400" s="272"/>
    </row>
    <row r="401" spans="12:18" x14ac:dyDescent="0.25">
      <c r="L401" s="273"/>
      <c r="M401" s="272"/>
      <c r="N401" s="272"/>
      <c r="O401" s="272"/>
      <c r="P401" s="272"/>
      <c r="Q401" s="272"/>
      <c r="R401" s="272"/>
    </row>
    <row r="402" spans="12:18" x14ac:dyDescent="0.25">
      <c r="L402" s="273"/>
      <c r="M402" s="272"/>
      <c r="N402" s="272"/>
      <c r="O402" s="272"/>
      <c r="P402" s="272"/>
      <c r="Q402" s="272"/>
      <c r="R402" s="272"/>
    </row>
    <row r="403" spans="12:18" x14ac:dyDescent="0.25">
      <c r="L403" s="273"/>
      <c r="M403" s="272"/>
      <c r="N403" s="272"/>
      <c r="O403" s="272"/>
      <c r="P403" s="272"/>
      <c r="Q403" s="272"/>
      <c r="R403" s="272"/>
    </row>
    <row r="404" spans="12:18" x14ac:dyDescent="0.25">
      <c r="L404" s="273"/>
      <c r="M404" s="272"/>
      <c r="N404" s="272"/>
      <c r="O404" s="272"/>
      <c r="P404" s="272"/>
      <c r="Q404" s="272"/>
      <c r="R404" s="272"/>
    </row>
    <row r="405" spans="12:18" x14ac:dyDescent="0.25">
      <c r="L405" s="273"/>
      <c r="M405" s="272"/>
      <c r="N405" s="272"/>
      <c r="O405" s="272"/>
      <c r="P405" s="272"/>
      <c r="Q405" s="272"/>
      <c r="R405" s="272"/>
    </row>
    <row r="406" spans="12:18" x14ac:dyDescent="0.25">
      <c r="L406" s="273"/>
      <c r="M406" s="272"/>
      <c r="N406" s="272"/>
      <c r="O406" s="272"/>
      <c r="P406" s="272"/>
      <c r="Q406" s="272"/>
      <c r="R406" s="272"/>
    </row>
    <row r="407" spans="12:18" x14ac:dyDescent="0.25">
      <c r="L407" s="273"/>
      <c r="M407" s="272"/>
      <c r="N407" s="272"/>
      <c r="O407" s="272"/>
      <c r="P407" s="272"/>
      <c r="Q407" s="272"/>
      <c r="R407" s="272"/>
    </row>
    <row r="408" spans="12:18" x14ac:dyDescent="0.25">
      <c r="L408" s="273"/>
      <c r="M408" s="272"/>
      <c r="N408" s="272"/>
      <c r="O408" s="272"/>
      <c r="P408" s="272"/>
      <c r="Q408" s="272"/>
      <c r="R408" s="272"/>
    </row>
    <row r="409" spans="12:18" x14ac:dyDescent="0.25">
      <c r="L409" s="273"/>
      <c r="M409" s="272"/>
      <c r="N409" s="272"/>
      <c r="O409" s="272"/>
      <c r="P409" s="272"/>
      <c r="Q409" s="272"/>
      <c r="R409" s="272"/>
    </row>
    <row r="410" spans="12:18" x14ac:dyDescent="0.25">
      <c r="L410" s="273"/>
      <c r="M410" s="272"/>
      <c r="N410" s="272"/>
      <c r="O410" s="272"/>
      <c r="P410" s="272"/>
      <c r="Q410" s="272"/>
      <c r="R410" s="272"/>
    </row>
    <row r="411" spans="12:18" x14ac:dyDescent="0.25">
      <c r="L411" s="273"/>
      <c r="M411" s="272"/>
      <c r="N411" s="272"/>
      <c r="O411" s="272"/>
      <c r="P411" s="272"/>
      <c r="Q411" s="272"/>
      <c r="R411" s="272"/>
    </row>
    <row r="412" spans="12:18" x14ac:dyDescent="0.25">
      <c r="L412" s="273"/>
      <c r="M412" s="272"/>
      <c r="N412" s="272"/>
      <c r="O412" s="272"/>
      <c r="P412" s="272"/>
      <c r="Q412" s="272"/>
      <c r="R412" s="272"/>
    </row>
    <row r="413" spans="12:18" x14ac:dyDescent="0.25">
      <c r="L413" s="273"/>
      <c r="M413" s="272"/>
      <c r="N413" s="272"/>
      <c r="O413" s="272"/>
      <c r="P413" s="272"/>
      <c r="Q413" s="272"/>
      <c r="R413" s="272"/>
    </row>
    <row r="414" spans="12:18" x14ac:dyDescent="0.25">
      <c r="L414" s="273"/>
      <c r="M414" s="272"/>
      <c r="N414" s="272"/>
      <c r="O414" s="272"/>
      <c r="P414" s="272"/>
      <c r="Q414" s="272"/>
      <c r="R414" s="272"/>
    </row>
    <row r="415" spans="12:18" x14ac:dyDescent="0.25">
      <c r="L415" s="273"/>
      <c r="M415" s="272"/>
      <c r="N415" s="272"/>
      <c r="O415" s="272"/>
      <c r="P415" s="272"/>
      <c r="Q415" s="272"/>
      <c r="R415" s="272"/>
    </row>
    <row r="416" spans="12:18" x14ac:dyDescent="0.25">
      <c r="L416" s="273"/>
      <c r="M416" s="272"/>
      <c r="N416" s="272"/>
      <c r="O416" s="272"/>
      <c r="P416" s="272"/>
      <c r="Q416" s="272"/>
      <c r="R416" s="272"/>
    </row>
    <row r="417" spans="12:18" x14ac:dyDescent="0.25">
      <c r="L417" s="273"/>
      <c r="M417" s="272"/>
      <c r="N417" s="272"/>
      <c r="O417" s="272"/>
      <c r="P417" s="272"/>
      <c r="Q417" s="272"/>
      <c r="R417" s="272"/>
    </row>
    <row r="418" spans="12:18" x14ac:dyDescent="0.25">
      <c r="L418" s="273"/>
      <c r="M418" s="272"/>
      <c r="N418" s="272"/>
      <c r="O418" s="272"/>
      <c r="P418" s="272"/>
      <c r="Q418" s="272"/>
      <c r="R418" s="272"/>
    </row>
    <row r="419" spans="12:18" x14ac:dyDescent="0.25">
      <c r="L419" s="273"/>
      <c r="M419" s="272"/>
      <c r="N419" s="272"/>
      <c r="O419" s="272"/>
      <c r="P419" s="272"/>
      <c r="Q419" s="272"/>
      <c r="R419" s="272"/>
    </row>
    <row r="420" spans="12:18" x14ac:dyDescent="0.25">
      <c r="L420" s="273"/>
      <c r="M420" s="272"/>
      <c r="N420" s="272"/>
      <c r="O420" s="272"/>
      <c r="P420" s="272"/>
      <c r="Q420" s="272"/>
      <c r="R420" s="272"/>
    </row>
    <row r="421" spans="12:18" x14ac:dyDescent="0.25">
      <c r="L421" s="273"/>
      <c r="M421" s="272"/>
      <c r="N421" s="272"/>
      <c r="O421" s="272"/>
      <c r="P421" s="272"/>
      <c r="Q421" s="272"/>
      <c r="R421" s="272"/>
    </row>
    <row r="422" spans="12:18" x14ac:dyDescent="0.25">
      <c r="L422" s="273"/>
      <c r="M422" s="272"/>
      <c r="N422" s="272"/>
      <c r="O422" s="272"/>
      <c r="P422" s="272"/>
      <c r="Q422" s="272"/>
      <c r="R422" s="272"/>
    </row>
    <row r="423" spans="12:18" x14ac:dyDescent="0.25">
      <c r="L423" s="273"/>
      <c r="M423" s="272"/>
      <c r="N423" s="272"/>
      <c r="O423" s="272"/>
      <c r="P423" s="272"/>
      <c r="Q423" s="272"/>
      <c r="R423" s="272"/>
    </row>
    <row r="424" spans="12:18" x14ac:dyDescent="0.25">
      <c r="L424" s="273"/>
      <c r="M424" s="272"/>
      <c r="N424" s="272"/>
      <c r="O424" s="272"/>
      <c r="P424" s="272"/>
      <c r="Q424" s="272"/>
      <c r="R424" s="272"/>
    </row>
    <row r="425" spans="12:18" x14ac:dyDescent="0.25">
      <c r="L425" s="273"/>
      <c r="M425" s="272"/>
      <c r="N425" s="272"/>
      <c r="O425" s="272"/>
      <c r="P425" s="272"/>
      <c r="Q425" s="272"/>
      <c r="R425" s="272"/>
    </row>
    <row r="426" spans="12:18" x14ac:dyDescent="0.25">
      <c r="L426" s="273"/>
      <c r="M426" s="272"/>
      <c r="N426" s="272"/>
      <c r="O426" s="272"/>
      <c r="P426" s="272"/>
      <c r="Q426" s="272"/>
      <c r="R426" s="272"/>
    </row>
    <row r="427" spans="12:18" x14ac:dyDescent="0.25">
      <c r="L427" s="273"/>
      <c r="M427" s="272"/>
      <c r="N427" s="272"/>
      <c r="O427" s="272"/>
      <c r="P427" s="272"/>
      <c r="Q427" s="272"/>
      <c r="R427" s="272"/>
    </row>
    <row r="428" spans="12:18" x14ac:dyDescent="0.25">
      <c r="L428" s="273"/>
      <c r="M428" s="272"/>
      <c r="N428" s="272"/>
      <c r="O428" s="272"/>
      <c r="P428" s="272"/>
      <c r="Q428" s="272"/>
      <c r="R428" s="272"/>
    </row>
    <row r="429" spans="12:18" x14ac:dyDescent="0.25">
      <c r="L429" s="273"/>
      <c r="M429" s="272"/>
      <c r="N429" s="272"/>
      <c r="O429" s="272"/>
      <c r="P429" s="272"/>
      <c r="Q429" s="272"/>
      <c r="R429" s="272"/>
    </row>
    <row r="430" spans="12:18" x14ac:dyDescent="0.25">
      <c r="L430" s="273"/>
      <c r="M430" s="272"/>
      <c r="N430" s="272"/>
      <c r="O430" s="272"/>
      <c r="P430" s="272"/>
      <c r="Q430" s="272"/>
      <c r="R430" s="272"/>
    </row>
    <row r="431" spans="12:18" x14ac:dyDescent="0.25">
      <c r="L431" s="273"/>
      <c r="M431" s="272"/>
      <c r="N431" s="272"/>
      <c r="O431" s="272"/>
      <c r="P431" s="272"/>
      <c r="Q431" s="272"/>
      <c r="R431" s="272"/>
    </row>
    <row r="432" spans="12:18" x14ac:dyDescent="0.25">
      <c r="L432" s="273"/>
      <c r="M432" s="272"/>
      <c r="N432" s="272"/>
      <c r="O432" s="272"/>
      <c r="P432" s="272"/>
      <c r="Q432" s="272"/>
      <c r="R432" s="272"/>
    </row>
    <row r="433" spans="12:18" x14ac:dyDescent="0.25">
      <c r="L433" s="273"/>
      <c r="M433" s="272"/>
      <c r="N433" s="272"/>
      <c r="O433" s="272"/>
      <c r="P433" s="272"/>
      <c r="Q433" s="272"/>
      <c r="R433" s="272"/>
    </row>
    <row r="434" spans="12:18" x14ac:dyDescent="0.25">
      <c r="L434" s="273"/>
      <c r="M434" s="272"/>
      <c r="N434" s="272"/>
      <c r="O434" s="272"/>
      <c r="P434" s="272"/>
      <c r="Q434" s="272"/>
      <c r="R434" s="272"/>
    </row>
    <row r="435" spans="12:18" x14ac:dyDescent="0.25">
      <c r="L435" s="273"/>
      <c r="M435" s="272"/>
      <c r="N435" s="272"/>
      <c r="O435" s="272"/>
      <c r="P435" s="272"/>
      <c r="Q435" s="272"/>
      <c r="R435" s="272"/>
    </row>
    <row r="436" spans="12:18" x14ac:dyDescent="0.25">
      <c r="L436" s="273"/>
      <c r="M436" s="272"/>
      <c r="N436" s="272"/>
      <c r="O436" s="272"/>
      <c r="P436" s="272"/>
      <c r="Q436" s="272"/>
      <c r="R436" s="272"/>
    </row>
    <row r="437" spans="12:18" x14ac:dyDescent="0.25">
      <c r="L437" s="273"/>
      <c r="M437" s="272"/>
      <c r="N437" s="272"/>
      <c r="O437" s="272"/>
      <c r="P437" s="272"/>
      <c r="Q437" s="272"/>
      <c r="R437" s="272"/>
    </row>
    <row r="438" spans="12:18" x14ac:dyDescent="0.25">
      <c r="L438" s="273"/>
      <c r="M438" s="272"/>
      <c r="N438" s="272"/>
      <c r="O438" s="272"/>
      <c r="P438" s="272"/>
      <c r="Q438" s="272"/>
      <c r="R438" s="272"/>
    </row>
    <row r="439" spans="12:18" x14ac:dyDescent="0.25">
      <c r="L439" s="273"/>
      <c r="M439" s="272"/>
      <c r="N439" s="272"/>
      <c r="O439" s="272"/>
      <c r="P439" s="272"/>
      <c r="Q439" s="272"/>
      <c r="R439" s="272"/>
    </row>
    <row r="440" spans="12:18" x14ac:dyDescent="0.25">
      <c r="L440" s="273"/>
      <c r="M440" s="272"/>
      <c r="N440" s="272"/>
      <c r="O440" s="272"/>
      <c r="P440" s="272"/>
      <c r="Q440" s="272"/>
      <c r="R440" s="272"/>
    </row>
    <row r="441" spans="12:18" x14ac:dyDescent="0.25">
      <c r="L441" s="273"/>
      <c r="M441" s="272"/>
      <c r="N441" s="272"/>
      <c r="O441" s="272"/>
      <c r="P441" s="272"/>
      <c r="Q441" s="272"/>
      <c r="R441" s="272"/>
    </row>
    <row r="442" spans="12:18" x14ac:dyDescent="0.25">
      <c r="L442" s="273"/>
      <c r="M442" s="272"/>
      <c r="N442" s="272"/>
      <c r="O442" s="272"/>
      <c r="P442" s="272"/>
      <c r="Q442" s="272"/>
      <c r="R442" s="272"/>
    </row>
    <row r="443" spans="12:18" x14ac:dyDescent="0.25">
      <c r="L443" s="273"/>
      <c r="M443" s="272"/>
      <c r="N443" s="272"/>
      <c r="O443" s="272"/>
      <c r="P443" s="272"/>
      <c r="Q443" s="272"/>
      <c r="R443" s="272"/>
    </row>
    <row r="444" spans="12:18" x14ac:dyDescent="0.25">
      <c r="L444" s="273"/>
      <c r="M444" s="272"/>
      <c r="N444" s="272"/>
      <c r="O444" s="272"/>
      <c r="P444" s="272"/>
      <c r="Q444" s="272"/>
      <c r="R444" s="272"/>
    </row>
    <row r="445" spans="12:18" x14ac:dyDescent="0.25">
      <c r="L445" s="273"/>
      <c r="M445" s="272"/>
      <c r="N445" s="272"/>
      <c r="O445" s="272"/>
      <c r="P445" s="272"/>
      <c r="Q445" s="272"/>
      <c r="R445" s="272"/>
    </row>
    <row r="446" spans="12:18" x14ac:dyDescent="0.25">
      <c r="L446" s="273"/>
      <c r="M446" s="272"/>
      <c r="N446" s="272"/>
      <c r="O446" s="272"/>
      <c r="P446" s="272"/>
      <c r="Q446" s="272"/>
      <c r="R446" s="272"/>
    </row>
    <row r="447" spans="12:18" x14ac:dyDescent="0.25">
      <c r="L447" s="273"/>
      <c r="M447" s="272"/>
      <c r="N447" s="272"/>
      <c r="O447" s="272"/>
      <c r="P447" s="272"/>
      <c r="Q447" s="272"/>
      <c r="R447" s="272"/>
    </row>
    <row r="448" spans="12:18" x14ac:dyDescent="0.25">
      <c r="L448" s="273"/>
      <c r="M448" s="272"/>
      <c r="N448" s="272"/>
      <c r="O448" s="272"/>
      <c r="P448" s="272"/>
      <c r="Q448" s="272"/>
      <c r="R448" s="272"/>
    </row>
    <row r="449" spans="12:18" x14ac:dyDescent="0.25">
      <c r="L449" s="273"/>
      <c r="M449" s="272"/>
      <c r="N449" s="272"/>
      <c r="O449" s="272"/>
      <c r="P449" s="272"/>
      <c r="Q449" s="272"/>
      <c r="R449" s="272"/>
    </row>
    <row r="450" spans="12:18" x14ac:dyDescent="0.25">
      <c r="L450" s="273"/>
      <c r="M450" s="272"/>
      <c r="N450" s="272"/>
      <c r="O450" s="272"/>
      <c r="P450" s="272"/>
      <c r="Q450" s="272"/>
      <c r="R450" s="272"/>
    </row>
    <row r="451" spans="12:18" x14ac:dyDescent="0.25">
      <c r="L451" s="273"/>
      <c r="M451" s="272"/>
      <c r="N451" s="272"/>
      <c r="O451" s="272"/>
      <c r="P451" s="272"/>
      <c r="Q451" s="272"/>
      <c r="R451" s="272"/>
    </row>
    <row r="452" spans="12:18" x14ac:dyDescent="0.25">
      <c r="L452" s="273"/>
      <c r="M452" s="272"/>
      <c r="N452" s="272"/>
      <c r="O452" s="272"/>
      <c r="P452" s="272"/>
      <c r="Q452" s="272"/>
      <c r="R452" s="272"/>
    </row>
    <row r="453" spans="12:18" x14ac:dyDescent="0.25">
      <c r="L453" s="273"/>
      <c r="M453" s="272"/>
      <c r="N453" s="272"/>
      <c r="O453" s="272"/>
      <c r="P453" s="272"/>
      <c r="Q453" s="272"/>
      <c r="R453" s="272"/>
    </row>
    <row r="454" spans="12:18" x14ac:dyDescent="0.25">
      <c r="L454" s="273"/>
      <c r="M454" s="272"/>
      <c r="N454" s="272"/>
      <c r="O454" s="272"/>
      <c r="P454" s="272"/>
      <c r="Q454" s="272"/>
      <c r="R454" s="272"/>
    </row>
    <row r="455" spans="12:18" x14ac:dyDescent="0.25">
      <c r="L455" s="273"/>
      <c r="M455" s="272"/>
      <c r="N455" s="272"/>
      <c r="O455" s="272"/>
      <c r="P455" s="272"/>
      <c r="Q455" s="272"/>
      <c r="R455" s="272"/>
    </row>
    <row r="456" spans="12:18" x14ac:dyDescent="0.25">
      <c r="L456" s="273"/>
      <c r="M456" s="272"/>
      <c r="N456" s="272"/>
      <c r="O456" s="272"/>
      <c r="P456" s="272"/>
      <c r="Q456" s="272"/>
      <c r="R456" s="272"/>
    </row>
    <row r="457" spans="12:18" x14ac:dyDescent="0.25">
      <c r="L457" s="273"/>
      <c r="M457" s="272"/>
      <c r="N457" s="272"/>
      <c r="O457" s="272"/>
      <c r="P457" s="272"/>
      <c r="Q457" s="272"/>
      <c r="R457" s="272"/>
    </row>
    <row r="458" spans="12:18" x14ac:dyDescent="0.25">
      <c r="L458" s="273"/>
      <c r="M458" s="272"/>
      <c r="N458" s="272"/>
      <c r="O458" s="272"/>
      <c r="P458" s="272"/>
      <c r="Q458" s="272"/>
      <c r="R458" s="272"/>
    </row>
    <row r="459" spans="12:18" x14ac:dyDescent="0.25">
      <c r="L459" s="273"/>
      <c r="M459" s="272"/>
      <c r="N459" s="272"/>
      <c r="O459" s="272"/>
      <c r="P459" s="272"/>
      <c r="Q459" s="272"/>
      <c r="R459" s="272"/>
    </row>
    <row r="460" spans="12:18" x14ac:dyDescent="0.25">
      <c r="L460" s="273"/>
      <c r="M460" s="272"/>
      <c r="N460" s="272"/>
      <c r="O460" s="272"/>
      <c r="P460" s="272"/>
      <c r="Q460" s="272"/>
      <c r="R460" s="272"/>
    </row>
    <row r="461" spans="12:18" x14ac:dyDescent="0.25">
      <c r="L461" s="273"/>
      <c r="M461" s="272"/>
      <c r="N461" s="272"/>
      <c r="O461" s="272"/>
      <c r="P461" s="272"/>
      <c r="Q461" s="272"/>
      <c r="R461" s="272"/>
    </row>
    <row r="462" spans="12:18" x14ac:dyDescent="0.25">
      <c r="L462" s="273"/>
      <c r="M462" s="272"/>
      <c r="N462" s="272"/>
      <c r="O462" s="272"/>
      <c r="P462" s="272"/>
      <c r="Q462" s="272"/>
      <c r="R462" s="272"/>
    </row>
    <row r="463" spans="12:18" x14ac:dyDescent="0.25">
      <c r="L463" s="273"/>
      <c r="M463" s="272"/>
      <c r="N463" s="272"/>
      <c r="O463" s="272"/>
      <c r="P463" s="272"/>
      <c r="Q463" s="272"/>
      <c r="R463" s="272"/>
    </row>
    <row r="464" spans="12:18" x14ac:dyDescent="0.25">
      <c r="L464" s="273"/>
      <c r="M464" s="272"/>
      <c r="N464" s="272"/>
      <c r="O464" s="272"/>
      <c r="P464" s="272"/>
      <c r="Q464" s="272"/>
      <c r="R464" s="272"/>
    </row>
    <row r="465" spans="12:18" x14ac:dyDescent="0.25">
      <c r="L465" s="273"/>
      <c r="M465" s="272"/>
      <c r="N465" s="272"/>
      <c r="O465" s="272"/>
      <c r="P465" s="272"/>
      <c r="Q465" s="272"/>
      <c r="R465" s="272"/>
    </row>
    <row r="466" spans="12:18" x14ac:dyDescent="0.25">
      <c r="L466" s="273"/>
      <c r="M466" s="272"/>
      <c r="N466" s="272"/>
      <c r="O466" s="272"/>
      <c r="P466" s="272"/>
      <c r="Q466" s="272"/>
      <c r="R466" s="272"/>
    </row>
    <row r="467" spans="12:18" x14ac:dyDescent="0.25">
      <c r="L467" s="273"/>
      <c r="M467" s="272"/>
      <c r="N467" s="272"/>
      <c r="O467" s="272"/>
      <c r="P467" s="272"/>
      <c r="Q467" s="272"/>
      <c r="R467" s="272"/>
    </row>
    <row r="468" spans="12:18" x14ac:dyDescent="0.25">
      <c r="L468" s="273"/>
      <c r="M468" s="272"/>
      <c r="N468" s="272"/>
      <c r="O468" s="272"/>
      <c r="P468" s="272"/>
      <c r="Q468" s="272"/>
      <c r="R468" s="272"/>
    </row>
    <row r="469" spans="12:18" x14ac:dyDescent="0.25">
      <c r="L469" s="273"/>
      <c r="M469" s="272"/>
      <c r="N469" s="272"/>
      <c r="O469" s="272"/>
      <c r="P469" s="272"/>
      <c r="Q469" s="272"/>
      <c r="R469" s="272"/>
    </row>
    <row r="470" spans="12:18" x14ac:dyDescent="0.25">
      <c r="L470" s="273"/>
      <c r="M470" s="272"/>
      <c r="N470" s="272"/>
      <c r="O470" s="272"/>
      <c r="P470" s="272"/>
      <c r="Q470" s="272"/>
      <c r="R470" s="272"/>
    </row>
    <row r="471" spans="12:18" x14ac:dyDescent="0.25">
      <c r="L471" s="273"/>
      <c r="M471" s="272"/>
      <c r="N471" s="272"/>
      <c r="O471" s="272"/>
      <c r="P471" s="272"/>
      <c r="Q471" s="272"/>
      <c r="R471" s="272"/>
    </row>
    <row r="472" spans="12:18" x14ac:dyDescent="0.25">
      <c r="L472" s="273"/>
      <c r="M472" s="272"/>
      <c r="N472" s="272"/>
      <c r="O472" s="272"/>
      <c r="P472" s="272"/>
      <c r="Q472" s="272"/>
      <c r="R472" s="272"/>
    </row>
    <row r="473" spans="12:18" x14ac:dyDescent="0.25">
      <c r="L473" s="273"/>
      <c r="M473" s="272"/>
      <c r="N473" s="272"/>
      <c r="O473" s="272"/>
      <c r="P473" s="272"/>
      <c r="Q473" s="272"/>
      <c r="R473" s="272"/>
    </row>
    <row r="474" spans="12:18" x14ac:dyDescent="0.25">
      <c r="L474" s="273"/>
      <c r="M474" s="272"/>
      <c r="N474" s="272"/>
      <c r="O474" s="272"/>
      <c r="P474" s="272"/>
      <c r="Q474" s="272"/>
      <c r="R474" s="272"/>
    </row>
    <row r="475" spans="12:18" x14ac:dyDescent="0.25">
      <c r="L475" s="273"/>
      <c r="M475" s="272"/>
      <c r="N475" s="272"/>
      <c r="O475" s="272"/>
      <c r="P475" s="272"/>
      <c r="Q475" s="272"/>
      <c r="R475" s="272"/>
    </row>
    <row r="476" spans="12:18" x14ac:dyDescent="0.25">
      <c r="L476" s="273"/>
      <c r="M476" s="272"/>
      <c r="N476" s="272"/>
      <c r="O476" s="272"/>
      <c r="P476" s="272"/>
      <c r="Q476" s="272"/>
      <c r="R476" s="272"/>
    </row>
    <row r="477" spans="12:18" x14ac:dyDescent="0.25">
      <c r="L477" s="273"/>
      <c r="M477" s="272"/>
      <c r="N477" s="272"/>
      <c r="O477" s="272"/>
      <c r="P477" s="272"/>
      <c r="Q477" s="272"/>
      <c r="R477" s="272"/>
    </row>
    <row r="478" spans="12:18" x14ac:dyDescent="0.25">
      <c r="L478" s="273"/>
      <c r="M478" s="272"/>
      <c r="N478" s="272"/>
      <c r="O478" s="272"/>
      <c r="P478" s="272"/>
      <c r="Q478" s="272"/>
      <c r="R478" s="272"/>
    </row>
    <row r="479" spans="12:18" x14ac:dyDescent="0.25">
      <c r="L479" s="273"/>
      <c r="M479" s="272"/>
      <c r="N479" s="272"/>
      <c r="O479" s="272"/>
      <c r="P479" s="272"/>
      <c r="Q479" s="272"/>
      <c r="R479" s="272"/>
    </row>
    <row r="480" spans="12:18" x14ac:dyDescent="0.25">
      <c r="L480" s="273"/>
      <c r="M480" s="272"/>
      <c r="N480" s="272"/>
      <c r="O480" s="272"/>
      <c r="P480" s="272"/>
      <c r="Q480" s="272"/>
      <c r="R480" s="272"/>
    </row>
    <row r="481" spans="12:18" x14ac:dyDescent="0.25">
      <c r="L481" s="273"/>
      <c r="M481" s="272"/>
      <c r="N481" s="272"/>
      <c r="O481" s="272"/>
      <c r="P481" s="272"/>
      <c r="Q481" s="272"/>
      <c r="R481" s="272"/>
    </row>
    <row r="482" spans="12:18" x14ac:dyDescent="0.25">
      <c r="L482" s="273"/>
      <c r="M482" s="272"/>
      <c r="N482" s="272"/>
      <c r="O482" s="272"/>
      <c r="P482" s="272"/>
      <c r="Q482" s="272"/>
      <c r="R482" s="272"/>
    </row>
    <row r="483" spans="12:18" x14ac:dyDescent="0.25">
      <c r="L483" s="273"/>
      <c r="M483" s="272"/>
      <c r="N483" s="272"/>
      <c r="O483" s="272"/>
      <c r="P483" s="272"/>
      <c r="Q483" s="272"/>
      <c r="R483" s="272"/>
    </row>
    <row r="484" spans="12:18" x14ac:dyDescent="0.25">
      <c r="L484" s="273"/>
      <c r="M484" s="272"/>
      <c r="N484" s="272"/>
      <c r="O484" s="272"/>
      <c r="P484" s="272"/>
      <c r="Q484" s="272"/>
      <c r="R484" s="272"/>
    </row>
    <row r="485" spans="12:18" x14ac:dyDescent="0.25">
      <c r="L485" s="273"/>
      <c r="M485" s="272"/>
      <c r="N485" s="272"/>
      <c r="O485" s="272"/>
      <c r="P485" s="272"/>
      <c r="Q485" s="272"/>
      <c r="R485" s="272"/>
    </row>
    <row r="486" spans="12:18" x14ac:dyDescent="0.25">
      <c r="L486" s="273"/>
      <c r="M486" s="272"/>
      <c r="N486" s="272"/>
      <c r="O486" s="272"/>
      <c r="P486" s="272"/>
      <c r="Q486" s="272"/>
      <c r="R486" s="272"/>
    </row>
    <row r="487" spans="12:18" x14ac:dyDescent="0.25">
      <c r="L487" s="273"/>
      <c r="M487" s="272"/>
      <c r="N487" s="272"/>
      <c r="O487" s="272"/>
      <c r="P487" s="272"/>
      <c r="Q487" s="272"/>
      <c r="R487" s="272"/>
    </row>
    <row r="488" spans="12:18" x14ac:dyDescent="0.25">
      <c r="L488" s="273"/>
      <c r="M488" s="272"/>
      <c r="N488" s="272"/>
      <c r="O488" s="272"/>
      <c r="P488" s="272"/>
      <c r="Q488" s="272"/>
      <c r="R488" s="272"/>
    </row>
    <row r="489" spans="12:18" x14ac:dyDescent="0.25">
      <c r="L489" s="273"/>
      <c r="M489" s="272"/>
      <c r="N489" s="272"/>
      <c r="O489" s="272"/>
      <c r="P489" s="272"/>
      <c r="Q489" s="272"/>
      <c r="R489" s="272"/>
    </row>
    <row r="490" spans="12:18" x14ac:dyDescent="0.25">
      <c r="L490" s="273"/>
      <c r="M490" s="272"/>
      <c r="N490" s="272"/>
      <c r="O490" s="272"/>
      <c r="P490" s="272"/>
      <c r="Q490" s="272"/>
      <c r="R490" s="272"/>
    </row>
    <row r="491" spans="12:18" x14ac:dyDescent="0.25">
      <c r="L491" s="273"/>
      <c r="M491" s="272"/>
      <c r="N491" s="272"/>
      <c r="O491" s="272"/>
      <c r="P491" s="272"/>
      <c r="Q491" s="272"/>
      <c r="R491" s="272"/>
    </row>
    <row r="492" spans="12:18" x14ac:dyDescent="0.25">
      <c r="L492" s="273"/>
      <c r="M492" s="272"/>
      <c r="N492" s="272"/>
      <c r="O492" s="272"/>
      <c r="P492" s="272"/>
      <c r="Q492" s="272"/>
      <c r="R492" s="272"/>
    </row>
    <row r="493" spans="12:18" x14ac:dyDescent="0.25">
      <c r="L493" s="273"/>
      <c r="M493" s="272"/>
      <c r="N493" s="272"/>
      <c r="O493" s="272"/>
      <c r="P493" s="272"/>
      <c r="Q493" s="272"/>
      <c r="R493" s="272"/>
    </row>
    <row r="494" spans="12:18" x14ac:dyDescent="0.25">
      <c r="L494" s="273"/>
      <c r="M494" s="272"/>
      <c r="N494" s="272"/>
      <c r="O494" s="272"/>
      <c r="P494" s="272"/>
      <c r="Q494" s="272"/>
      <c r="R494" s="272"/>
    </row>
    <row r="495" spans="12:18" x14ac:dyDescent="0.25">
      <c r="L495" s="273"/>
      <c r="M495" s="272"/>
      <c r="N495" s="272"/>
      <c r="O495" s="272"/>
      <c r="P495" s="272"/>
      <c r="Q495" s="272"/>
      <c r="R495" s="272"/>
    </row>
    <row r="496" spans="12:18" x14ac:dyDescent="0.25">
      <c r="L496" s="273"/>
      <c r="M496" s="272"/>
      <c r="N496" s="272"/>
      <c r="O496" s="272"/>
      <c r="P496" s="272"/>
      <c r="Q496" s="272"/>
      <c r="R496" s="272"/>
    </row>
    <row r="497" spans="12:18" x14ac:dyDescent="0.25">
      <c r="L497" s="273"/>
      <c r="M497" s="272"/>
      <c r="N497" s="272"/>
      <c r="O497" s="272"/>
      <c r="P497" s="272"/>
      <c r="Q497" s="272"/>
      <c r="R497" s="272"/>
    </row>
    <row r="498" spans="12:18" x14ac:dyDescent="0.25">
      <c r="L498" s="273"/>
      <c r="M498" s="272"/>
      <c r="N498" s="272"/>
      <c r="O498" s="272"/>
      <c r="P498" s="272"/>
      <c r="Q498" s="272"/>
      <c r="R498" s="272"/>
    </row>
    <row r="499" spans="12:18" x14ac:dyDescent="0.25">
      <c r="L499" s="273"/>
      <c r="M499" s="272"/>
      <c r="N499" s="272"/>
      <c r="O499" s="272"/>
      <c r="P499" s="272"/>
      <c r="Q499" s="272"/>
      <c r="R499" s="272"/>
    </row>
    <row r="500" spans="12:18" x14ac:dyDescent="0.25">
      <c r="L500" s="273"/>
      <c r="M500" s="272"/>
      <c r="N500" s="272"/>
      <c r="O500" s="272"/>
      <c r="P500" s="272"/>
      <c r="Q500" s="272"/>
      <c r="R500" s="272"/>
    </row>
    <row r="501" spans="12:18" x14ac:dyDescent="0.25">
      <c r="L501" s="273"/>
      <c r="M501" s="272"/>
      <c r="N501" s="272"/>
      <c r="O501" s="272"/>
      <c r="P501" s="272"/>
      <c r="Q501" s="272"/>
      <c r="R501" s="272"/>
    </row>
    <row r="502" spans="12:18" x14ac:dyDescent="0.25">
      <c r="L502" s="273"/>
      <c r="M502" s="272"/>
      <c r="N502" s="272"/>
      <c r="O502" s="272"/>
      <c r="P502" s="272"/>
      <c r="Q502" s="272"/>
      <c r="R502" s="272"/>
    </row>
    <row r="503" spans="12:18" x14ac:dyDescent="0.25">
      <c r="L503" s="273"/>
      <c r="M503" s="272"/>
      <c r="N503" s="272"/>
      <c r="O503" s="272"/>
      <c r="P503" s="272"/>
      <c r="Q503" s="272"/>
      <c r="R503" s="272"/>
    </row>
    <row r="504" spans="12:18" x14ac:dyDescent="0.25">
      <c r="L504" s="273"/>
      <c r="M504" s="272"/>
      <c r="N504" s="272"/>
      <c r="O504" s="272"/>
      <c r="P504" s="272"/>
      <c r="Q504" s="272"/>
      <c r="R504" s="272"/>
    </row>
    <row r="505" spans="12:18" x14ac:dyDescent="0.25">
      <c r="L505" s="273"/>
      <c r="M505" s="272"/>
      <c r="N505" s="272"/>
      <c r="O505" s="272"/>
      <c r="P505" s="272"/>
      <c r="Q505" s="272"/>
      <c r="R505" s="272"/>
    </row>
    <row r="506" spans="12:18" x14ac:dyDescent="0.25">
      <c r="L506" s="273"/>
      <c r="M506" s="272"/>
      <c r="N506" s="272"/>
      <c r="O506" s="272"/>
      <c r="P506" s="272"/>
      <c r="Q506" s="272"/>
      <c r="R506" s="272"/>
    </row>
    <row r="507" spans="12:18" x14ac:dyDescent="0.25">
      <c r="L507" s="273"/>
      <c r="M507" s="272"/>
      <c r="N507" s="272"/>
      <c r="O507" s="272"/>
      <c r="P507" s="272"/>
      <c r="Q507" s="272"/>
      <c r="R507" s="272"/>
    </row>
    <row r="508" spans="12:18" x14ac:dyDescent="0.25">
      <c r="L508" s="273"/>
      <c r="M508" s="272"/>
      <c r="N508" s="272"/>
      <c r="O508" s="272"/>
      <c r="P508" s="272"/>
      <c r="Q508" s="272"/>
      <c r="R508" s="272"/>
    </row>
    <row r="509" spans="12:18" x14ac:dyDescent="0.25">
      <c r="L509" s="273"/>
      <c r="M509" s="272"/>
      <c r="N509" s="272"/>
      <c r="O509" s="272"/>
      <c r="P509" s="272"/>
      <c r="Q509" s="272"/>
      <c r="R509" s="272"/>
    </row>
    <row r="510" spans="12:18" x14ac:dyDescent="0.25">
      <c r="L510" s="273"/>
      <c r="M510" s="272"/>
      <c r="N510" s="272"/>
      <c r="O510" s="272"/>
      <c r="P510" s="272"/>
      <c r="Q510" s="272"/>
      <c r="R510" s="272"/>
    </row>
    <row r="511" spans="12:18" x14ac:dyDescent="0.25">
      <c r="L511" s="273"/>
      <c r="M511" s="272"/>
      <c r="N511" s="272"/>
      <c r="O511" s="272"/>
      <c r="P511" s="272"/>
      <c r="Q511" s="272"/>
      <c r="R511" s="272"/>
    </row>
    <row r="512" spans="12:18" x14ac:dyDescent="0.25">
      <c r="L512" s="273"/>
      <c r="M512" s="272"/>
      <c r="N512" s="272"/>
      <c r="O512" s="272"/>
      <c r="P512" s="272"/>
      <c r="Q512" s="272"/>
      <c r="R512" s="272"/>
    </row>
    <row r="513" spans="12:18" x14ac:dyDescent="0.25">
      <c r="L513" s="273"/>
      <c r="M513" s="272"/>
      <c r="N513" s="272"/>
      <c r="O513" s="272"/>
      <c r="P513" s="272"/>
      <c r="Q513" s="272"/>
      <c r="R513" s="272"/>
    </row>
    <row r="514" spans="12:18" x14ac:dyDescent="0.25">
      <c r="L514" s="273"/>
      <c r="M514" s="272"/>
      <c r="N514" s="272"/>
      <c r="O514" s="272"/>
      <c r="P514" s="272"/>
      <c r="Q514" s="272"/>
      <c r="R514" s="272"/>
    </row>
    <row r="515" spans="12:18" x14ac:dyDescent="0.25">
      <c r="L515" s="273"/>
      <c r="M515" s="272"/>
      <c r="N515" s="272"/>
      <c r="O515" s="272"/>
      <c r="P515" s="272"/>
      <c r="Q515" s="272"/>
      <c r="R515" s="272"/>
    </row>
    <row r="516" spans="12:18" x14ac:dyDescent="0.25">
      <c r="L516" s="273"/>
      <c r="M516" s="272"/>
      <c r="N516" s="272"/>
      <c r="O516" s="272"/>
      <c r="P516" s="272"/>
      <c r="Q516" s="272"/>
      <c r="R516" s="272"/>
    </row>
    <row r="517" spans="12:18" x14ac:dyDescent="0.25">
      <c r="L517" s="273"/>
      <c r="M517" s="272"/>
      <c r="N517" s="272"/>
      <c r="O517" s="272"/>
      <c r="P517" s="272"/>
      <c r="Q517" s="272"/>
      <c r="R517" s="272"/>
    </row>
    <row r="518" spans="12:18" x14ac:dyDescent="0.25">
      <c r="L518" s="273"/>
      <c r="M518" s="272"/>
      <c r="N518" s="272"/>
      <c r="O518" s="272"/>
      <c r="P518" s="272"/>
      <c r="Q518" s="272"/>
      <c r="R518" s="272"/>
    </row>
    <row r="519" spans="12:18" x14ac:dyDescent="0.25">
      <c r="L519" s="273"/>
      <c r="M519" s="272"/>
      <c r="N519" s="272"/>
      <c r="O519" s="272"/>
      <c r="P519" s="272"/>
      <c r="Q519" s="272"/>
      <c r="R519" s="272"/>
    </row>
    <row r="520" spans="12:18" x14ac:dyDescent="0.25">
      <c r="L520" s="273"/>
      <c r="M520" s="272"/>
      <c r="N520" s="272"/>
      <c r="O520" s="272"/>
      <c r="P520" s="272"/>
      <c r="Q520" s="272"/>
      <c r="R520" s="272"/>
    </row>
    <row r="521" spans="12:18" x14ac:dyDescent="0.25">
      <c r="L521" s="273"/>
      <c r="M521" s="272"/>
      <c r="N521" s="272"/>
      <c r="O521" s="272"/>
      <c r="P521" s="272"/>
      <c r="Q521" s="272"/>
      <c r="R521" s="272"/>
    </row>
    <row r="522" spans="12:18" x14ac:dyDescent="0.25">
      <c r="L522" s="273"/>
      <c r="M522" s="272"/>
      <c r="N522" s="272"/>
      <c r="O522" s="272"/>
      <c r="P522" s="272"/>
      <c r="Q522" s="272"/>
      <c r="R522" s="272"/>
    </row>
    <row r="523" spans="12:18" x14ac:dyDescent="0.25">
      <c r="L523" s="273"/>
      <c r="M523" s="272"/>
      <c r="N523" s="272"/>
      <c r="O523" s="272"/>
      <c r="P523" s="272"/>
      <c r="Q523" s="272"/>
      <c r="R523" s="272"/>
    </row>
    <row r="524" spans="12:18" x14ac:dyDescent="0.25">
      <c r="L524" s="273"/>
      <c r="M524" s="272"/>
      <c r="N524" s="272"/>
      <c r="O524" s="272"/>
      <c r="P524" s="272"/>
      <c r="Q524" s="272"/>
      <c r="R524" s="272"/>
    </row>
    <row r="525" spans="12:18" x14ac:dyDescent="0.25">
      <c r="L525" s="273"/>
      <c r="M525" s="272"/>
      <c r="N525" s="272"/>
      <c r="O525" s="272"/>
      <c r="P525" s="272"/>
      <c r="Q525" s="272"/>
      <c r="R525" s="272"/>
    </row>
    <row r="526" spans="12:18" x14ac:dyDescent="0.25">
      <c r="L526" s="273"/>
      <c r="M526" s="272"/>
      <c r="N526" s="272"/>
      <c r="O526" s="272"/>
      <c r="P526" s="272"/>
      <c r="Q526" s="272"/>
      <c r="R526" s="272"/>
    </row>
    <row r="527" spans="12:18" x14ac:dyDescent="0.25">
      <c r="L527" s="273"/>
      <c r="M527" s="272"/>
      <c r="N527" s="272"/>
      <c r="O527" s="272"/>
      <c r="P527" s="272"/>
      <c r="Q527" s="272"/>
      <c r="R527" s="272"/>
    </row>
    <row r="528" spans="12:18" x14ac:dyDescent="0.25">
      <c r="L528" s="273"/>
      <c r="M528" s="272"/>
      <c r="N528" s="272"/>
      <c r="O528" s="272"/>
      <c r="P528" s="272"/>
      <c r="Q528" s="272"/>
      <c r="R528" s="272"/>
    </row>
    <row r="529" spans="12:18" x14ac:dyDescent="0.25">
      <c r="L529" s="273"/>
      <c r="M529" s="272"/>
      <c r="N529" s="272"/>
      <c r="O529" s="272"/>
      <c r="P529" s="272"/>
      <c r="Q529" s="272"/>
      <c r="R529" s="272"/>
    </row>
    <row r="530" spans="12:18" x14ac:dyDescent="0.25">
      <c r="L530" s="273"/>
      <c r="M530" s="272"/>
      <c r="N530" s="272"/>
      <c r="O530" s="272"/>
      <c r="P530" s="272"/>
      <c r="Q530" s="272"/>
      <c r="R530" s="272"/>
    </row>
    <row r="531" spans="12:18" x14ac:dyDescent="0.25">
      <c r="L531" s="273"/>
      <c r="M531" s="272"/>
      <c r="N531" s="272"/>
      <c r="O531" s="272"/>
      <c r="P531" s="272"/>
      <c r="Q531" s="272"/>
      <c r="R531" s="272"/>
    </row>
    <row r="532" spans="12:18" x14ac:dyDescent="0.25">
      <c r="L532" s="273"/>
      <c r="M532" s="272"/>
      <c r="N532" s="272"/>
      <c r="O532" s="272"/>
      <c r="P532" s="272"/>
      <c r="Q532" s="272"/>
      <c r="R532" s="272"/>
    </row>
    <row r="533" spans="12:18" x14ac:dyDescent="0.25">
      <c r="L533" s="273"/>
      <c r="M533" s="272"/>
      <c r="N533" s="272"/>
      <c r="O533" s="272"/>
      <c r="P533" s="272"/>
      <c r="Q533" s="272"/>
      <c r="R533" s="272"/>
    </row>
    <row r="534" spans="12:18" x14ac:dyDescent="0.25">
      <c r="L534" s="273"/>
      <c r="M534" s="272"/>
      <c r="N534" s="272"/>
      <c r="O534" s="272"/>
      <c r="P534" s="272"/>
      <c r="Q534" s="272"/>
      <c r="R534" s="272"/>
    </row>
    <row r="535" spans="12:18" x14ac:dyDescent="0.25">
      <c r="L535" s="273"/>
      <c r="M535" s="272"/>
      <c r="N535" s="272"/>
      <c r="O535" s="272"/>
      <c r="P535" s="272"/>
      <c r="Q535" s="272"/>
      <c r="R535" s="272"/>
    </row>
    <row r="536" spans="12:18" x14ac:dyDescent="0.25">
      <c r="L536" s="273"/>
      <c r="M536" s="272"/>
      <c r="N536" s="272"/>
      <c r="O536" s="272"/>
      <c r="P536" s="272"/>
      <c r="Q536" s="272"/>
      <c r="R536" s="272"/>
    </row>
    <row r="537" spans="12:18" x14ac:dyDescent="0.25">
      <c r="L537" s="273"/>
      <c r="M537" s="272"/>
      <c r="N537" s="272"/>
      <c r="O537" s="272"/>
      <c r="P537" s="272"/>
      <c r="Q537" s="272"/>
      <c r="R537" s="272"/>
    </row>
    <row r="538" spans="12:18" x14ac:dyDescent="0.25">
      <c r="L538" s="273"/>
      <c r="M538" s="272"/>
      <c r="N538" s="272"/>
      <c r="O538" s="272"/>
      <c r="P538" s="272"/>
      <c r="Q538" s="272"/>
      <c r="R538" s="272"/>
    </row>
    <row r="539" spans="12:18" x14ac:dyDescent="0.25">
      <c r="L539" s="273"/>
      <c r="M539" s="272"/>
      <c r="N539" s="272"/>
      <c r="O539" s="272"/>
      <c r="P539" s="272"/>
      <c r="Q539" s="272"/>
      <c r="R539" s="272"/>
    </row>
    <row r="540" spans="12:18" x14ac:dyDescent="0.25">
      <c r="L540" s="273"/>
      <c r="M540" s="272"/>
      <c r="N540" s="272"/>
      <c r="O540" s="272"/>
      <c r="P540" s="272"/>
      <c r="Q540" s="272"/>
      <c r="R540" s="272"/>
    </row>
    <row r="541" spans="12:18" x14ac:dyDescent="0.25">
      <c r="L541" s="273"/>
      <c r="M541" s="272"/>
      <c r="N541" s="272"/>
      <c r="O541" s="272"/>
      <c r="P541" s="272"/>
      <c r="Q541" s="272"/>
      <c r="R541" s="272"/>
    </row>
    <row r="542" spans="12:18" x14ac:dyDescent="0.25">
      <c r="L542" s="273"/>
      <c r="M542" s="272"/>
      <c r="N542" s="272"/>
      <c r="O542" s="272"/>
      <c r="P542" s="272"/>
      <c r="Q542" s="272"/>
      <c r="R542" s="272"/>
    </row>
    <row r="543" spans="12:18" x14ac:dyDescent="0.25">
      <c r="L543" s="273"/>
      <c r="M543" s="272"/>
      <c r="N543" s="272"/>
      <c r="O543" s="272"/>
      <c r="P543" s="272"/>
      <c r="Q543" s="272"/>
      <c r="R543" s="272"/>
    </row>
    <row r="544" spans="12:18" x14ac:dyDescent="0.25">
      <c r="L544" s="273"/>
      <c r="M544" s="272"/>
      <c r="N544" s="272"/>
      <c r="O544" s="272"/>
      <c r="P544" s="272"/>
      <c r="Q544" s="272"/>
      <c r="R544" s="272"/>
    </row>
    <row r="545" spans="12:18" x14ac:dyDescent="0.25">
      <c r="L545" s="273"/>
      <c r="M545" s="272"/>
      <c r="N545" s="272"/>
      <c r="O545" s="272"/>
      <c r="P545" s="272"/>
      <c r="Q545" s="272"/>
      <c r="R545" s="272"/>
    </row>
    <row r="546" spans="12:18" x14ac:dyDescent="0.25">
      <c r="L546" s="273"/>
      <c r="M546" s="272"/>
      <c r="N546" s="272"/>
      <c r="O546" s="272"/>
      <c r="P546" s="272"/>
      <c r="Q546" s="272"/>
      <c r="R546" s="272"/>
    </row>
    <row r="547" spans="12:18" x14ac:dyDescent="0.25">
      <c r="L547" s="273"/>
      <c r="M547" s="272"/>
      <c r="N547" s="272"/>
      <c r="O547" s="272"/>
      <c r="P547" s="272"/>
      <c r="Q547" s="272"/>
      <c r="R547" s="272"/>
    </row>
    <row r="548" spans="12:18" x14ac:dyDescent="0.25">
      <c r="L548" s="273"/>
      <c r="M548" s="272"/>
      <c r="N548" s="272"/>
      <c r="O548" s="272"/>
      <c r="P548" s="272"/>
      <c r="Q548" s="272"/>
      <c r="R548" s="272"/>
    </row>
    <row r="549" spans="12:18" x14ac:dyDescent="0.25">
      <c r="L549" s="273"/>
      <c r="M549" s="272"/>
      <c r="N549" s="272"/>
      <c r="O549" s="272"/>
      <c r="P549" s="272"/>
      <c r="Q549" s="272"/>
      <c r="R549" s="272"/>
    </row>
    <row r="550" spans="12:18" x14ac:dyDescent="0.25">
      <c r="L550" s="273"/>
      <c r="M550" s="272"/>
      <c r="N550" s="272"/>
      <c r="O550" s="272"/>
      <c r="P550" s="272"/>
      <c r="Q550" s="272"/>
      <c r="R550" s="272"/>
    </row>
    <row r="551" spans="12:18" x14ac:dyDescent="0.25">
      <c r="L551" s="273"/>
      <c r="M551" s="272"/>
      <c r="N551" s="272"/>
      <c r="O551" s="272"/>
      <c r="P551" s="272"/>
      <c r="Q551" s="272"/>
      <c r="R551" s="272"/>
    </row>
    <row r="552" spans="12:18" x14ac:dyDescent="0.25">
      <c r="L552" s="273"/>
      <c r="M552" s="272"/>
      <c r="N552" s="272"/>
      <c r="O552" s="272"/>
      <c r="P552" s="272"/>
      <c r="Q552" s="272"/>
      <c r="R552" s="272"/>
    </row>
    <row r="553" spans="12:18" x14ac:dyDescent="0.25">
      <c r="L553" s="273"/>
      <c r="M553" s="272"/>
      <c r="N553" s="272"/>
      <c r="O553" s="272"/>
      <c r="P553" s="272"/>
      <c r="Q553" s="272"/>
      <c r="R553" s="272"/>
    </row>
    <row r="554" spans="12:18" x14ac:dyDescent="0.25">
      <c r="L554" s="273"/>
      <c r="M554" s="272"/>
      <c r="N554" s="272"/>
      <c r="O554" s="272"/>
      <c r="P554" s="272"/>
      <c r="Q554" s="272"/>
      <c r="R554" s="272"/>
    </row>
    <row r="555" spans="12:18" x14ac:dyDescent="0.25">
      <c r="L555" s="273"/>
      <c r="M555" s="272"/>
      <c r="N555" s="272"/>
      <c r="O555" s="272"/>
      <c r="P555" s="272"/>
      <c r="Q555" s="272"/>
      <c r="R555" s="272"/>
    </row>
    <row r="556" spans="12:18" x14ac:dyDescent="0.25">
      <c r="L556" s="273"/>
      <c r="M556" s="272"/>
      <c r="N556" s="272"/>
      <c r="O556" s="272"/>
      <c r="P556" s="272"/>
      <c r="Q556" s="272"/>
      <c r="R556" s="272"/>
    </row>
    <row r="557" spans="12:18" x14ac:dyDescent="0.25">
      <c r="L557" s="273"/>
      <c r="M557" s="272"/>
      <c r="N557" s="272"/>
      <c r="O557" s="272"/>
      <c r="P557" s="272"/>
      <c r="Q557" s="272"/>
      <c r="R557" s="272"/>
    </row>
    <row r="558" spans="12:18" x14ac:dyDescent="0.25">
      <c r="L558" s="273"/>
      <c r="M558" s="272"/>
      <c r="N558" s="272"/>
      <c r="O558" s="272"/>
      <c r="P558" s="272"/>
      <c r="Q558" s="272"/>
      <c r="R558" s="272"/>
    </row>
    <row r="559" spans="12:18" x14ac:dyDescent="0.25">
      <c r="L559" s="273"/>
      <c r="M559" s="272"/>
      <c r="N559" s="272"/>
      <c r="O559" s="272"/>
      <c r="P559" s="272"/>
      <c r="Q559" s="272"/>
      <c r="R559" s="272"/>
    </row>
    <row r="560" spans="12:18" x14ac:dyDescent="0.25">
      <c r="L560" s="273"/>
      <c r="M560" s="272"/>
      <c r="N560" s="272"/>
      <c r="O560" s="272"/>
      <c r="P560" s="272"/>
      <c r="Q560" s="272"/>
      <c r="R560" s="272"/>
    </row>
    <row r="561" spans="12:18" x14ac:dyDescent="0.25">
      <c r="L561" s="273"/>
      <c r="M561" s="272"/>
      <c r="N561" s="272"/>
      <c r="O561" s="272"/>
      <c r="P561" s="272"/>
      <c r="Q561" s="272"/>
      <c r="R561" s="272"/>
    </row>
    <row r="562" spans="12:18" x14ac:dyDescent="0.25">
      <c r="L562" s="273"/>
      <c r="M562" s="272"/>
      <c r="N562" s="272"/>
      <c r="O562" s="272"/>
      <c r="P562" s="272"/>
      <c r="Q562" s="272"/>
      <c r="R562" s="272"/>
    </row>
    <row r="563" spans="12:18" x14ac:dyDescent="0.25">
      <c r="L563" s="273"/>
      <c r="M563" s="272"/>
      <c r="N563" s="272"/>
      <c r="O563" s="272"/>
      <c r="P563" s="272"/>
      <c r="Q563" s="272"/>
      <c r="R563" s="272"/>
    </row>
    <row r="564" spans="12:18" x14ac:dyDescent="0.25">
      <c r="L564" s="273"/>
      <c r="M564" s="272"/>
      <c r="N564" s="272"/>
      <c r="O564" s="272"/>
      <c r="P564" s="272"/>
      <c r="Q564" s="272"/>
      <c r="R564" s="272"/>
    </row>
    <row r="565" spans="12:18" x14ac:dyDescent="0.25">
      <c r="L565" s="273"/>
      <c r="M565" s="272"/>
      <c r="N565" s="272"/>
      <c r="O565" s="272"/>
      <c r="P565" s="272"/>
      <c r="Q565" s="272"/>
      <c r="R565" s="272"/>
    </row>
    <row r="566" spans="12:18" x14ac:dyDescent="0.25">
      <c r="L566" s="273"/>
      <c r="M566" s="272"/>
      <c r="N566" s="272"/>
      <c r="O566" s="272"/>
      <c r="P566" s="272"/>
      <c r="Q566" s="272"/>
      <c r="R566" s="272"/>
    </row>
    <row r="567" spans="12:18" x14ac:dyDescent="0.25">
      <c r="L567" s="273"/>
      <c r="M567" s="272"/>
      <c r="N567" s="272"/>
      <c r="O567" s="272"/>
      <c r="P567" s="272"/>
      <c r="Q567" s="272"/>
      <c r="R567" s="272"/>
    </row>
    <row r="568" spans="12:18" x14ac:dyDescent="0.25">
      <c r="L568" s="273"/>
      <c r="M568" s="272"/>
      <c r="N568" s="272"/>
      <c r="O568" s="272"/>
      <c r="P568" s="272"/>
      <c r="Q568" s="272"/>
      <c r="R568" s="272"/>
    </row>
    <row r="569" spans="12:18" x14ac:dyDescent="0.25">
      <c r="L569" s="273"/>
      <c r="M569" s="272"/>
      <c r="N569" s="272"/>
      <c r="O569" s="272"/>
      <c r="P569" s="272"/>
      <c r="Q569" s="272"/>
      <c r="R569" s="272"/>
    </row>
    <row r="570" spans="12:18" x14ac:dyDescent="0.25">
      <c r="L570" s="273"/>
      <c r="M570" s="272"/>
      <c r="N570" s="272"/>
      <c r="O570" s="272"/>
      <c r="P570" s="272"/>
      <c r="Q570" s="272"/>
      <c r="R570" s="272"/>
    </row>
    <row r="571" spans="12:18" x14ac:dyDescent="0.25">
      <c r="L571" s="273"/>
      <c r="M571" s="272"/>
      <c r="N571" s="272"/>
      <c r="O571" s="272"/>
      <c r="P571" s="272"/>
      <c r="Q571" s="272"/>
      <c r="R571" s="272"/>
    </row>
    <row r="572" spans="12:18" x14ac:dyDescent="0.25">
      <c r="L572" s="273"/>
      <c r="M572" s="272"/>
      <c r="N572" s="272"/>
      <c r="O572" s="272"/>
      <c r="P572" s="272"/>
      <c r="Q572" s="272"/>
      <c r="R572" s="272"/>
    </row>
    <row r="573" spans="12:18" x14ac:dyDescent="0.25">
      <c r="L573" s="273"/>
      <c r="M573" s="272"/>
      <c r="N573" s="272"/>
      <c r="O573" s="272"/>
      <c r="P573" s="272"/>
      <c r="Q573" s="272"/>
      <c r="R573" s="272"/>
    </row>
    <row r="574" spans="12:18" x14ac:dyDescent="0.25">
      <c r="L574" s="273"/>
      <c r="M574" s="272"/>
      <c r="N574" s="272"/>
      <c r="O574" s="272"/>
      <c r="P574" s="272"/>
      <c r="Q574" s="272"/>
      <c r="R574" s="272"/>
    </row>
    <row r="575" spans="12:18" x14ac:dyDescent="0.25">
      <c r="L575" s="273"/>
      <c r="M575" s="272"/>
      <c r="N575" s="272"/>
      <c r="O575" s="272"/>
      <c r="P575" s="272"/>
      <c r="Q575" s="272"/>
      <c r="R575" s="272"/>
    </row>
    <row r="576" spans="12:18" x14ac:dyDescent="0.25">
      <c r="L576" s="273"/>
      <c r="M576" s="272"/>
      <c r="N576" s="272"/>
      <c r="O576" s="272"/>
      <c r="P576" s="272"/>
      <c r="Q576" s="272"/>
      <c r="R576" s="272"/>
    </row>
    <row r="577" spans="12:18" x14ac:dyDescent="0.25">
      <c r="L577" s="273"/>
      <c r="M577" s="272"/>
      <c r="N577" s="272"/>
      <c r="O577" s="272"/>
      <c r="P577" s="272"/>
      <c r="Q577" s="272"/>
      <c r="R577" s="272"/>
    </row>
    <row r="578" spans="12:18" x14ac:dyDescent="0.25">
      <c r="L578" s="273"/>
      <c r="M578" s="272"/>
      <c r="N578" s="272"/>
      <c r="O578" s="272"/>
      <c r="P578" s="272"/>
      <c r="Q578" s="272"/>
      <c r="R578" s="272"/>
    </row>
    <row r="579" spans="12:18" x14ac:dyDescent="0.25">
      <c r="L579" s="273"/>
      <c r="M579" s="272"/>
      <c r="N579" s="272"/>
      <c r="O579" s="272"/>
      <c r="P579" s="272"/>
      <c r="Q579" s="272"/>
      <c r="R579" s="272"/>
    </row>
    <row r="580" spans="12:18" x14ac:dyDescent="0.25">
      <c r="L580" s="273"/>
      <c r="M580" s="272"/>
      <c r="N580" s="272"/>
      <c r="O580" s="272"/>
      <c r="P580" s="272"/>
      <c r="Q580" s="272"/>
      <c r="R580" s="272"/>
    </row>
    <row r="581" spans="12:18" x14ac:dyDescent="0.25">
      <c r="L581" s="273"/>
      <c r="M581" s="272"/>
      <c r="N581" s="272"/>
      <c r="O581" s="272"/>
      <c r="P581" s="272"/>
      <c r="Q581" s="272"/>
      <c r="R581" s="272"/>
    </row>
    <row r="582" spans="12:18" x14ac:dyDescent="0.25">
      <c r="L582" s="273"/>
      <c r="M582" s="272"/>
      <c r="N582" s="272"/>
      <c r="O582" s="272"/>
      <c r="P582" s="272"/>
      <c r="Q582" s="272"/>
      <c r="R582" s="272"/>
    </row>
    <row r="583" spans="12:18" x14ac:dyDescent="0.25">
      <c r="L583" s="273"/>
      <c r="M583" s="272"/>
      <c r="N583" s="272"/>
      <c r="O583" s="272"/>
      <c r="P583" s="272"/>
      <c r="Q583" s="272"/>
      <c r="R583" s="272"/>
    </row>
    <row r="584" spans="12:18" x14ac:dyDescent="0.25">
      <c r="L584" s="273"/>
      <c r="M584" s="272"/>
      <c r="N584" s="272"/>
      <c r="O584" s="272"/>
      <c r="P584" s="272"/>
      <c r="Q584" s="272"/>
      <c r="R584" s="272"/>
    </row>
    <row r="585" spans="12:18" x14ac:dyDescent="0.25">
      <c r="L585" s="273"/>
      <c r="M585" s="272"/>
      <c r="N585" s="272"/>
      <c r="O585" s="272"/>
      <c r="P585" s="272"/>
      <c r="Q585" s="272"/>
      <c r="R585" s="272"/>
    </row>
    <row r="586" spans="12:18" x14ac:dyDescent="0.25">
      <c r="L586" s="273"/>
      <c r="M586" s="272"/>
      <c r="N586" s="272"/>
      <c r="O586" s="272"/>
      <c r="P586" s="272"/>
      <c r="Q586" s="272"/>
      <c r="R586" s="272"/>
    </row>
    <row r="587" spans="12:18" x14ac:dyDescent="0.25">
      <c r="L587" s="273"/>
      <c r="M587" s="272"/>
      <c r="N587" s="272"/>
      <c r="O587" s="272"/>
      <c r="P587" s="272"/>
      <c r="Q587" s="272"/>
      <c r="R587" s="272"/>
    </row>
    <row r="588" spans="12:18" x14ac:dyDescent="0.25">
      <c r="L588" s="273"/>
      <c r="M588" s="272"/>
      <c r="N588" s="272"/>
      <c r="O588" s="272"/>
      <c r="P588" s="272"/>
      <c r="Q588" s="272"/>
      <c r="R588" s="272"/>
    </row>
    <row r="589" spans="12:18" x14ac:dyDescent="0.25">
      <c r="L589" s="273"/>
      <c r="M589" s="272"/>
      <c r="N589" s="272"/>
      <c r="O589" s="272"/>
      <c r="P589" s="272"/>
      <c r="Q589" s="272"/>
      <c r="R589" s="272"/>
    </row>
    <row r="590" spans="12:18" x14ac:dyDescent="0.25">
      <c r="L590" s="273"/>
      <c r="M590" s="272"/>
      <c r="N590" s="272"/>
      <c r="O590" s="272"/>
      <c r="P590" s="272"/>
      <c r="Q590" s="272"/>
      <c r="R590" s="272"/>
    </row>
    <row r="591" spans="12:18" x14ac:dyDescent="0.25">
      <c r="L591" s="273"/>
      <c r="M591" s="272"/>
      <c r="N591" s="272"/>
      <c r="O591" s="272"/>
      <c r="P591" s="272"/>
      <c r="Q591" s="272"/>
      <c r="R591" s="272"/>
    </row>
    <row r="592" spans="12:18" x14ac:dyDescent="0.25">
      <c r="L592" s="273"/>
      <c r="M592" s="272"/>
      <c r="N592" s="272"/>
      <c r="O592" s="272"/>
      <c r="P592" s="272"/>
      <c r="Q592" s="272"/>
      <c r="R592" s="272"/>
    </row>
    <row r="593" spans="12:18" x14ac:dyDescent="0.25">
      <c r="L593" s="273"/>
      <c r="M593" s="272"/>
      <c r="N593" s="272"/>
      <c r="O593" s="272"/>
      <c r="P593" s="272"/>
      <c r="Q593" s="272"/>
      <c r="R593" s="272"/>
    </row>
    <row r="594" spans="12:18" x14ac:dyDescent="0.25">
      <c r="L594" s="273"/>
      <c r="M594" s="272"/>
      <c r="N594" s="272"/>
      <c r="O594" s="272"/>
      <c r="P594" s="272"/>
      <c r="Q594" s="272"/>
      <c r="R594" s="272"/>
    </row>
    <row r="595" spans="12:18" x14ac:dyDescent="0.25">
      <c r="L595" s="273"/>
      <c r="M595" s="272"/>
      <c r="N595" s="272"/>
      <c r="O595" s="272"/>
      <c r="P595" s="272"/>
      <c r="Q595" s="272"/>
      <c r="R595" s="272"/>
    </row>
    <row r="596" spans="12:18" x14ac:dyDescent="0.25">
      <c r="L596" s="273"/>
      <c r="M596" s="272"/>
      <c r="N596" s="272"/>
      <c r="O596" s="272"/>
      <c r="P596" s="272"/>
      <c r="Q596" s="272"/>
      <c r="R596" s="272"/>
    </row>
    <row r="597" spans="12:18" x14ac:dyDescent="0.25">
      <c r="L597" s="273"/>
      <c r="M597" s="272"/>
      <c r="N597" s="272"/>
      <c r="O597" s="272"/>
      <c r="P597" s="272"/>
      <c r="Q597" s="272"/>
      <c r="R597" s="272"/>
    </row>
    <row r="598" spans="12:18" x14ac:dyDescent="0.25">
      <c r="L598" s="273"/>
      <c r="M598" s="272"/>
      <c r="N598" s="272"/>
      <c r="O598" s="272"/>
      <c r="P598" s="272"/>
      <c r="Q598" s="272"/>
      <c r="R598" s="272"/>
    </row>
    <row r="599" spans="12:18" x14ac:dyDescent="0.25">
      <c r="L599" s="273"/>
      <c r="M599" s="272"/>
      <c r="N599" s="272"/>
      <c r="O599" s="272"/>
      <c r="P599" s="272"/>
      <c r="Q599" s="272"/>
      <c r="R599" s="272"/>
    </row>
    <row r="600" spans="12:18" x14ac:dyDescent="0.25">
      <c r="L600" s="273"/>
      <c r="M600" s="272"/>
      <c r="N600" s="272"/>
      <c r="O600" s="272"/>
      <c r="P600" s="272"/>
      <c r="Q600" s="272"/>
      <c r="R600" s="272"/>
    </row>
    <row r="601" spans="12:18" x14ac:dyDescent="0.25">
      <c r="L601" s="273"/>
      <c r="M601" s="272"/>
      <c r="N601" s="272"/>
      <c r="O601" s="272"/>
      <c r="P601" s="272"/>
      <c r="Q601" s="272"/>
      <c r="R601" s="272"/>
    </row>
    <row r="602" spans="12:18" x14ac:dyDescent="0.25">
      <c r="L602" s="273"/>
      <c r="M602" s="272"/>
      <c r="N602" s="272"/>
      <c r="O602" s="272"/>
      <c r="P602" s="272"/>
      <c r="Q602" s="272"/>
      <c r="R602" s="272"/>
    </row>
    <row r="603" spans="12:18" x14ac:dyDescent="0.25">
      <c r="L603" s="273"/>
      <c r="M603" s="272"/>
      <c r="N603" s="272"/>
      <c r="O603" s="272"/>
      <c r="P603" s="272"/>
      <c r="Q603" s="272"/>
      <c r="R603" s="272"/>
    </row>
    <row r="604" spans="12:18" x14ac:dyDescent="0.25">
      <c r="L604" s="273"/>
      <c r="M604" s="272"/>
      <c r="N604" s="272"/>
      <c r="O604" s="272"/>
      <c r="P604" s="272"/>
      <c r="Q604" s="272"/>
      <c r="R604" s="272"/>
    </row>
    <row r="605" spans="12:18" x14ac:dyDescent="0.25">
      <c r="L605" s="273"/>
      <c r="M605" s="272"/>
      <c r="N605" s="272"/>
      <c r="O605" s="272"/>
      <c r="P605" s="272"/>
      <c r="Q605" s="272"/>
      <c r="R605" s="272"/>
    </row>
    <row r="606" spans="12:18" x14ac:dyDescent="0.25">
      <c r="L606" s="273"/>
      <c r="M606" s="272"/>
      <c r="N606" s="272"/>
      <c r="O606" s="272"/>
      <c r="P606" s="272"/>
      <c r="Q606" s="272"/>
      <c r="R606" s="272"/>
    </row>
    <row r="607" spans="12:18" x14ac:dyDescent="0.25">
      <c r="L607" s="273"/>
      <c r="M607" s="272"/>
      <c r="N607" s="272"/>
      <c r="O607" s="272"/>
      <c r="P607" s="272"/>
      <c r="Q607" s="272"/>
      <c r="R607" s="272"/>
    </row>
    <row r="608" spans="12:18" x14ac:dyDescent="0.25">
      <c r="L608" s="273"/>
      <c r="M608" s="272"/>
      <c r="N608" s="272"/>
      <c r="O608" s="272"/>
      <c r="P608" s="272"/>
      <c r="Q608" s="272"/>
      <c r="R608" s="272"/>
    </row>
    <row r="609" spans="12:18" x14ac:dyDescent="0.25">
      <c r="L609" s="273"/>
      <c r="M609" s="272"/>
      <c r="N609" s="272"/>
      <c r="O609" s="272"/>
      <c r="P609" s="272"/>
      <c r="Q609" s="272"/>
      <c r="R609" s="272"/>
    </row>
    <row r="610" spans="12:18" x14ac:dyDescent="0.25">
      <c r="L610" s="273"/>
      <c r="M610" s="272"/>
      <c r="N610" s="272"/>
      <c r="O610" s="272"/>
      <c r="P610" s="272"/>
      <c r="Q610" s="272"/>
      <c r="R610" s="272"/>
    </row>
    <row r="611" spans="12:18" x14ac:dyDescent="0.25">
      <c r="L611" s="273"/>
      <c r="M611" s="272"/>
      <c r="N611" s="272"/>
      <c r="O611" s="272"/>
      <c r="P611" s="272"/>
      <c r="Q611" s="272"/>
      <c r="R611" s="272"/>
    </row>
    <row r="612" spans="12:18" x14ac:dyDescent="0.25">
      <c r="L612" s="273"/>
      <c r="M612" s="272"/>
      <c r="N612" s="272"/>
      <c r="O612" s="272"/>
      <c r="P612" s="272"/>
      <c r="Q612" s="272"/>
      <c r="R612" s="272"/>
    </row>
    <row r="613" spans="12:18" x14ac:dyDescent="0.25">
      <c r="L613" s="273"/>
      <c r="M613" s="272"/>
      <c r="N613" s="272"/>
      <c r="O613" s="272"/>
      <c r="P613" s="272"/>
      <c r="Q613" s="272"/>
      <c r="R613" s="272"/>
    </row>
    <row r="614" spans="12:18" x14ac:dyDescent="0.25">
      <c r="L614" s="273"/>
      <c r="M614" s="272"/>
      <c r="N614" s="272"/>
      <c r="O614" s="272"/>
      <c r="P614" s="272"/>
      <c r="Q614" s="272"/>
      <c r="R614" s="272"/>
    </row>
    <row r="615" spans="12:18" x14ac:dyDescent="0.25">
      <c r="L615" s="273"/>
      <c r="M615" s="272"/>
      <c r="N615" s="272"/>
      <c r="O615" s="272"/>
      <c r="P615" s="272"/>
      <c r="Q615" s="272"/>
      <c r="R615" s="272"/>
    </row>
    <row r="616" spans="12:18" x14ac:dyDescent="0.25">
      <c r="L616" s="273"/>
      <c r="M616" s="272"/>
      <c r="N616" s="272"/>
      <c r="O616" s="272"/>
      <c r="P616" s="272"/>
      <c r="Q616" s="272"/>
      <c r="R616" s="272"/>
    </row>
    <row r="617" spans="12:18" x14ac:dyDescent="0.25">
      <c r="L617" s="273"/>
      <c r="M617" s="272"/>
      <c r="N617" s="272"/>
      <c r="O617" s="272"/>
      <c r="P617" s="272"/>
      <c r="Q617" s="272"/>
      <c r="R617" s="272"/>
    </row>
    <row r="618" spans="12:18" x14ac:dyDescent="0.25">
      <c r="L618" s="273"/>
      <c r="M618" s="272"/>
      <c r="N618" s="272"/>
      <c r="O618" s="272"/>
      <c r="P618" s="272"/>
      <c r="Q618" s="272"/>
      <c r="R618" s="272"/>
    </row>
    <row r="619" spans="12:18" x14ac:dyDescent="0.25">
      <c r="L619" s="273"/>
      <c r="M619" s="272"/>
      <c r="N619" s="272"/>
      <c r="O619" s="272"/>
      <c r="P619" s="272"/>
      <c r="Q619" s="272"/>
      <c r="R619" s="272"/>
    </row>
    <row r="620" spans="12:18" x14ac:dyDescent="0.25">
      <c r="L620" s="273"/>
      <c r="M620" s="272"/>
      <c r="N620" s="272"/>
      <c r="O620" s="272"/>
      <c r="P620" s="272"/>
      <c r="Q620" s="272"/>
      <c r="R620" s="272"/>
    </row>
    <row r="621" spans="12:18" x14ac:dyDescent="0.25">
      <c r="L621" s="273"/>
      <c r="M621" s="272"/>
      <c r="N621" s="272"/>
      <c r="O621" s="272"/>
      <c r="P621" s="272"/>
      <c r="Q621" s="272"/>
      <c r="R621" s="272"/>
    </row>
    <row r="622" spans="12:18" x14ac:dyDescent="0.25">
      <c r="L622" s="273"/>
      <c r="M622" s="272"/>
      <c r="N622" s="272"/>
      <c r="O622" s="272"/>
      <c r="P622" s="272"/>
      <c r="Q622" s="272"/>
      <c r="R622" s="272"/>
    </row>
    <row r="623" spans="12:18" x14ac:dyDescent="0.25">
      <c r="L623" s="273"/>
      <c r="M623" s="272"/>
      <c r="N623" s="272"/>
      <c r="O623" s="272"/>
      <c r="P623" s="272"/>
      <c r="Q623" s="272"/>
      <c r="R623" s="272"/>
    </row>
    <row r="624" spans="12:18" x14ac:dyDescent="0.25">
      <c r="L624" s="273"/>
      <c r="M624" s="272"/>
      <c r="N624" s="272"/>
      <c r="O624" s="272"/>
      <c r="P624" s="272"/>
      <c r="Q624" s="272"/>
      <c r="R624" s="272"/>
    </row>
    <row r="625" spans="12:18" x14ac:dyDescent="0.25">
      <c r="L625" s="273"/>
      <c r="M625" s="272"/>
      <c r="N625" s="272"/>
      <c r="O625" s="272"/>
      <c r="P625" s="272"/>
      <c r="Q625" s="272"/>
      <c r="R625" s="272"/>
    </row>
    <row r="626" spans="12:18" x14ac:dyDescent="0.25">
      <c r="L626" s="273"/>
      <c r="M626" s="272"/>
      <c r="N626" s="272"/>
      <c r="O626" s="272"/>
      <c r="P626" s="272"/>
      <c r="Q626" s="272"/>
      <c r="R626" s="272"/>
    </row>
    <row r="627" spans="12:18" x14ac:dyDescent="0.25">
      <c r="L627" s="273"/>
      <c r="M627" s="272"/>
      <c r="N627" s="272"/>
      <c r="O627" s="272"/>
      <c r="P627" s="272"/>
      <c r="Q627" s="272"/>
      <c r="R627" s="272"/>
    </row>
    <row r="628" spans="12:18" x14ac:dyDescent="0.25">
      <c r="L628" s="273"/>
      <c r="M628" s="272"/>
      <c r="N628" s="272"/>
      <c r="O628" s="272"/>
      <c r="P628" s="272"/>
      <c r="Q628" s="272"/>
      <c r="R628" s="272"/>
    </row>
    <row r="629" spans="12:18" x14ac:dyDescent="0.25">
      <c r="L629" s="273"/>
      <c r="M629" s="272"/>
      <c r="N629" s="272"/>
      <c r="O629" s="272"/>
      <c r="P629" s="272"/>
      <c r="Q629" s="272"/>
      <c r="R629" s="272"/>
    </row>
    <row r="630" spans="12:18" x14ac:dyDescent="0.25">
      <c r="L630" s="273"/>
      <c r="M630" s="272"/>
      <c r="N630" s="272"/>
      <c r="O630" s="272"/>
      <c r="P630" s="272"/>
      <c r="Q630" s="272"/>
      <c r="R630" s="272"/>
    </row>
    <row r="631" spans="12:18" x14ac:dyDescent="0.25">
      <c r="L631" s="273"/>
      <c r="M631" s="272"/>
      <c r="N631" s="272"/>
      <c r="O631" s="272"/>
      <c r="P631" s="272"/>
      <c r="Q631" s="272"/>
      <c r="R631" s="272"/>
    </row>
    <row r="632" spans="12:18" x14ac:dyDescent="0.25">
      <c r="L632" s="273"/>
      <c r="M632" s="272"/>
      <c r="N632" s="272"/>
      <c r="O632" s="272"/>
      <c r="P632" s="272"/>
      <c r="Q632" s="272"/>
      <c r="R632" s="272"/>
    </row>
    <row r="633" spans="12:18" x14ac:dyDescent="0.25">
      <c r="L633" s="273"/>
      <c r="M633" s="272"/>
      <c r="N633" s="272"/>
      <c r="O633" s="272"/>
      <c r="P633" s="272"/>
      <c r="Q633" s="272"/>
      <c r="R633" s="272"/>
    </row>
    <row r="634" spans="12:18" x14ac:dyDescent="0.25">
      <c r="L634" s="273"/>
      <c r="M634" s="272"/>
      <c r="N634" s="272"/>
      <c r="O634" s="272"/>
      <c r="P634" s="272"/>
      <c r="Q634" s="272"/>
      <c r="R634" s="272"/>
    </row>
    <row r="635" spans="12:18" x14ac:dyDescent="0.25">
      <c r="L635" s="273"/>
      <c r="M635" s="272"/>
      <c r="N635" s="272"/>
      <c r="O635" s="272"/>
      <c r="P635" s="272"/>
      <c r="Q635" s="272"/>
      <c r="R635" s="272"/>
    </row>
    <row r="636" spans="12:18" x14ac:dyDescent="0.25">
      <c r="L636" s="273"/>
      <c r="M636" s="272"/>
      <c r="N636" s="272"/>
      <c r="O636" s="272"/>
      <c r="P636" s="272"/>
      <c r="Q636" s="272"/>
      <c r="R636" s="272"/>
    </row>
    <row r="637" spans="12:18" x14ac:dyDescent="0.25">
      <c r="L637" s="273"/>
      <c r="M637" s="272"/>
      <c r="N637" s="272"/>
      <c r="O637" s="272"/>
      <c r="P637" s="272"/>
      <c r="Q637" s="272"/>
      <c r="R637" s="272"/>
    </row>
    <row r="638" spans="12:18" x14ac:dyDescent="0.25">
      <c r="L638" s="273"/>
      <c r="M638" s="272"/>
      <c r="N638" s="272"/>
      <c r="O638" s="272"/>
      <c r="P638" s="272"/>
      <c r="Q638" s="272"/>
      <c r="R638" s="272"/>
    </row>
    <row r="639" spans="12:18" x14ac:dyDescent="0.25">
      <c r="L639" s="273"/>
      <c r="M639" s="272"/>
      <c r="N639" s="272"/>
      <c r="O639" s="272"/>
      <c r="P639" s="272"/>
      <c r="Q639" s="272"/>
      <c r="R639" s="272"/>
    </row>
    <row r="640" spans="12:18" x14ac:dyDescent="0.25">
      <c r="L640" s="273"/>
      <c r="M640" s="272"/>
      <c r="N640" s="272"/>
      <c r="O640" s="272"/>
      <c r="P640" s="272"/>
      <c r="Q640" s="272"/>
      <c r="R640" s="272"/>
    </row>
    <row r="641" spans="12:18" x14ac:dyDescent="0.25">
      <c r="L641" s="273"/>
      <c r="M641" s="272"/>
      <c r="N641" s="272"/>
      <c r="O641" s="272"/>
      <c r="P641" s="272"/>
      <c r="Q641" s="272"/>
      <c r="R641" s="272"/>
    </row>
    <row r="642" spans="12:18" x14ac:dyDescent="0.25">
      <c r="L642" s="273"/>
      <c r="M642" s="272"/>
      <c r="N642" s="272"/>
      <c r="O642" s="272"/>
      <c r="P642" s="272"/>
      <c r="Q642" s="272"/>
      <c r="R642" s="272"/>
    </row>
    <row r="643" spans="12:18" x14ac:dyDescent="0.25">
      <c r="L643" s="273"/>
      <c r="M643" s="272"/>
      <c r="N643" s="272"/>
      <c r="O643" s="272"/>
      <c r="P643" s="272"/>
      <c r="Q643" s="272"/>
      <c r="R643" s="272"/>
    </row>
    <row r="644" spans="12:18" x14ac:dyDescent="0.25">
      <c r="L644" s="273"/>
      <c r="M644" s="272"/>
      <c r="N644" s="272"/>
      <c r="O644" s="272"/>
      <c r="P644" s="272"/>
      <c r="Q644" s="272"/>
      <c r="R644" s="272"/>
    </row>
    <row r="645" spans="12:18" x14ac:dyDescent="0.25">
      <c r="L645" s="273"/>
      <c r="M645" s="272"/>
      <c r="N645" s="272"/>
      <c r="O645" s="272"/>
      <c r="P645" s="272"/>
      <c r="Q645" s="272"/>
      <c r="R645" s="272"/>
    </row>
    <row r="646" spans="12:18" x14ac:dyDescent="0.25">
      <c r="L646" s="273"/>
      <c r="M646" s="272"/>
      <c r="N646" s="272"/>
      <c r="O646" s="272"/>
      <c r="P646" s="272"/>
      <c r="Q646" s="272"/>
      <c r="R646" s="272"/>
    </row>
    <row r="647" spans="12:18" x14ac:dyDescent="0.25">
      <c r="L647" s="273"/>
      <c r="M647" s="272"/>
      <c r="N647" s="272"/>
      <c r="O647" s="272"/>
      <c r="P647" s="272"/>
      <c r="Q647" s="272"/>
      <c r="R647" s="272"/>
    </row>
    <row r="648" spans="12:18" x14ac:dyDescent="0.25">
      <c r="L648" s="273"/>
      <c r="M648" s="272"/>
      <c r="N648" s="272"/>
      <c r="O648" s="272"/>
      <c r="P648" s="272"/>
      <c r="Q648" s="272"/>
      <c r="R648" s="272"/>
    </row>
    <row r="649" spans="12:18" x14ac:dyDescent="0.25">
      <c r="L649" s="273"/>
      <c r="M649" s="272"/>
      <c r="N649" s="272"/>
      <c r="O649" s="272"/>
      <c r="P649" s="272"/>
      <c r="Q649" s="272"/>
      <c r="R649" s="272"/>
    </row>
    <row r="650" spans="12:18" x14ac:dyDescent="0.25">
      <c r="L650" s="273"/>
      <c r="M650" s="272"/>
      <c r="N650" s="272"/>
      <c r="O650" s="272"/>
      <c r="P650" s="272"/>
      <c r="Q650" s="272"/>
      <c r="R650" s="272"/>
    </row>
    <row r="651" spans="12:18" x14ac:dyDescent="0.25">
      <c r="L651" s="273"/>
      <c r="M651" s="272"/>
      <c r="N651" s="272"/>
      <c r="O651" s="272"/>
      <c r="P651" s="272"/>
      <c r="Q651" s="272"/>
      <c r="R651" s="272"/>
    </row>
    <row r="652" spans="12:18" x14ac:dyDescent="0.25">
      <c r="L652" s="273"/>
      <c r="M652" s="272"/>
      <c r="N652" s="272"/>
      <c r="O652" s="272"/>
      <c r="P652" s="272"/>
      <c r="Q652" s="272"/>
      <c r="R652" s="272"/>
    </row>
    <row r="653" spans="12:18" x14ac:dyDescent="0.25">
      <c r="L653" s="273"/>
      <c r="M653" s="272"/>
      <c r="N653" s="272"/>
      <c r="O653" s="272"/>
      <c r="P653" s="272"/>
      <c r="Q653" s="272"/>
      <c r="R653" s="272"/>
    </row>
    <row r="654" spans="12:18" x14ac:dyDescent="0.25">
      <c r="L654" s="273"/>
      <c r="M654" s="272"/>
      <c r="N654" s="272"/>
      <c r="O654" s="272"/>
      <c r="P654" s="272"/>
      <c r="Q654" s="272"/>
      <c r="R654" s="272"/>
    </row>
    <row r="655" spans="12:18" x14ac:dyDescent="0.25">
      <c r="L655" s="273"/>
      <c r="M655" s="272"/>
      <c r="N655" s="272"/>
      <c r="O655" s="272"/>
      <c r="P655" s="272"/>
      <c r="Q655" s="272"/>
      <c r="R655" s="272"/>
    </row>
    <row r="656" spans="12:18" x14ac:dyDescent="0.25">
      <c r="L656" s="273"/>
      <c r="M656" s="272"/>
      <c r="N656" s="272"/>
      <c r="O656" s="272"/>
      <c r="P656" s="272"/>
      <c r="Q656" s="272"/>
      <c r="R656" s="272"/>
    </row>
    <row r="657" spans="12:18" x14ac:dyDescent="0.25">
      <c r="L657" s="273"/>
      <c r="M657" s="272"/>
      <c r="N657" s="272"/>
      <c r="O657" s="272"/>
      <c r="P657" s="272"/>
      <c r="Q657" s="272"/>
      <c r="R657" s="272"/>
    </row>
    <row r="658" spans="12:18" x14ac:dyDescent="0.25">
      <c r="L658" s="273"/>
      <c r="M658" s="272"/>
      <c r="N658" s="272"/>
      <c r="O658" s="272"/>
      <c r="P658" s="272"/>
      <c r="Q658" s="272"/>
      <c r="R658" s="272"/>
    </row>
    <row r="659" spans="12:18" x14ac:dyDescent="0.25">
      <c r="L659" s="273"/>
      <c r="M659" s="272"/>
      <c r="N659" s="272"/>
      <c r="O659" s="272"/>
      <c r="P659" s="272"/>
      <c r="Q659" s="272"/>
      <c r="R659" s="272"/>
    </row>
    <row r="660" spans="12:18" x14ac:dyDescent="0.25">
      <c r="L660" s="273"/>
      <c r="M660" s="272"/>
      <c r="N660" s="272"/>
      <c r="O660" s="272"/>
      <c r="P660" s="272"/>
      <c r="Q660" s="272"/>
      <c r="R660" s="272"/>
    </row>
    <row r="661" spans="12:18" x14ac:dyDescent="0.25">
      <c r="L661" s="273"/>
      <c r="M661" s="272"/>
      <c r="N661" s="272"/>
      <c r="O661" s="272"/>
      <c r="P661" s="272"/>
      <c r="Q661" s="272"/>
      <c r="R661" s="272"/>
    </row>
    <row r="662" spans="12:18" x14ac:dyDescent="0.25">
      <c r="L662" s="273"/>
      <c r="M662" s="272"/>
      <c r="N662" s="272"/>
      <c r="O662" s="272"/>
      <c r="P662" s="272"/>
      <c r="Q662" s="272"/>
      <c r="R662" s="272"/>
    </row>
    <row r="663" spans="12:18" x14ac:dyDescent="0.25">
      <c r="L663" s="273"/>
      <c r="M663" s="272"/>
      <c r="N663" s="272"/>
      <c r="O663" s="272"/>
      <c r="P663" s="272"/>
      <c r="Q663" s="272"/>
      <c r="R663" s="272"/>
    </row>
    <row r="664" spans="12:18" x14ac:dyDescent="0.25">
      <c r="L664" s="273"/>
      <c r="M664" s="272"/>
      <c r="N664" s="272"/>
      <c r="O664" s="272"/>
      <c r="P664" s="272"/>
      <c r="Q664" s="272"/>
      <c r="R664" s="272"/>
    </row>
    <row r="665" spans="12:18" x14ac:dyDescent="0.25">
      <c r="L665" s="273"/>
      <c r="M665" s="272"/>
      <c r="N665" s="272"/>
      <c r="O665" s="272"/>
      <c r="P665" s="272"/>
      <c r="Q665" s="272"/>
      <c r="R665" s="272"/>
    </row>
    <row r="666" spans="12:18" x14ac:dyDescent="0.25">
      <c r="L666" s="273"/>
      <c r="M666" s="272"/>
      <c r="N666" s="272"/>
      <c r="O666" s="272"/>
      <c r="P666" s="272"/>
      <c r="Q666" s="272"/>
      <c r="R666" s="272"/>
    </row>
    <row r="667" spans="12:18" x14ac:dyDescent="0.25">
      <c r="L667" s="273"/>
      <c r="M667" s="272"/>
      <c r="N667" s="272"/>
      <c r="O667" s="272"/>
      <c r="P667" s="272"/>
      <c r="Q667" s="272"/>
      <c r="R667" s="272"/>
    </row>
    <row r="668" spans="12:18" x14ac:dyDescent="0.25">
      <c r="L668" s="273"/>
      <c r="M668" s="272"/>
      <c r="N668" s="272"/>
      <c r="O668" s="272"/>
      <c r="P668" s="272"/>
      <c r="Q668" s="272"/>
      <c r="R668" s="272"/>
    </row>
    <row r="669" spans="12:18" x14ac:dyDescent="0.25">
      <c r="L669" s="273"/>
      <c r="M669" s="272"/>
      <c r="N669" s="272"/>
      <c r="O669" s="272"/>
      <c r="P669" s="272"/>
      <c r="Q669" s="272"/>
      <c r="R669" s="272"/>
    </row>
    <row r="670" spans="12:18" x14ac:dyDescent="0.25">
      <c r="L670" s="273"/>
      <c r="M670" s="272"/>
      <c r="N670" s="272"/>
      <c r="O670" s="272"/>
      <c r="P670" s="272"/>
      <c r="Q670" s="272"/>
      <c r="R670" s="272"/>
    </row>
    <row r="671" spans="12:18" x14ac:dyDescent="0.25">
      <c r="L671" s="273"/>
      <c r="M671" s="272"/>
      <c r="N671" s="272"/>
      <c r="O671" s="272"/>
      <c r="P671" s="272"/>
      <c r="Q671" s="272"/>
      <c r="R671" s="272"/>
    </row>
    <row r="672" spans="12:18" x14ac:dyDescent="0.25">
      <c r="L672" s="273"/>
      <c r="M672" s="272"/>
      <c r="N672" s="272"/>
      <c r="O672" s="272"/>
      <c r="P672" s="272"/>
      <c r="Q672" s="272"/>
      <c r="R672" s="272"/>
    </row>
    <row r="673" spans="12:18" x14ac:dyDescent="0.25">
      <c r="L673" s="273"/>
      <c r="M673" s="272"/>
      <c r="N673" s="272"/>
      <c r="O673" s="272"/>
      <c r="P673" s="272"/>
      <c r="Q673" s="272"/>
      <c r="R673" s="272"/>
    </row>
    <row r="674" spans="12:18" x14ac:dyDescent="0.25">
      <c r="L674" s="273"/>
      <c r="M674" s="272"/>
      <c r="N674" s="272"/>
      <c r="O674" s="272"/>
      <c r="P674" s="272"/>
      <c r="Q674" s="272"/>
      <c r="R674" s="272"/>
    </row>
    <row r="675" spans="12:18" x14ac:dyDescent="0.25">
      <c r="L675" s="273"/>
      <c r="M675" s="272"/>
      <c r="N675" s="272"/>
      <c r="O675" s="272"/>
      <c r="P675" s="272"/>
      <c r="Q675" s="272"/>
      <c r="R675" s="272"/>
    </row>
    <row r="676" spans="12:18" x14ac:dyDescent="0.25">
      <c r="L676" s="273"/>
      <c r="M676" s="272"/>
      <c r="N676" s="272"/>
      <c r="O676" s="272"/>
      <c r="P676" s="272"/>
      <c r="Q676" s="272"/>
      <c r="R676" s="272"/>
    </row>
    <row r="677" spans="12:18" x14ac:dyDescent="0.25">
      <c r="L677" s="273"/>
      <c r="M677" s="272"/>
      <c r="N677" s="272"/>
      <c r="O677" s="272"/>
      <c r="P677" s="272"/>
      <c r="Q677" s="272"/>
      <c r="R677" s="272"/>
    </row>
    <row r="678" spans="12:18" x14ac:dyDescent="0.25">
      <c r="L678" s="273"/>
      <c r="M678" s="272"/>
      <c r="N678" s="272"/>
      <c r="O678" s="272"/>
      <c r="P678" s="272"/>
      <c r="Q678" s="272"/>
      <c r="R678" s="272"/>
    </row>
    <row r="679" spans="12:18" x14ac:dyDescent="0.25">
      <c r="L679" s="273"/>
      <c r="M679" s="272"/>
      <c r="N679" s="272"/>
      <c r="O679" s="272"/>
      <c r="P679" s="272"/>
      <c r="Q679" s="272"/>
      <c r="R679" s="272"/>
    </row>
    <row r="680" spans="12:18" x14ac:dyDescent="0.25">
      <c r="L680" s="273"/>
      <c r="M680" s="272"/>
      <c r="N680" s="272"/>
      <c r="O680" s="272"/>
      <c r="P680" s="272"/>
      <c r="Q680" s="272"/>
      <c r="R680" s="272"/>
    </row>
    <row r="681" spans="12:18" x14ac:dyDescent="0.25">
      <c r="L681" s="273"/>
      <c r="M681" s="272"/>
      <c r="N681" s="272"/>
      <c r="O681" s="272"/>
      <c r="P681" s="272"/>
      <c r="Q681" s="272"/>
      <c r="R681" s="272"/>
    </row>
    <row r="682" spans="12:18" x14ac:dyDescent="0.25">
      <c r="L682" s="273"/>
      <c r="M682" s="272"/>
      <c r="N682" s="272"/>
      <c r="O682" s="272"/>
      <c r="P682" s="272"/>
      <c r="Q682" s="272"/>
      <c r="R682" s="272"/>
    </row>
    <row r="683" spans="12:18" x14ac:dyDescent="0.25">
      <c r="L683" s="273"/>
      <c r="M683" s="272"/>
      <c r="N683" s="272"/>
      <c r="O683" s="272"/>
      <c r="P683" s="272"/>
      <c r="Q683" s="272"/>
      <c r="R683" s="272"/>
    </row>
    <row r="684" spans="12:18" x14ac:dyDescent="0.25">
      <c r="L684" s="273"/>
      <c r="M684" s="272"/>
      <c r="N684" s="272"/>
      <c r="O684" s="272"/>
      <c r="P684" s="272"/>
      <c r="Q684" s="272"/>
      <c r="R684" s="272"/>
    </row>
    <row r="685" spans="12:18" x14ac:dyDescent="0.25">
      <c r="L685" s="273"/>
      <c r="M685" s="272"/>
      <c r="N685" s="272"/>
      <c r="O685" s="272"/>
      <c r="P685" s="272"/>
      <c r="Q685" s="272"/>
      <c r="R685" s="272"/>
    </row>
    <row r="686" spans="12:18" x14ac:dyDescent="0.25">
      <c r="L686" s="273"/>
      <c r="M686" s="272"/>
      <c r="N686" s="272"/>
      <c r="O686" s="272"/>
      <c r="P686" s="272"/>
      <c r="Q686" s="272"/>
      <c r="R686" s="272"/>
    </row>
    <row r="687" spans="12:18" x14ac:dyDescent="0.25">
      <c r="L687" s="273"/>
      <c r="M687" s="272"/>
      <c r="N687" s="272"/>
      <c r="O687" s="272"/>
      <c r="P687" s="272"/>
      <c r="Q687" s="272"/>
      <c r="R687" s="272"/>
    </row>
    <row r="688" spans="12:18" x14ac:dyDescent="0.25">
      <c r="L688" s="273"/>
      <c r="M688" s="272"/>
      <c r="N688" s="272"/>
      <c r="O688" s="272"/>
      <c r="P688" s="272"/>
      <c r="Q688" s="272"/>
      <c r="R688" s="272"/>
    </row>
    <row r="689" spans="12:18" x14ac:dyDescent="0.25">
      <c r="L689" s="273"/>
      <c r="M689" s="272"/>
      <c r="N689" s="272"/>
      <c r="O689" s="272"/>
      <c r="P689" s="272"/>
      <c r="Q689" s="272"/>
      <c r="R689" s="272"/>
    </row>
    <row r="690" spans="12:18" x14ac:dyDescent="0.25">
      <c r="L690" s="273"/>
      <c r="M690" s="272"/>
      <c r="N690" s="272"/>
      <c r="O690" s="272"/>
      <c r="P690" s="272"/>
      <c r="Q690" s="272"/>
      <c r="R690" s="272"/>
    </row>
    <row r="691" spans="12:18" x14ac:dyDescent="0.25">
      <c r="L691" s="273"/>
      <c r="M691" s="272"/>
      <c r="N691" s="272"/>
      <c r="O691" s="272"/>
      <c r="P691" s="272"/>
      <c r="Q691" s="272"/>
      <c r="R691" s="272"/>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3:N68"/>
  <sheetViews>
    <sheetView showGridLines="0" zoomScale="80" zoomScaleNormal="80" workbookViewId="0">
      <selection activeCell="H22" sqref="H22"/>
    </sheetView>
  </sheetViews>
  <sheetFormatPr defaultColWidth="9.26953125" defaultRowHeight="11.5" x14ac:dyDescent="0.25"/>
  <cols>
    <col min="1" max="1" width="46.54296875" style="488" customWidth="1"/>
    <col min="2" max="2" width="62.54296875" style="511" bestFit="1" customWidth="1"/>
    <col min="3" max="3" width="9.26953125" style="511"/>
    <col min="4" max="4" width="6.54296875" style="511" customWidth="1"/>
    <col min="5" max="6" width="6" style="511" customWidth="1"/>
    <col min="7" max="7" width="9.453125" style="511" customWidth="1"/>
    <col min="8" max="14" width="6" style="511" customWidth="1"/>
    <col min="15" max="16384" width="9.26953125" style="488"/>
  </cols>
  <sheetData>
    <row r="3" spans="1:14" s="12" customFormat="1" x14ac:dyDescent="0.25">
      <c r="A3" s="1002" t="s">
        <v>1374</v>
      </c>
      <c r="B3" s="1002"/>
      <c r="C3" s="1002"/>
      <c r="D3" s="1002"/>
      <c r="E3" s="1002"/>
      <c r="F3" s="1002"/>
      <c r="G3" s="1002"/>
      <c r="H3" s="1002"/>
      <c r="I3" s="1002"/>
      <c r="J3" s="1002"/>
      <c r="K3" s="647"/>
      <c r="L3" s="647"/>
      <c r="M3" s="25"/>
      <c r="N3" s="25"/>
    </row>
    <row r="4" spans="1:14" s="12" customFormat="1" x14ac:dyDescent="0.25">
      <c r="A4" s="883" t="s">
        <v>1375</v>
      </c>
      <c r="B4" s="884"/>
      <c r="C4" s="884"/>
      <c r="D4" s="884"/>
      <c r="E4" s="884"/>
      <c r="F4" s="884"/>
      <c r="G4" s="884"/>
      <c r="H4" s="884"/>
      <c r="I4" s="884"/>
      <c r="J4" s="884"/>
      <c r="K4" s="540"/>
      <c r="L4" s="540"/>
      <c r="M4" s="25"/>
      <c r="N4" s="25"/>
    </row>
    <row r="5" spans="1:14" x14ac:dyDescent="0.25">
      <c r="A5" s="489"/>
      <c r="B5" s="491"/>
      <c r="C5" s="541"/>
      <c r="D5" s="491"/>
      <c r="E5" s="1004">
        <v>2020</v>
      </c>
      <c r="F5" s="1005"/>
      <c r="G5" s="1006">
        <v>2021</v>
      </c>
      <c r="H5" s="1005"/>
      <c r="I5" s="1006">
        <v>2022</v>
      </c>
      <c r="J5" s="1005"/>
      <c r="K5" s="1006">
        <v>2023</v>
      </c>
      <c r="L5" s="1005"/>
      <c r="M5" s="1004" t="s">
        <v>37</v>
      </c>
      <c r="N5" s="1004"/>
    </row>
    <row r="6" spans="1:14" x14ac:dyDescent="0.25">
      <c r="A6" s="490"/>
      <c r="B6" s="491"/>
      <c r="C6" s="492" t="s">
        <v>588</v>
      </c>
      <c r="D6" s="493" t="s">
        <v>589</v>
      </c>
      <c r="E6" s="494" t="s">
        <v>590</v>
      </c>
      <c r="F6" s="493" t="s">
        <v>35</v>
      </c>
      <c r="G6" s="495" t="s">
        <v>590</v>
      </c>
      <c r="H6" s="496" t="s">
        <v>35</v>
      </c>
      <c r="I6" s="495" t="s">
        <v>590</v>
      </c>
      <c r="J6" s="496" t="s">
        <v>35</v>
      </c>
      <c r="K6" s="649" t="s">
        <v>590</v>
      </c>
      <c r="L6" s="496" t="s">
        <v>35</v>
      </c>
      <c r="M6" s="497" t="s">
        <v>590</v>
      </c>
      <c r="N6" s="494" t="s">
        <v>35</v>
      </c>
    </row>
    <row r="7" spans="1:14" ht="13" x14ac:dyDescent="0.25">
      <c r="A7" s="498" t="s">
        <v>591</v>
      </c>
      <c r="B7" s="318" t="s">
        <v>633</v>
      </c>
      <c r="C7" s="499"/>
      <c r="D7" s="498"/>
      <c r="E7" s="750">
        <v>2184.601187644756</v>
      </c>
      <c r="F7" s="751">
        <v>2.3379258733049015</v>
      </c>
      <c r="G7" s="750">
        <v>3385.0652095407577</v>
      </c>
      <c r="H7" s="751">
        <v>3.3741514155625785</v>
      </c>
      <c r="I7" s="750">
        <v>893.71099694117652</v>
      </c>
      <c r="J7" s="751">
        <v>0.81504364455416112</v>
      </c>
      <c r="K7" s="750">
        <v>155</v>
      </c>
      <c r="L7" s="751">
        <v>0.12952122534825633</v>
      </c>
      <c r="M7" s="750">
        <v>6618.3773941266909</v>
      </c>
      <c r="N7" s="752">
        <v>6.6566421587698974</v>
      </c>
    </row>
    <row r="8" spans="1:14" ht="13" x14ac:dyDescent="0.25">
      <c r="A8" s="498" t="s">
        <v>582</v>
      </c>
      <c r="B8" s="318" t="s">
        <v>586</v>
      </c>
      <c r="C8" s="499"/>
      <c r="D8" s="498"/>
      <c r="E8" s="750">
        <v>1151.0920972599999</v>
      </c>
      <c r="F8" s="751">
        <v>1.2318806800807132</v>
      </c>
      <c r="G8" s="750">
        <v>1506.0522340099999</v>
      </c>
      <c r="H8" s="751">
        <v>1.5011965686727309</v>
      </c>
      <c r="I8" s="750">
        <v>253.10000000000002</v>
      </c>
      <c r="J8" s="751">
        <v>0.23082131376104786</v>
      </c>
      <c r="K8" s="752"/>
      <c r="L8" s="751"/>
      <c r="M8" s="750">
        <v>2910.2443312699997</v>
      </c>
      <c r="N8" s="752">
        <v>2.9638985625144922</v>
      </c>
    </row>
    <row r="9" spans="1:14" ht="13" x14ac:dyDescent="0.25">
      <c r="A9" s="500" t="s">
        <v>554</v>
      </c>
      <c r="B9" s="319" t="s">
        <v>617</v>
      </c>
      <c r="C9" s="501">
        <v>640</v>
      </c>
      <c r="D9" s="502" t="s">
        <v>869</v>
      </c>
      <c r="E9" s="753">
        <v>997.3</v>
      </c>
      <c r="F9" s="754">
        <v>1.0672947934999146</v>
      </c>
      <c r="G9" s="753">
        <v>1266.348</v>
      </c>
      <c r="H9" s="754">
        <v>1.2622651654543828</v>
      </c>
      <c r="I9" s="755">
        <v>174.3</v>
      </c>
      <c r="J9" s="754">
        <v>0.15895754637910167</v>
      </c>
      <c r="K9" s="756"/>
      <c r="L9" s="754"/>
      <c r="M9" s="753">
        <v>2437.9480000000003</v>
      </c>
      <c r="N9" s="757">
        <v>2.488517505333399</v>
      </c>
    </row>
    <row r="10" spans="1:14" ht="13" x14ac:dyDescent="0.25">
      <c r="A10" s="500" t="s">
        <v>801</v>
      </c>
      <c r="B10" s="319" t="s">
        <v>875</v>
      </c>
      <c r="C10" s="501">
        <v>640</v>
      </c>
      <c r="D10" s="502" t="s">
        <v>869</v>
      </c>
      <c r="E10" s="753">
        <v>59.344000000000001</v>
      </c>
      <c r="F10" s="754">
        <v>6.3509016570198473E-2</v>
      </c>
      <c r="G10" s="753">
        <v>17.827234009999998</v>
      </c>
      <c r="H10" s="754">
        <v>1.7769757197252767E-2</v>
      </c>
      <c r="I10" s="755"/>
      <c r="J10" s="754"/>
      <c r="K10" s="756"/>
      <c r="L10" s="754"/>
      <c r="M10" s="753">
        <v>77.171234010000006</v>
      </c>
      <c r="N10" s="757">
        <v>8.127877376745124E-2</v>
      </c>
    </row>
    <row r="11" spans="1:14" ht="13" x14ac:dyDescent="0.25">
      <c r="A11" s="500" t="s">
        <v>555</v>
      </c>
      <c r="B11" s="319" t="s">
        <v>715</v>
      </c>
      <c r="C11" s="501">
        <v>644</v>
      </c>
      <c r="D11" s="502" t="s">
        <v>592</v>
      </c>
      <c r="E11" s="753">
        <v>6</v>
      </c>
      <c r="F11" s="754"/>
      <c r="G11" s="758">
        <v>120.095</v>
      </c>
      <c r="H11" s="754">
        <v>0.1197078015247342</v>
      </c>
      <c r="I11" s="755">
        <v>65</v>
      </c>
      <c r="J11" s="754">
        <v>5.9278488322671311E-2</v>
      </c>
      <c r="K11" s="756"/>
      <c r="L11" s="754"/>
      <c r="M11" s="753">
        <v>191.095</v>
      </c>
      <c r="N11" s="757">
        <v>0.1789862898474055</v>
      </c>
    </row>
    <row r="12" spans="1:14" ht="13" x14ac:dyDescent="0.25">
      <c r="A12" s="500" t="s">
        <v>556</v>
      </c>
      <c r="B12" s="319" t="s">
        <v>716</v>
      </c>
      <c r="C12" s="501">
        <v>644</v>
      </c>
      <c r="D12" s="502" t="s">
        <v>592</v>
      </c>
      <c r="E12" s="753"/>
      <c r="F12" s="754"/>
      <c r="G12" s="758">
        <v>7.76</v>
      </c>
      <c r="H12" s="754">
        <v>7.734980971996647E-3</v>
      </c>
      <c r="I12" s="755"/>
      <c r="J12" s="754"/>
      <c r="K12" s="756"/>
      <c r="L12" s="754"/>
      <c r="M12" s="753">
        <v>7.76</v>
      </c>
      <c r="N12" s="757">
        <v>7.734980971996647E-3</v>
      </c>
    </row>
    <row r="13" spans="1:14" ht="13" x14ac:dyDescent="0.3">
      <c r="A13" s="503" t="s">
        <v>557</v>
      </c>
      <c r="B13" s="320" t="s">
        <v>717</v>
      </c>
      <c r="C13" s="504">
        <v>644</v>
      </c>
      <c r="D13" s="505" t="s">
        <v>592</v>
      </c>
      <c r="E13" s="759">
        <v>39.700000000000003</v>
      </c>
      <c r="F13" s="760">
        <v>4.2486316356108104E-2</v>
      </c>
      <c r="G13" s="758">
        <v>94.022000000000006</v>
      </c>
      <c r="H13" s="760">
        <v>9.3718863524364551E-2</v>
      </c>
      <c r="I13" s="761">
        <v>13.800000000000004</v>
      </c>
      <c r="J13" s="754">
        <v>1.2585279059274836E-2</v>
      </c>
      <c r="K13" s="756"/>
      <c r="L13" s="754"/>
      <c r="M13" s="759">
        <v>147.52200000000002</v>
      </c>
      <c r="N13" s="762">
        <v>0.14879045893974749</v>
      </c>
    </row>
    <row r="14" spans="1:14" ht="13" x14ac:dyDescent="0.3">
      <c r="A14" s="506" t="s">
        <v>558</v>
      </c>
      <c r="B14" s="321" t="s">
        <v>718</v>
      </c>
      <c r="C14" s="501">
        <v>642</v>
      </c>
      <c r="D14" s="502" t="s">
        <v>280</v>
      </c>
      <c r="E14" s="763">
        <v>48.748097260000002</v>
      </c>
      <c r="F14" s="764">
        <v>5.2169447907976993E-2</v>
      </c>
      <c r="G14" s="763"/>
      <c r="H14" s="764"/>
      <c r="I14" s="765"/>
      <c r="J14" s="764"/>
      <c r="K14" s="766"/>
      <c r="L14" s="764"/>
      <c r="M14" s="763">
        <v>48.748097260000002</v>
      </c>
      <c r="N14" s="767">
        <v>5.2169447907976993E-2</v>
      </c>
    </row>
    <row r="15" spans="1:14" ht="13" x14ac:dyDescent="0.25">
      <c r="A15" s="498" t="s">
        <v>593</v>
      </c>
      <c r="B15" s="318" t="s">
        <v>719</v>
      </c>
      <c r="C15" s="507"/>
      <c r="D15" s="508"/>
      <c r="E15" s="750">
        <v>300.65941775850195</v>
      </c>
      <c r="F15" s="751">
        <v>0.32176098585216573</v>
      </c>
      <c r="G15" s="750">
        <v>485.05632096791828</v>
      </c>
      <c r="H15" s="751">
        <v>0.48349245013318898</v>
      </c>
      <c r="I15" s="750">
        <v>62.366</v>
      </c>
      <c r="J15" s="751">
        <v>5.6876341580487981E-2</v>
      </c>
      <c r="K15" s="752"/>
      <c r="L15" s="751"/>
      <c r="M15" s="750">
        <v>848.08173872642021</v>
      </c>
      <c r="N15" s="752">
        <v>0.86212977756584264</v>
      </c>
    </row>
    <row r="16" spans="1:14" ht="13" x14ac:dyDescent="0.25">
      <c r="A16" s="509" t="s">
        <v>559</v>
      </c>
      <c r="B16" s="322" t="s">
        <v>720</v>
      </c>
      <c r="C16" s="501">
        <v>642032</v>
      </c>
      <c r="D16" s="502" t="s">
        <v>280</v>
      </c>
      <c r="E16" s="753">
        <v>15.467000000000001</v>
      </c>
      <c r="F16" s="754">
        <v>1.6552540430224787E-2</v>
      </c>
      <c r="G16" s="753">
        <v>65.604303459999997</v>
      </c>
      <c r="H16" s="754">
        <v>6.5392788523736325E-2</v>
      </c>
      <c r="I16" s="755">
        <v>11.2</v>
      </c>
      <c r="J16" s="754">
        <v>1.0214139526367979E-2</v>
      </c>
      <c r="K16" s="756"/>
      <c r="L16" s="754"/>
      <c r="M16" s="753">
        <v>92.271303459999999</v>
      </c>
      <c r="N16" s="757">
        <v>9.215946848032909E-2</v>
      </c>
    </row>
    <row r="17" spans="1:14" ht="13" x14ac:dyDescent="0.25">
      <c r="A17" s="509" t="s">
        <v>594</v>
      </c>
      <c r="B17" s="322" t="s">
        <v>618</v>
      </c>
      <c r="C17" s="501">
        <v>642041</v>
      </c>
      <c r="D17" s="502" t="s">
        <v>280</v>
      </c>
      <c r="E17" s="753">
        <v>13.239818</v>
      </c>
      <c r="F17" s="754">
        <v>1.4169045240435628E-2</v>
      </c>
      <c r="G17" s="753">
        <v>48.895000000000003</v>
      </c>
      <c r="H17" s="754">
        <v>4.8737357554868056E-2</v>
      </c>
      <c r="I17" s="755"/>
      <c r="J17" s="754">
        <v>0</v>
      </c>
      <c r="K17" s="756"/>
      <c r="L17" s="754"/>
      <c r="M17" s="753">
        <v>62.134818000000003</v>
      </c>
      <c r="N17" s="757">
        <v>6.2906402795303684E-2</v>
      </c>
    </row>
    <row r="18" spans="1:14" ht="13" x14ac:dyDescent="0.25">
      <c r="A18" s="509" t="s">
        <v>560</v>
      </c>
      <c r="B18" s="322" t="s">
        <v>619</v>
      </c>
      <c r="C18" s="501">
        <v>642033</v>
      </c>
      <c r="D18" s="502" t="s">
        <v>280</v>
      </c>
      <c r="E18" s="753">
        <v>32.299999999999997</v>
      </c>
      <c r="F18" s="754">
        <v>3.4566952602072834E-2</v>
      </c>
      <c r="G18" s="753">
        <v>40.363</v>
      </c>
      <c r="H18" s="754">
        <v>4.0232865589265553E-2</v>
      </c>
      <c r="I18" s="755"/>
      <c r="J18" s="754"/>
      <c r="K18" s="756"/>
      <c r="L18" s="754"/>
      <c r="M18" s="753">
        <v>72.662999999999997</v>
      </c>
      <c r="N18" s="757">
        <v>7.479981819133838E-2</v>
      </c>
    </row>
    <row r="19" spans="1:14" ht="13" x14ac:dyDescent="0.25">
      <c r="A19" s="509" t="s">
        <v>802</v>
      </c>
      <c r="B19" s="12" t="s">
        <v>806</v>
      </c>
      <c r="C19" s="501">
        <v>642</v>
      </c>
      <c r="D19" s="502" t="s">
        <v>280</v>
      </c>
      <c r="E19" s="753"/>
      <c r="F19" s="754"/>
      <c r="G19" s="753">
        <v>75.5</v>
      </c>
      <c r="H19" s="754">
        <v>7.525658033321482E-2</v>
      </c>
      <c r="I19" s="755"/>
      <c r="J19" s="754"/>
      <c r="K19" s="756"/>
      <c r="L19" s="754"/>
      <c r="M19" s="753">
        <v>75.5</v>
      </c>
      <c r="N19" s="757">
        <v>7.525658033321482E-2</v>
      </c>
    </row>
    <row r="20" spans="1:14" ht="13" x14ac:dyDescent="0.25">
      <c r="A20" s="509" t="s">
        <v>803</v>
      </c>
      <c r="B20" s="334" t="s">
        <v>807</v>
      </c>
      <c r="C20" s="501">
        <v>642</v>
      </c>
      <c r="D20" s="502" t="s">
        <v>280</v>
      </c>
      <c r="E20" s="753"/>
      <c r="F20" s="754"/>
      <c r="G20" s="753">
        <v>8.25</v>
      </c>
      <c r="H20" s="754">
        <v>8.2234011622387033E-3</v>
      </c>
      <c r="I20" s="755"/>
      <c r="J20" s="754"/>
      <c r="K20" s="756"/>
      <c r="L20" s="754"/>
      <c r="M20" s="753">
        <v>8.25</v>
      </c>
      <c r="N20" s="757">
        <v>8.2234011622387033E-3</v>
      </c>
    </row>
    <row r="21" spans="1:14" ht="13" x14ac:dyDescent="0.3">
      <c r="A21" s="510" t="s">
        <v>595</v>
      </c>
      <c r="B21" s="323" t="s">
        <v>721</v>
      </c>
      <c r="C21" s="504">
        <v>642015</v>
      </c>
      <c r="D21" s="502" t="s">
        <v>280</v>
      </c>
      <c r="E21" s="759">
        <v>106.38869592169333</v>
      </c>
      <c r="F21" s="760">
        <v>0.11385551112450505</v>
      </c>
      <c r="G21" s="768">
        <v>211.031751946323</v>
      </c>
      <c r="H21" s="760">
        <v>0.21035136414844394</v>
      </c>
      <c r="I21" s="761">
        <v>42.07</v>
      </c>
      <c r="J21" s="760">
        <v>3.8366861595919718E-2</v>
      </c>
      <c r="K21" s="769"/>
      <c r="L21" s="760"/>
      <c r="M21" s="753">
        <v>359.4904478680163</v>
      </c>
      <c r="N21" s="757">
        <v>0.36257373686886873</v>
      </c>
    </row>
    <row r="22" spans="1:14" ht="13" x14ac:dyDescent="0.3">
      <c r="A22" s="510" t="s">
        <v>596</v>
      </c>
      <c r="B22" s="323" t="s">
        <v>722</v>
      </c>
      <c r="C22" s="504">
        <v>642015</v>
      </c>
      <c r="D22" s="505" t="s">
        <v>280</v>
      </c>
      <c r="E22" s="759">
        <v>133.26390383680862</v>
      </c>
      <c r="F22" s="760">
        <v>0.14261693645492743</v>
      </c>
      <c r="G22" s="768">
        <v>35.412265561595298</v>
      </c>
      <c r="H22" s="760">
        <v>3.5298092821421628E-2</v>
      </c>
      <c r="I22" s="761">
        <v>9.0960000000000001</v>
      </c>
      <c r="J22" s="760">
        <v>8.2953404582002798E-3</v>
      </c>
      <c r="K22" s="769"/>
      <c r="L22" s="760"/>
      <c r="M22" s="759">
        <v>177.77216939840392</v>
      </c>
      <c r="N22" s="762">
        <v>0.18621036973454932</v>
      </c>
    </row>
    <row r="23" spans="1:14" ht="13" x14ac:dyDescent="0.25">
      <c r="A23" s="498" t="s">
        <v>583</v>
      </c>
      <c r="B23" s="318" t="s">
        <v>634</v>
      </c>
      <c r="C23" s="507"/>
      <c r="D23" s="508"/>
      <c r="E23" s="750">
        <v>89.701613626253973</v>
      </c>
      <c r="F23" s="751">
        <v>9.5997257787869106E-2</v>
      </c>
      <c r="G23" s="750">
        <v>16.910654562839508</v>
      </c>
      <c r="H23" s="751">
        <v>1.6856132895305655E-2</v>
      </c>
      <c r="I23" s="750">
        <v>1.6919969411764708</v>
      </c>
      <c r="J23" s="751"/>
      <c r="K23" s="752"/>
      <c r="L23" s="751"/>
      <c r="M23" s="750">
        <v>108.30426513026995</v>
      </c>
      <c r="N23" s="752">
        <v>0.11285339068317476</v>
      </c>
    </row>
    <row r="24" spans="1:14" ht="13" x14ac:dyDescent="0.3">
      <c r="A24" s="503" t="s">
        <v>561</v>
      </c>
      <c r="B24" s="320" t="s">
        <v>723</v>
      </c>
      <c r="C24" s="504"/>
      <c r="D24" s="505" t="s">
        <v>226</v>
      </c>
      <c r="E24" s="759">
        <v>57.305999999999997</v>
      </c>
      <c r="F24" s="760">
        <v>6.1327980984965509E-2</v>
      </c>
      <c r="G24" s="759"/>
      <c r="H24" s="760"/>
      <c r="I24" s="761"/>
      <c r="J24" s="760"/>
      <c r="K24" s="769"/>
      <c r="L24" s="760"/>
      <c r="M24" s="759">
        <v>57.305999999999997</v>
      </c>
      <c r="N24" s="762">
        <v>6.1327980984965509E-2</v>
      </c>
    </row>
    <row r="25" spans="1:14" ht="14.5" x14ac:dyDescent="0.35">
      <c r="A25" s="503" t="s">
        <v>562</v>
      </c>
      <c r="B25" s="320" t="s">
        <v>620</v>
      </c>
      <c r="C25" s="504"/>
      <c r="D25" s="505" t="s">
        <v>597</v>
      </c>
      <c r="E25" s="759">
        <v>27.562999999999999</v>
      </c>
      <c r="F25" s="760">
        <v>2.9497489615199185E-2</v>
      </c>
      <c r="G25" s="770"/>
      <c r="H25" s="760"/>
      <c r="I25" s="761"/>
      <c r="J25" s="760"/>
      <c r="K25" s="769"/>
      <c r="L25" s="760"/>
      <c r="M25" s="759">
        <v>27.562999999999999</v>
      </c>
      <c r="N25" s="762">
        <v>2.9497489615199185E-2</v>
      </c>
    </row>
    <row r="26" spans="1:14" ht="13" x14ac:dyDescent="0.3">
      <c r="A26" s="503" t="s">
        <v>563</v>
      </c>
      <c r="B26" s="320" t="s">
        <v>724</v>
      </c>
      <c r="C26" s="504"/>
      <c r="D26" s="505" t="s">
        <v>226</v>
      </c>
      <c r="E26" s="759">
        <v>4.832613626253969</v>
      </c>
      <c r="F26" s="760">
        <v>5.1717871877044056E-3</v>
      </c>
      <c r="G26" s="759">
        <v>6.6836545628395072</v>
      </c>
      <c r="H26" s="760">
        <v>6.6621057818250212E-3</v>
      </c>
      <c r="I26" s="761">
        <v>1.6919969411764708</v>
      </c>
      <c r="J26" s="760">
        <v>1.5430618603003846E-3</v>
      </c>
      <c r="K26" s="769"/>
      <c r="L26" s="760"/>
      <c r="M26" s="759">
        <v>13.208265130269949</v>
      </c>
      <c r="N26" s="762">
        <v>1.3376954829829812E-2</v>
      </c>
    </row>
    <row r="27" spans="1:14" ht="14.5" x14ac:dyDescent="0.35">
      <c r="A27" s="503" t="s">
        <v>564</v>
      </c>
      <c r="B27" s="320" t="s">
        <v>725</v>
      </c>
      <c r="C27" s="504"/>
      <c r="D27" s="505" t="s">
        <v>207</v>
      </c>
      <c r="E27" s="697"/>
      <c r="F27" s="760"/>
      <c r="G27" s="759">
        <v>10.227</v>
      </c>
      <c r="H27" s="760">
        <v>1.0194027113480634E-2</v>
      </c>
      <c r="I27" s="761"/>
      <c r="J27" s="760"/>
      <c r="K27" s="769"/>
      <c r="L27" s="760"/>
      <c r="M27" s="759">
        <v>10.227</v>
      </c>
      <c r="N27" s="762">
        <v>1.0194027113480634E-2</v>
      </c>
    </row>
    <row r="28" spans="1:14" ht="13" x14ac:dyDescent="0.25">
      <c r="A28" s="498" t="s">
        <v>584</v>
      </c>
      <c r="B28" s="318" t="s">
        <v>726</v>
      </c>
      <c r="C28" s="507"/>
      <c r="D28" s="508"/>
      <c r="E28" s="750">
        <v>377.26329700000002</v>
      </c>
      <c r="F28" s="751">
        <v>0.40374125405265415</v>
      </c>
      <c r="G28" s="750">
        <v>833.54399999999998</v>
      </c>
      <c r="H28" s="751">
        <v>0.83085656950025433</v>
      </c>
      <c r="I28" s="750">
        <v>337.3</v>
      </c>
      <c r="J28" s="751">
        <v>0.30760975555749281</v>
      </c>
      <c r="K28" s="750">
        <v>155</v>
      </c>
      <c r="L28" s="751">
        <v>0.12952122534825633</v>
      </c>
      <c r="M28" s="750">
        <v>1703.107297</v>
      </c>
      <c r="N28" s="752">
        <v>1.6717288044586576</v>
      </c>
    </row>
    <row r="29" spans="1:14" ht="13" x14ac:dyDescent="0.25">
      <c r="A29" s="500" t="s">
        <v>565</v>
      </c>
      <c r="B29" s="319" t="s">
        <v>727</v>
      </c>
      <c r="C29" s="501" t="s">
        <v>598</v>
      </c>
      <c r="D29" s="502" t="s">
        <v>193</v>
      </c>
      <c r="E29" s="755">
        <v>13.36</v>
      </c>
      <c r="F29" s="754">
        <v>1.4297662128906909E-2</v>
      </c>
      <c r="G29" s="755">
        <v>53.579000000000001</v>
      </c>
      <c r="H29" s="754">
        <v>5.3406255863222736E-2</v>
      </c>
      <c r="I29" s="755">
        <v>8.5</v>
      </c>
      <c r="J29" s="754">
        <v>7.7518023191185557E-3</v>
      </c>
      <c r="K29" s="756"/>
      <c r="L29" s="754"/>
      <c r="M29" s="755">
        <v>75.438999999999993</v>
      </c>
      <c r="N29" s="756">
        <v>7.5455720311248198E-2</v>
      </c>
    </row>
    <row r="30" spans="1:14" ht="14.5" x14ac:dyDescent="0.35">
      <c r="A30" s="500" t="s">
        <v>580</v>
      </c>
      <c r="B30" s="319" t="s">
        <v>728</v>
      </c>
      <c r="C30" s="501"/>
      <c r="D30" s="502" t="s">
        <v>599</v>
      </c>
      <c r="E30" s="755">
        <v>138.351</v>
      </c>
      <c r="F30" s="754">
        <v>0.14806106685601791</v>
      </c>
      <c r="G30" s="755"/>
      <c r="H30" s="771"/>
      <c r="I30" s="772"/>
      <c r="J30" s="771"/>
      <c r="K30" s="773"/>
      <c r="L30" s="771"/>
      <c r="M30" s="755">
        <v>138.351</v>
      </c>
      <c r="N30" s="756">
        <v>0.14806106685601791</v>
      </c>
    </row>
    <row r="31" spans="1:14" ht="13" x14ac:dyDescent="0.25">
      <c r="A31" s="500" t="s">
        <v>566</v>
      </c>
      <c r="B31" s="319" t="s">
        <v>729</v>
      </c>
      <c r="C31" s="504">
        <v>630</v>
      </c>
      <c r="D31" s="512" t="s">
        <v>62</v>
      </c>
      <c r="E31" s="755">
        <v>39</v>
      </c>
      <c r="F31" s="754">
        <v>4.1737187352348007E-2</v>
      </c>
      <c r="G31" s="755">
        <v>25.219000000000001</v>
      </c>
      <c r="H31" s="754"/>
      <c r="I31" s="755"/>
      <c r="J31" s="754"/>
      <c r="K31" s="756"/>
      <c r="L31" s="754"/>
      <c r="M31" s="755">
        <v>64.218999999999994</v>
      </c>
      <c r="N31" s="756">
        <v>4.1737187352348007E-2</v>
      </c>
    </row>
    <row r="32" spans="1:14" ht="13" x14ac:dyDescent="0.3">
      <c r="A32" s="506" t="s">
        <v>567</v>
      </c>
      <c r="B32" s="321" t="s">
        <v>730</v>
      </c>
      <c r="C32" s="513" t="s">
        <v>600</v>
      </c>
      <c r="D32" s="512" t="s">
        <v>601</v>
      </c>
      <c r="E32" s="763">
        <v>124</v>
      </c>
      <c r="F32" s="764">
        <v>0.13270285209464494</v>
      </c>
      <c r="G32" s="755">
        <v>332.48200000000003</v>
      </c>
      <c r="H32" s="764">
        <v>0.33141004426950899</v>
      </c>
      <c r="I32" s="765">
        <v>83.7</v>
      </c>
      <c r="J32" s="760">
        <v>7.6332453424732133E-2</v>
      </c>
      <c r="K32" s="766"/>
      <c r="L32" s="764"/>
      <c r="M32" s="763">
        <v>540.18200000000002</v>
      </c>
      <c r="N32" s="767">
        <v>0.54044534978888603</v>
      </c>
    </row>
    <row r="33" spans="1:14" ht="13" x14ac:dyDescent="0.3">
      <c r="A33" s="503" t="s">
        <v>568</v>
      </c>
      <c r="B33" s="320" t="s">
        <v>731</v>
      </c>
      <c r="C33" s="504">
        <v>630</v>
      </c>
      <c r="D33" s="505" t="s">
        <v>62</v>
      </c>
      <c r="E33" s="759"/>
      <c r="F33" s="760">
        <v>0</v>
      </c>
      <c r="G33" s="755">
        <v>161.702</v>
      </c>
      <c r="H33" s="760">
        <v>0.16118065633167553</v>
      </c>
      <c r="I33" s="761">
        <v>245.1</v>
      </c>
      <c r="J33" s="760">
        <v>0.22352549981364211</v>
      </c>
      <c r="K33" s="761">
        <v>155</v>
      </c>
      <c r="L33" s="760">
        <v>0.12952122534825633</v>
      </c>
      <c r="M33" s="759">
        <v>561.80200000000002</v>
      </c>
      <c r="N33" s="762">
        <v>0.38470615614531767</v>
      </c>
    </row>
    <row r="34" spans="1:14" ht="13" x14ac:dyDescent="0.3">
      <c r="A34" s="506" t="s">
        <v>569</v>
      </c>
      <c r="B34" s="321" t="s">
        <v>732</v>
      </c>
      <c r="C34" s="504">
        <v>630</v>
      </c>
      <c r="D34" s="512" t="s">
        <v>62</v>
      </c>
      <c r="E34" s="763">
        <v>62.552297000000003</v>
      </c>
      <c r="F34" s="764">
        <v>6.6942485620736319E-2</v>
      </c>
      <c r="G34" s="755">
        <v>260.56200000000001</v>
      </c>
      <c r="H34" s="764"/>
      <c r="I34" s="765"/>
      <c r="J34" s="764"/>
      <c r="K34" s="766"/>
      <c r="L34" s="764"/>
      <c r="M34" s="763">
        <v>323.11429700000002</v>
      </c>
      <c r="N34" s="767">
        <v>6.6942485620736319E-2</v>
      </c>
    </row>
    <row r="35" spans="1:14" ht="13" x14ac:dyDescent="0.25">
      <c r="A35" s="514" t="s">
        <v>585</v>
      </c>
      <c r="B35" s="324" t="s">
        <v>587</v>
      </c>
      <c r="C35" s="515"/>
      <c r="D35" s="516"/>
      <c r="E35" s="774">
        <v>265.88476199999997</v>
      </c>
      <c r="F35" s="775">
        <v>0.28454569553149894</v>
      </c>
      <c r="G35" s="774">
        <v>543.50199999999995</v>
      </c>
      <c r="H35" s="775">
        <v>0.54174969436109821</v>
      </c>
      <c r="I35" s="774">
        <v>239.25300000000001</v>
      </c>
      <c r="J35" s="775">
        <v>0.218193171794832</v>
      </c>
      <c r="K35" s="776"/>
      <c r="L35" s="775"/>
      <c r="M35" s="774">
        <v>1048.6397619999998</v>
      </c>
      <c r="N35" s="776">
        <v>1.0444885616874291</v>
      </c>
    </row>
    <row r="36" spans="1:14" ht="13" x14ac:dyDescent="0.3">
      <c r="A36" s="506" t="s">
        <v>570</v>
      </c>
      <c r="B36" s="321" t="s">
        <v>621</v>
      </c>
      <c r="C36" s="513">
        <v>630</v>
      </c>
      <c r="D36" s="512" t="s">
        <v>62</v>
      </c>
      <c r="E36" s="763">
        <v>33.314999999999998</v>
      </c>
      <c r="F36" s="764">
        <v>3.5653189657524967E-2</v>
      </c>
      <c r="G36" s="763">
        <v>15.131</v>
      </c>
      <c r="H36" s="764">
        <v>1.508221611949501E-2</v>
      </c>
      <c r="I36" s="765">
        <v>64.5</v>
      </c>
      <c r="J36" s="754">
        <v>5.8822499950958451E-2</v>
      </c>
      <c r="K36" s="756"/>
      <c r="L36" s="754"/>
      <c r="M36" s="763">
        <v>112.946</v>
      </c>
      <c r="N36" s="767">
        <v>0.10955790572797842</v>
      </c>
    </row>
    <row r="37" spans="1:14" ht="13" x14ac:dyDescent="0.3">
      <c r="A37" s="506" t="s">
        <v>571</v>
      </c>
      <c r="B37" s="321" t="s">
        <v>733</v>
      </c>
      <c r="C37" s="513" t="s">
        <v>598</v>
      </c>
      <c r="D37" s="512" t="s">
        <v>193</v>
      </c>
      <c r="E37" s="763">
        <v>63.64</v>
      </c>
      <c r="F37" s="764">
        <v>6.810652828470326E-2</v>
      </c>
      <c r="G37" s="763">
        <v>9.2729999999999997</v>
      </c>
      <c r="H37" s="764"/>
      <c r="I37" s="765"/>
      <c r="J37" s="764"/>
      <c r="K37" s="766"/>
      <c r="L37" s="764"/>
      <c r="M37" s="763">
        <v>72.912999999999997</v>
      </c>
      <c r="N37" s="767">
        <v>6.810652828470326E-2</v>
      </c>
    </row>
    <row r="38" spans="1:14" ht="13" x14ac:dyDescent="0.3">
      <c r="A38" s="506" t="s">
        <v>572</v>
      </c>
      <c r="B38" s="321" t="s">
        <v>622</v>
      </c>
      <c r="C38" s="504">
        <v>630</v>
      </c>
      <c r="D38" s="512" t="s">
        <v>62</v>
      </c>
      <c r="E38" s="763">
        <v>22.071999999999999</v>
      </c>
      <c r="F38" s="764">
        <v>2.3621107672846801E-2</v>
      </c>
      <c r="G38" s="763">
        <v>17</v>
      </c>
      <c r="H38" s="764"/>
      <c r="I38" s="765"/>
      <c r="J38" s="764"/>
      <c r="K38" s="766"/>
      <c r="L38" s="764"/>
      <c r="M38" s="763">
        <v>39.072000000000003</v>
      </c>
      <c r="N38" s="767">
        <v>2.3621107672846801E-2</v>
      </c>
    </row>
    <row r="39" spans="1:14" ht="13" x14ac:dyDescent="0.3">
      <c r="A39" s="506" t="s">
        <v>573</v>
      </c>
      <c r="B39" s="321" t="s">
        <v>623</v>
      </c>
      <c r="C39" s="513">
        <v>644</v>
      </c>
      <c r="D39" s="512" t="s">
        <v>592</v>
      </c>
      <c r="E39" s="763">
        <v>16.119942999999999</v>
      </c>
      <c r="F39" s="764">
        <v>1.7251309771799249E-2</v>
      </c>
      <c r="G39" s="763">
        <v>75.87299999999999</v>
      </c>
      <c r="H39" s="764">
        <v>7.5628377743337832E-2</v>
      </c>
      <c r="I39" s="765"/>
      <c r="J39" s="764"/>
      <c r="K39" s="766"/>
      <c r="L39" s="764"/>
      <c r="M39" s="763">
        <v>91.992942999999997</v>
      </c>
      <c r="N39" s="767">
        <v>9.2879687515137088E-2</v>
      </c>
    </row>
    <row r="40" spans="1:14" ht="13" x14ac:dyDescent="0.3">
      <c r="A40" s="503" t="s">
        <v>574</v>
      </c>
      <c r="B40" s="320" t="s">
        <v>581</v>
      </c>
      <c r="C40" s="504">
        <v>630</v>
      </c>
      <c r="D40" s="505" t="s">
        <v>62</v>
      </c>
      <c r="E40" s="759">
        <v>24.458210000000001</v>
      </c>
      <c r="F40" s="760">
        <v>2.6174792130078763E-2</v>
      </c>
      <c r="G40" s="763">
        <v>111.85899999999998</v>
      </c>
      <c r="H40" s="760">
        <v>0</v>
      </c>
      <c r="I40" s="761">
        <v>80.3</v>
      </c>
      <c r="J40" s="760">
        <v>7.3231732497084714E-2</v>
      </c>
      <c r="K40" s="769"/>
      <c r="L40" s="760"/>
      <c r="M40" s="763">
        <v>104.75820999999999</v>
      </c>
      <c r="N40" s="767">
        <v>9.9406524627163484E-2</v>
      </c>
    </row>
    <row r="41" spans="1:14" ht="13" x14ac:dyDescent="0.3">
      <c r="A41" s="503" t="s">
        <v>575</v>
      </c>
      <c r="B41" s="320" t="s">
        <v>636</v>
      </c>
      <c r="C41" s="504"/>
      <c r="D41" s="505" t="s">
        <v>599</v>
      </c>
      <c r="E41" s="759">
        <v>50</v>
      </c>
      <c r="F41" s="760">
        <v>5.350921455429232E-2</v>
      </c>
      <c r="G41" s="763"/>
      <c r="H41" s="760"/>
      <c r="I41" s="761"/>
      <c r="J41" s="760"/>
      <c r="K41" s="769"/>
      <c r="L41" s="760"/>
      <c r="M41" s="763">
        <v>50</v>
      </c>
      <c r="N41" s="767">
        <v>5.350921455429232E-2</v>
      </c>
    </row>
    <row r="42" spans="1:14" ht="13" x14ac:dyDescent="0.3">
      <c r="A42" s="503" t="s">
        <v>576</v>
      </c>
      <c r="B42" s="320" t="s">
        <v>637</v>
      </c>
      <c r="C42" s="504"/>
      <c r="D42" s="505" t="s">
        <v>599</v>
      </c>
      <c r="E42" s="759">
        <v>13.2</v>
      </c>
      <c r="F42" s="760">
        <v>1.4126432642333172E-2</v>
      </c>
      <c r="G42" s="763"/>
      <c r="H42" s="760"/>
      <c r="I42" s="761"/>
      <c r="J42" s="760"/>
      <c r="K42" s="769"/>
      <c r="L42" s="760"/>
      <c r="M42" s="763">
        <v>13.2</v>
      </c>
      <c r="N42" s="767">
        <v>1.4126432642333172E-2</v>
      </c>
    </row>
    <row r="43" spans="1:14" ht="13" x14ac:dyDescent="0.3">
      <c r="A43" s="503" t="s">
        <v>804</v>
      </c>
      <c r="B43" s="55" t="s">
        <v>808</v>
      </c>
      <c r="C43" s="504">
        <v>640</v>
      </c>
      <c r="D43" s="505" t="s">
        <v>251</v>
      </c>
      <c r="E43" s="759"/>
      <c r="F43" s="760"/>
      <c r="G43" s="763">
        <v>27.798999999999999</v>
      </c>
      <c r="H43" s="760"/>
      <c r="I43" s="761"/>
      <c r="J43" s="760"/>
      <c r="K43" s="769"/>
      <c r="L43" s="760"/>
      <c r="M43" s="763">
        <v>27.798999999999999</v>
      </c>
      <c r="N43" s="767">
        <v>0</v>
      </c>
    </row>
    <row r="44" spans="1:14" ht="13" x14ac:dyDescent="0.3">
      <c r="A44" s="503" t="s">
        <v>805</v>
      </c>
      <c r="B44" s="55" t="s">
        <v>809</v>
      </c>
      <c r="C44" s="504">
        <v>642</v>
      </c>
      <c r="D44" s="505" t="s">
        <v>280</v>
      </c>
      <c r="E44" s="759"/>
      <c r="F44" s="760"/>
      <c r="G44" s="763">
        <v>216.46699999999998</v>
      </c>
      <c r="H44" s="760">
        <v>0.21576908841046372</v>
      </c>
      <c r="I44" s="761">
        <v>65.300000000000011</v>
      </c>
      <c r="J44" s="760">
        <v>5.9552081345699032E-2</v>
      </c>
      <c r="K44" s="769"/>
      <c r="L44" s="760"/>
      <c r="M44" s="763">
        <v>281.767</v>
      </c>
      <c r="N44" s="767">
        <v>0.27532116975616272</v>
      </c>
    </row>
    <row r="45" spans="1:14" ht="13" x14ac:dyDescent="0.3">
      <c r="A45" s="517" t="s">
        <v>577</v>
      </c>
      <c r="B45" s="325" t="s">
        <v>152</v>
      </c>
      <c r="C45" s="518">
        <v>630</v>
      </c>
      <c r="D45" s="519" t="s">
        <v>62</v>
      </c>
      <c r="E45" s="777">
        <v>43.079608999999998</v>
      </c>
      <c r="F45" s="778">
        <v>4.6103120817920444E-2</v>
      </c>
      <c r="G45" s="763">
        <v>70.099999999999994</v>
      </c>
      <c r="H45" s="778">
        <v>6.9873990481567658E-2</v>
      </c>
      <c r="I45" s="777">
        <v>29.153000000000002</v>
      </c>
      <c r="J45" s="778">
        <v>2.6586858001089796E-2</v>
      </c>
      <c r="K45" s="779"/>
      <c r="L45" s="778"/>
      <c r="M45" s="777">
        <v>142.33260899999999</v>
      </c>
      <c r="N45" s="779">
        <v>0.14256396930057788</v>
      </c>
    </row>
    <row r="46" spans="1:14" ht="13" x14ac:dyDescent="0.3">
      <c r="A46" s="520" t="s">
        <v>876</v>
      </c>
      <c r="B46" s="326" t="s">
        <v>734</v>
      </c>
      <c r="C46" s="521"/>
      <c r="D46" s="520"/>
      <c r="E46" s="780">
        <v>413.26100000000002</v>
      </c>
      <c r="F46" s="781">
        <v>0.44226543031842797</v>
      </c>
      <c r="G46" s="782">
        <v>380.75</v>
      </c>
      <c r="H46" s="778">
        <v>0.37952242333604685</v>
      </c>
      <c r="I46" s="783">
        <v>195.84</v>
      </c>
      <c r="J46" s="778">
        <v>0.19520859195307005</v>
      </c>
      <c r="K46" s="779"/>
      <c r="L46" s="778"/>
      <c r="M46" s="780">
        <v>989.851</v>
      </c>
      <c r="N46" s="784">
        <v>1.0169964456075449</v>
      </c>
    </row>
    <row r="47" spans="1:14" ht="13" x14ac:dyDescent="0.3">
      <c r="A47" s="522" t="s">
        <v>602</v>
      </c>
      <c r="B47" s="327" t="s">
        <v>635</v>
      </c>
      <c r="C47" s="523"/>
      <c r="D47" s="522"/>
      <c r="E47" s="783">
        <v>1771.340187644756</v>
      </c>
      <c r="F47" s="785">
        <v>1.8956604429864732</v>
      </c>
      <c r="G47" s="783">
        <v>3004.3152095407577</v>
      </c>
      <c r="H47" s="785">
        <v>2.9946289922265312</v>
      </c>
      <c r="I47" s="783">
        <v>697.87099694117649</v>
      </c>
      <c r="J47" s="785">
        <v>0.63644211912166948</v>
      </c>
      <c r="K47" s="786"/>
      <c r="L47" s="785"/>
      <c r="M47" s="787">
        <v>5473.5263941266903</v>
      </c>
      <c r="N47" s="788">
        <v>5.526731554334674</v>
      </c>
    </row>
    <row r="48" spans="1:14" ht="13" x14ac:dyDescent="0.3">
      <c r="A48" s="524"/>
      <c r="B48" s="524"/>
      <c r="C48" s="525"/>
      <c r="D48" s="524"/>
      <c r="E48" s="789"/>
      <c r="F48" s="790"/>
      <c r="G48" s="789"/>
      <c r="H48" s="790"/>
      <c r="I48" s="791"/>
      <c r="J48" s="790"/>
      <c r="K48" s="791"/>
      <c r="L48" s="790"/>
      <c r="M48" s="787">
        <v>0</v>
      </c>
      <c r="N48" s="788">
        <v>0</v>
      </c>
    </row>
    <row r="49" spans="1:14" ht="13" x14ac:dyDescent="0.25">
      <c r="A49" s="514" t="s">
        <v>603</v>
      </c>
      <c r="B49" s="324" t="s">
        <v>624</v>
      </c>
      <c r="C49" s="526"/>
      <c r="D49" s="514"/>
      <c r="E49" s="774">
        <v>488.77084126984124</v>
      </c>
      <c r="F49" s="775">
        <v>0.52307487626779781</v>
      </c>
      <c r="G49" s="774">
        <v>30.341666666666661</v>
      </c>
      <c r="H49" s="775">
        <v>3.0243842052233454E-2</v>
      </c>
      <c r="I49" s="774">
        <v>6.7682539682539673</v>
      </c>
      <c r="J49" s="775">
        <v>6.7464324301656237E-3</v>
      </c>
      <c r="K49" s="776"/>
      <c r="L49" s="775"/>
      <c r="M49" s="774">
        <v>525.88076190476181</v>
      </c>
      <c r="N49" s="776">
        <v>0.56006515075019681</v>
      </c>
    </row>
    <row r="50" spans="1:14" ht="13" x14ac:dyDescent="0.3">
      <c r="A50" s="503" t="s">
        <v>604</v>
      </c>
      <c r="B50" s="320" t="s">
        <v>625</v>
      </c>
      <c r="C50" s="527"/>
      <c r="D50" s="503"/>
      <c r="E50" s="759">
        <v>187</v>
      </c>
      <c r="F50" s="760">
        <v>0.20012446243305326</v>
      </c>
      <c r="G50" s="759"/>
      <c r="H50" s="760"/>
      <c r="I50" s="769"/>
      <c r="J50" s="760"/>
      <c r="K50" s="769"/>
      <c r="L50" s="760"/>
      <c r="M50" s="759">
        <v>187</v>
      </c>
      <c r="N50" s="762">
        <v>0.20012446243305326</v>
      </c>
    </row>
    <row r="51" spans="1:14" ht="13" x14ac:dyDescent="0.3">
      <c r="A51" s="503" t="s">
        <v>605</v>
      </c>
      <c r="B51" s="320" t="s">
        <v>638</v>
      </c>
      <c r="C51" s="527"/>
      <c r="D51" s="503"/>
      <c r="E51" s="759">
        <v>248.5</v>
      </c>
      <c r="F51" s="760">
        <v>0.26594079633483281</v>
      </c>
      <c r="G51" s="759"/>
      <c r="H51" s="760"/>
      <c r="I51" s="769"/>
      <c r="J51" s="760"/>
      <c r="K51" s="769"/>
      <c r="L51" s="760"/>
      <c r="M51" s="759">
        <v>248.5</v>
      </c>
      <c r="N51" s="762">
        <v>0.26594079633483281</v>
      </c>
    </row>
    <row r="52" spans="1:14" ht="13" x14ac:dyDescent="0.3">
      <c r="A52" s="503" t="s">
        <v>870</v>
      </c>
      <c r="B52" s="320" t="s">
        <v>877</v>
      </c>
      <c r="C52" s="527"/>
      <c r="D52" s="503"/>
      <c r="E52" s="759">
        <v>5.9409999999999998</v>
      </c>
      <c r="F52" s="760">
        <v>6.357964873341013E-3</v>
      </c>
      <c r="G52" s="759"/>
      <c r="H52" s="760"/>
      <c r="I52" s="769"/>
      <c r="J52" s="760"/>
      <c r="K52" s="769"/>
      <c r="L52" s="760"/>
      <c r="M52" s="759">
        <v>5.9409999999999998</v>
      </c>
      <c r="N52" s="762">
        <v>6.357964873341013E-3</v>
      </c>
    </row>
    <row r="53" spans="1:14" ht="13" x14ac:dyDescent="0.3">
      <c r="A53" s="503" t="s">
        <v>871</v>
      </c>
      <c r="B53" s="320" t="s">
        <v>878</v>
      </c>
      <c r="C53" s="527"/>
      <c r="D53" s="503"/>
      <c r="E53" s="759">
        <v>47.329841269841268</v>
      </c>
      <c r="F53" s="760">
        <v>5.0651652626570717E-2</v>
      </c>
      <c r="G53" s="792">
        <v>30.341666666666661</v>
      </c>
      <c r="H53" s="760">
        <v>3.0243842052233454E-2</v>
      </c>
      <c r="I53" s="761">
        <v>6.7682539682539673</v>
      </c>
      <c r="J53" s="760">
        <v>6.7464324301656237E-3</v>
      </c>
      <c r="K53" s="769"/>
      <c r="L53" s="760"/>
      <c r="M53" s="759">
        <v>84.439761904761909</v>
      </c>
      <c r="N53" s="762">
        <v>8.7641927108969786E-2</v>
      </c>
    </row>
    <row r="54" spans="1:14" ht="13" x14ac:dyDescent="0.25">
      <c r="A54" s="514" t="s">
        <v>872</v>
      </c>
      <c r="B54" s="324" t="s">
        <v>639</v>
      </c>
      <c r="C54" s="526"/>
      <c r="D54" s="514"/>
      <c r="E54" s="774">
        <v>644.66275259589997</v>
      </c>
      <c r="F54" s="775">
        <v>0.64258429441807585</v>
      </c>
      <c r="G54" s="774">
        <v>186.66477625794474</v>
      </c>
      <c r="H54" s="775">
        <v>0.186062950064074</v>
      </c>
      <c r="I54" s="776"/>
      <c r="J54" s="775"/>
      <c r="K54" s="776"/>
      <c r="L54" s="775"/>
      <c r="M54" s="774">
        <v>831.32752885384468</v>
      </c>
      <c r="N54" s="776">
        <v>0.82864724448214988</v>
      </c>
    </row>
    <row r="55" spans="1:14" ht="13" x14ac:dyDescent="0.3">
      <c r="A55" s="503" t="s">
        <v>606</v>
      </c>
      <c r="B55" s="320" t="s">
        <v>626</v>
      </c>
      <c r="C55" s="527"/>
      <c r="D55" s="503"/>
      <c r="E55" s="759">
        <v>112.160922</v>
      </c>
      <c r="F55" s="760">
        <v>0.12003285679810492</v>
      </c>
      <c r="G55" s="759">
        <v>62.822977948000016</v>
      </c>
      <c r="H55" s="760">
        <v>6.2620430287621806E-2</v>
      </c>
      <c r="I55" s="769"/>
      <c r="J55" s="760"/>
      <c r="K55" s="769"/>
      <c r="L55" s="760"/>
      <c r="M55" s="759">
        <v>174.98389994800002</v>
      </c>
      <c r="N55" s="762">
        <v>0.18265328708572673</v>
      </c>
    </row>
    <row r="56" spans="1:14" ht="13" x14ac:dyDescent="0.3">
      <c r="A56" s="503" t="s">
        <v>607</v>
      </c>
      <c r="B56" s="320" t="s">
        <v>627</v>
      </c>
      <c r="C56" s="527"/>
      <c r="D56" s="503"/>
      <c r="E56" s="759">
        <v>43.501830595899996</v>
      </c>
      <c r="F56" s="760">
        <v>4.6554975737209819E-2</v>
      </c>
      <c r="G56" s="759">
        <v>27.941798309944712</v>
      </c>
      <c r="H56" s="760">
        <v>2.7851711114792583E-2</v>
      </c>
      <c r="I56" s="769"/>
      <c r="J56" s="760"/>
      <c r="K56" s="769"/>
      <c r="L56" s="760"/>
      <c r="M56" s="759">
        <v>71.443628905844704</v>
      </c>
      <c r="N56" s="762">
        <v>7.4406686852002399E-2</v>
      </c>
    </row>
    <row r="57" spans="1:14" ht="13" x14ac:dyDescent="0.3">
      <c r="A57" s="503" t="s">
        <v>608</v>
      </c>
      <c r="B57" s="320" t="s">
        <v>628</v>
      </c>
      <c r="C57" s="527"/>
      <c r="D57" s="503"/>
      <c r="E57" s="759">
        <v>0</v>
      </c>
      <c r="F57" s="760">
        <v>0</v>
      </c>
      <c r="G57" s="759">
        <v>0</v>
      </c>
      <c r="H57" s="760">
        <v>0</v>
      </c>
      <c r="I57" s="769"/>
      <c r="J57" s="760"/>
      <c r="K57" s="769"/>
      <c r="L57" s="760"/>
      <c r="M57" s="759">
        <v>0</v>
      </c>
      <c r="N57" s="762">
        <v>0</v>
      </c>
    </row>
    <row r="58" spans="1:14" ht="13" x14ac:dyDescent="0.3">
      <c r="A58" s="528" t="s">
        <v>609</v>
      </c>
      <c r="B58" s="328" t="s">
        <v>629</v>
      </c>
      <c r="C58" s="529"/>
      <c r="D58" s="528"/>
      <c r="E58" s="793">
        <v>489</v>
      </c>
      <c r="F58" s="794">
        <v>0.52332011834097891</v>
      </c>
      <c r="G58" s="793">
        <v>95.9</v>
      </c>
      <c r="H58" s="794">
        <v>9.5590808661659615E-2</v>
      </c>
      <c r="I58" s="795"/>
      <c r="J58" s="794"/>
      <c r="K58" s="795"/>
      <c r="L58" s="794"/>
      <c r="M58" s="796">
        <v>584.9</v>
      </c>
      <c r="N58" s="795">
        <v>0.6189109270026385</v>
      </c>
    </row>
    <row r="59" spans="1:14" ht="13" x14ac:dyDescent="0.25">
      <c r="A59" s="530" t="s">
        <v>610</v>
      </c>
      <c r="B59" s="330" t="s">
        <v>630</v>
      </c>
      <c r="C59" s="531"/>
      <c r="D59" s="532"/>
      <c r="E59" s="797">
        <v>489</v>
      </c>
      <c r="F59" s="798">
        <v>0.52332011834097891</v>
      </c>
      <c r="G59" s="797">
        <v>95.9</v>
      </c>
      <c r="H59" s="798">
        <v>9.5590808661659615E-2</v>
      </c>
      <c r="I59" s="799"/>
      <c r="J59" s="798"/>
      <c r="K59" s="799"/>
      <c r="L59" s="798"/>
      <c r="M59" s="800">
        <v>584.9</v>
      </c>
      <c r="N59" s="799">
        <v>0.6189109270026385</v>
      </c>
    </row>
    <row r="60" spans="1:14" ht="13" x14ac:dyDescent="0.3">
      <c r="A60" s="514" t="s">
        <v>611</v>
      </c>
      <c r="B60" s="331" t="s">
        <v>631</v>
      </c>
      <c r="C60" s="533"/>
      <c r="D60" s="534"/>
      <c r="E60" s="801">
        <v>979.23219100000006</v>
      </c>
      <c r="F60" s="802">
        <v>1.0479589081337752</v>
      </c>
      <c r="G60" s="801">
        <v>333.7</v>
      </c>
      <c r="H60" s="802">
        <v>0.33262411731382491</v>
      </c>
      <c r="I60" s="803"/>
      <c r="J60" s="804"/>
      <c r="K60" s="803"/>
      <c r="L60" s="804"/>
      <c r="M60" s="805">
        <v>1312.9321910000001</v>
      </c>
      <c r="N60" s="806">
        <v>1.3805830254476001</v>
      </c>
    </row>
    <row r="61" spans="1:14" ht="13" x14ac:dyDescent="0.3">
      <c r="A61" s="506" t="s">
        <v>612</v>
      </c>
      <c r="B61" s="321" t="s">
        <v>642</v>
      </c>
      <c r="C61" s="535"/>
      <c r="D61" s="536"/>
      <c r="E61" s="792">
        <v>120</v>
      </c>
      <c r="F61" s="760">
        <v>0.12842211493030156</v>
      </c>
      <c r="G61" s="765"/>
      <c r="H61" s="807"/>
      <c r="I61" s="766"/>
      <c r="J61" s="764"/>
      <c r="K61" s="766"/>
      <c r="L61" s="764"/>
      <c r="M61" s="765">
        <v>120</v>
      </c>
      <c r="N61" s="766">
        <v>0.12842211493030156</v>
      </c>
    </row>
    <row r="62" spans="1:14" ht="13" x14ac:dyDescent="0.3">
      <c r="A62" s="506" t="s">
        <v>613</v>
      </c>
      <c r="B62" s="321" t="s">
        <v>644</v>
      </c>
      <c r="C62" s="535"/>
      <c r="D62" s="536"/>
      <c r="E62" s="792">
        <v>151.919185</v>
      </c>
      <c r="F62" s="760">
        <v>0.16258152530156453</v>
      </c>
      <c r="G62" s="765"/>
      <c r="H62" s="764"/>
      <c r="I62" s="766"/>
      <c r="J62" s="764"/>
      <c r="K62" s="766"/>
      <c r="L62" s="764"/>
      <c r="M62" s="765">
        <v>151.919185</v>
      </c>
      <c r="N62" s="766">
        <v>0.16258152530156453</v>
      </c>
    </row>
    <row r="63" spans="1:14" ht="13" x14ac:dyDescent="0.3">
      <c r="A63" s="506" t="s">
        <v>614</v>
      </c>
      <c r="B63" s="321" t="s">
        <v>640</v>
      </c>
      <c r="C63" s="535"/>
      <c r="D63" s="536"/>
      <c r="E63" s="808">
        <v>198</v>
      </c>
      <c r="F63" s="760">
        <v>0.21189648963499758</v>
      </c>
      <c r="G63" s="765"/>
      <c r="H63" s="764"/>
      <c r="I63" s="766"/>
      <c r="J63" s="764"/>
      <c r="K63" s="766"/>
      <c r="L63" s="764"/>
      <c r="M63" s="765">
        <v>198</v>
      </c>
      <c r="N63" s="766">
        <v>0.21189648963499758</v>
      </c>
    </row>
    <row r="64" spans="1:14" ht="13" x14ac:dyDescent="0.3">
      <c r="A64" s="506" t="s">
        <v>615</v>
      </c>
      <c r="B64" s="321" t="s">
        <v>641</v>
      </c>
      <c r="C64" s="535"/>
      <c r="D64" s="536"/>
      <c r="E64" s="808">
        <v>458.867682</v>
      </c>
      <c r="F64" s="760">
        <v>0.49107298496337559</v>
      </c>
      <c r="G64" s="765">
        <v>300</v>
      </c>
      <c r="H64" s="764">
        <v>0.29903276953595287</v>
      </c>
      <c r="I64" s="766"/>
      <c r="J64" s="764"/>
      <c r="K64" s="766"/>
      <c r="L64" s="764"/>
      <c r="M64" s="765">
        <v>758.86768200000006</v>
      </c>
      <c r="N64" s="766">
        <v>0.79010575449932841</v>
      </c>
    </row>
    <row r="65" spans="1:14" ht="13" x14ac:dyDescent="0.3">
      <c r="A65" s="528" t="s">
        <v>873</v>
      </c>
      <c r="B65" s="328" t="s">
        <v>643</v>
      </c>
      <c r="C65" s="529"/>
      <c r="D65" s="537"/>
      <c r="E65" s="809">
        <v>50.445323999999999</v>
      </c>
      <c r="F65" s="778">
        <v>5.3985793303535833E-2</v>
      </c>
      <c r="G65" s="793">
        <v>33.700000000000003</v>
      </c>
      <c r="H65" s="794"/>
      <c r="I65" s="795"/>
      <c r="J65" s="794"/>
      <c r="K65" s="795"/>
      <c r="L65" s="794"/>
      <c r="M65" s="793">
        <v>84.145324000000002</v>
      </c>
      <c r="N65" s="795">
        <v>5.3985793303535833E-2</v>
      </c>
    </row>
    <row r="66" spans="1:14" ht="13" x14ac:dyDescent="0.3">
      <c r="A66" s="530" t="s">
        <v>616</v>
      </c>
      <c r="B66" s="329" t="s">
        <v>632</v>
      </c>
      <c r="C66" s="538"/>
      <c r="D66" s="530"/>
      <c r="E66" s="801">
        <v>4786.2669725104979</v>
      </c>
      <c r="F66" s="785">
        <v>5.0748640704655292</v>
      </c>
      <c r="G66" s="801">
        <v>4031.6716524653689</v>
      </c>
      <c r="H66" s="785">
        <v>4.0186731336543708</v>
      </c>
      <c r="I66" s="801">
        <v>900.47925090943045</v>
      </c>
      <c r="J66" s="785">
        <v>0.82179007698432671</v>
      </c>
      <c r="K66" s="801">
        <v>155</v>
      </c>
      <c r="L66" s="785">
        <v>0.12952122534825633</v>
      </c>
      <c r="M66" s="750">
        <v>9873.4178758852977</v>
      </c>
      <c r="N66" s="752">
        <v>10.044848506452484</v>
      </c>
    </row>
    <row r="67" spans="1:14" x14ac:dyDescent="0.25">
      <c r="A67" s="1003" t="s">
        <v>874</v>
      </c>
      <c r="B67" s="1003"/>
      <c r="C67" s="1003"/>
      <c r="D67" s="1003"/>
      <c r="E67" s="1003"/>
      <c r="F67" s="1003"/>
      <c r="G67" s="1003"/>
      <c r="H67" s="1003"/>
      <c r="I67" s="1003"/>
      <c r="J67" s="1003"/>
      <c r="K67" s="1003"/>
      <c r="L67" s="1003"/>
      <c r="M67" s="1003"/>
      <c r="N67" s="539"/>
    </row>
    <row r="68" spans="1:14" x14ac:dyDescent="0.25">
      <c r="A68" s="12" t="s">
        <v>879</v>
      </c>
    </row>
  </sheetData>
  <mergeCells count="7">
    <mergeCell ref="A3:J3"/>
    <mergeCell ref="A67:M67"/>
    <mergeCell ref="E5:F5"/>
    <mergeCell ref="G5:H5"/>
    <mergeCell ref="I5:J5"/>
    <mergeCell ref="M5:N5"/>
    <mergeCell ref="K5:L5"/>
  </mergeCells>
  <pageMargins left="0.7" right="0.7" top="0.75" bottom="0.75" header="0.3" footer="0.3"/>
  <pageSetup paperSize="9" orientation="portrait" r:id="rId1"/>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L55"/>
  <sheetViews>
    <sheetView showGridLines="0" zoomScale="80" zoomScaleNormal="80" workbookViewId="0"/>
  </sheetViews>
  <sheetFormatPr defaultColWidth="9.26953125" defaultRowHeight="11.5" x14ac:dyDescent="0.25"/>
  <cols>
    <col min="1" max="1" width="5" style="12" customWidth="1"/>
    <col min="2" max="2" width="3.54296875" style="12" customWidth="1"/>
    <col min="3" max="3" width="49" style="12" customWidth="1"/>
    <col min="4" max="4" width="9.26953125" style="12"/>
    <col min="5" max="5" width="8.7265625" style="12" customWidth="1"/>
    <col min="6" max="6" width="8.26953125" style="12" customWidth="1"/>
    <col min="7" max="16384" width="9.26953125" style="12"/>
  </cols>
  <sheetData>
    <row r="3" spans="2:12" x14ac:dyDescent="0.25">
      <c r="B3" s="1007" t="s">
        <v>1376</v>
      </c>
      <c r="C3" s="1007"/>
      <c r="D3" s="1007"/>
      <c r="E3" s="298"/>
      <c r="F3" s="298"/>
      <c r="G3" s="298"/>
    </row>
    <row r="4" spans="2:12" ht="12" thickBot="1" x14ac:dyDescent="0.3">
      <c r="B4" s="8"/>
      <c r="C4" s="14"/>
      <c r="D4" s="221">
        <v>2021</v>
      </c>
      <c r="E4" s="221">
        <v>2022</v>
      </c>
      <c r="F4" s="221">
        <v>2023</v>
      </c>
      <c r="G4" s="221">
        <v>2024</v>
      </c>
      <c r="H4" s="221">
        <v>2025</v>
      </c>
      <c r="I4" s="221">
        <v>2026</v>
      </c>
    </row>
    <row r="5" spans="2:12" ht="14.15" customHeight="1" x14ac:dyDescent="0.25">
      <c r="B5" s="12">
        <v>1</v>
      </c>
      <c r="C5" s="332" t="s">
        <v>1258</v>
      </c>
      <c r="D5" s="810">
        <v>-3385.0652095407577</v>
      </c>
      <c r="E5" s="811">
        <v>-893.71099694117652</v>
      </c>
      <c r="F5" s="812">
        <v>-155</v>
      </c>
      <c r="G5" s="627" t="s">
        <v>7</v>
      </c>
      <c r="H5" s="627" t="s">
        <v>7</v>
      </c>
      <c r="I5" s="627" t="s">
        <v>7</v>
      </c>
    </row>
    <row r="6" spans="2:12" x14ac:dyDescent="0.25">
      <c r="B6" s="12">
        <v>2</v>
      </c>
      <c r="C6" s="333" t="s">
        <v>1259</v>
      </c>
      <c r="D6" s="812">
        <v>380.75</v>
      </c>
      <c r="E6" s="812">
        <v>195.84</v>
      </c>
      <c r="F6" s="627" t="s">
        <v>7</v>
      </c>
      <c r="G6" s="627" t="s">
        <v>7</v>
      </c>
      <c r="H6" s="627" t="s">
        <v>7</v>
      </c>
      <c r="I6" s="627" t="s">
        <v>7</v>
      </c>
    </row>
    <row r="7" spans="2:12" x14ac:dyDescent="0.25">
      <c r="B7" s="12">
        <v>3</v>
      </c>
      <c r="C7" s="333" t="s">
        <v>1260</v>
      </c>
      <c r="D7" s="812">
        <v>-527.25</v>
      </c>
      <c r="E7" s="627" t="s">
        <v>7</v>
      </c>
      <c r="F7" s="427" t="s">
        <v>7</v>
      </c>
      <c r="G7" s="427" t="s">
        <v>7</v>
      </c>
      <c r="H7" s="427" t="s">
        <v>7</v>
      </c>
      <c r="I7" s="427" t="s">
        <v>7</v>
      </c>
    </row>
    <row r="8" spans="2:12" ht="16.399999999999999" customHeight="1" x14ac:dyDescent="0.25">
      <c r="B8" s="12">
        <v>4</v>
      </c>
      <c r="C8" s="333" t="s">
        <v>1261</v>
      </c>
      <c r="D8" s="627" t="s">
        <v>7</v>
      </c>
      <c r="E8" s="812">
        <v>-193.65199999999999</v>
      </c>
      <c r="F8" s="627">
        <v>-100</v>
      </c>
      <c r="G8" s="427" t="s">
        <v>7</v>
      </c>
      <c r="H8" s="427" t="s">
        <v>7</v>
      </c>
      <c r="I8" s="427" t="s">
        <v>7</v>
      </c>
    </row>
    <row r="9" spans="2:12" ht="14.65" customHeight="1" x14ac:dyDescent="0.25">
      <c r="B9" s="12">
        <v>5</v>
      </c>
      <c r="C9" s="333" t="s">
        <v>1262</v>
      </c>
      <c r="D9" s="627" t="s">
        <v>7</v>
      </c>
      <c r="E9" s="813">
        <v>-112.289</v>
      </c>
      <c r="F9" s="427" t="s">
        <v>7</v>
      </c>
      <c r="G9" s="427" t="s">
        <v>7</v>
      </c>
      <c r="H9" s="427" t="s">
        <v>7</v>
      </c>
      <c r="I9" s="427" t="s">
        <v>7</v>
      </c>
    </row>
    <row r="10" spans="2:12" x14ac:dyDescent="0.25">
      <c r="B10" s="12">
        <v>6</v>
      </c>
      <c r="C10" s="333" t="s">
        <v>1263</v>
      </c>
      <c r="D10" s="627" t="s">
        <v>7</v>
      </c>
      <c r="E10" s="813">
        <v>-207.6</v>
      </c>
      <c r="F10" s="427" t="s">
        <v>7</v>
      </c>
      <c r="G10" s="427" t="s">
        <v>7</v>
      </c>
      <c r="H10" s="427" t="s">
        <v>7</v>
      </c>
      <c r="I10" s="427" t="s">
        <v>7</v>
      </c>
    </row>
    <row r="11" spans="2:12" x14ac:dyDescent="0.25">
      <c r="B11" s="12">
        <v>7</v>
      </c>
      <c r="C11" s="333" t="s">
        <v>1105</v>
      </c>
      <c r="D11" s="627"/>
      <c r="E11" s="814">
        <v>-20</v>
      </c>
      <c r="F11" s="427"/>
      <c r="G11" s="427"/>
      <c r="H11" s="427"/>
      <c r="I11" s="427"/>
    </row>
    <row r="12" spans="2:12" x14ac:dyDescent="0.25">
      <c r="B12" s="12">
        <v>8</v>
      </c>
      <c r="C12" s="333" t="s">
        <v>1108</v>
      </c>
      <c r="D12" s="627"/>
      <c r="E12" s="813">
        <v>-77.254999999999995</v>
      </c>
      <c r="F12" s="812">
        <v>-165</v>
      </c>
      <c r="G12" s="427"/>
      <c r="H12" s="427"/>
      <c r="I12" s="427"/>
      <c r="L12" s="51"/>
    </row>
    <row r="13" spans="2:12" x14ac:dyDescent="0.25">
      <c r="B13" s="12">
        <v>9</v>
      </c>
      <c r="C13" s="333" t="s">
        <v>1109</v>
      </c>
      <c r="D13" s="627"/>
      <c r="E13" s="813" t="s">
        <v>1110</v>
      </c>
      <c r="F13" s="440">
        <v>-235</v>
      </c>
      <c r="G13" s="427"/>
      <c r="H13" s="427"/>
      <c r="I13" s="427"/>
    </row>
    <row r="14" spans="2:12" x14ac:dyDescent="0.25">
      <c r="B14" s="12">
        <v>10</v>
      </c>
      <c r="C14" s="333" t="s">
        <v>1111</v>
      </c>
      <c r="D14" s="627"/>
      <c r="E14" s="813">
        <v>-40</v>
      </c>
      <c r="F14" s="440">
        <v>-40</v>
      </c>
      <c r="G14" s="427"/>
      <c r="H14" s="427"/>
      <c r="I14" s="427"/>
    </row>
    <row r="15" spans="2:12" x14ac:dyDescent="0.25">
      <c r="B15" s="12">
        <v>11</v>
      </c>
      <c r="C15" s="333" t="s">
        <v>1112</v>
      </c>
      <c r="D15" s="627"/>
      <c r="E15" s="813">
        <v>-11</v>
      </c>
      <c r="F15" s="440">
        <v>-50</v>
      </c>
      <c r="G15" s="427"/>
      <c r="H15" s="427"/>
      <c r="I15" s="427"/>
    </row>
    <row r="16" spans="2:12" x14ac:dyDescent="0.25">
      <c r="B16" s="12">
        <v>12</v>
      </c>
      <c r="C16" s="333" t="s">
        <v>1113</v>
      </c>
      <c r="D16" s="627"/>
      <c r="E16" s="813"/>
      <c r="F16" s="440">
        <v>-1462</v>
      </c>
      <c r="G16" s="427"/>
      <c r="H16" s="427"/>
      <c r="I16" s="427"/>
    </row>
    <row r="17" spans="2:9" x14ac:dyDescent="0.25">
      <c r="B17" s="12">
        <v>13</v>
      </c>
      <c r="C17" s="333" t="s">
        <v>1114</v>
      </c>
      <c r="D17" s="627"/>
      <c r="E17" s="813"/>
      <c r="F17" s="440">
        <v>-329</v>
      </c>
      <c r="G17" s="427"/>
      <c r="H17" s="427"/>
      <c r="I17" s="427"/>
    </row>
    <row r="18" spans="2:9" x14ac:dyDescent="0.25">
      <c r="B18" s="12">
        <v>14</v>
      </c>
      <c r="C18" s="333" t="s">
        <v>1115</v>
      </c>
      <c r="D18" s="627"/>
      <c r="E18" s="813"/>
      <c r="F18" s="440">
        <v>-379</v>
      </c>
      <c r="G18" s="427"/>
      <c r="H18" s="427"/>
      <c r="I18" s="427"/>
    </row>
    <row r="19" spans="2:9" x14ac:dyDescent="0.25">
      <c r="B19" s="12">
        <v>15</v>
      </c>
      <c r="C19" s="333" t="s">
        <v>1116</v>
      </c>
      <c r="D19" s="627"/>
      <c r="E19" s="813"/>
      <c r="F19" s="440">
        <v>-347</v>
      </c>
      <c r="G19" s="427"/>
      <c r="H19" s="427"/>
      <c r="I19" s="427"/>
    </row>
    <row r="20" spans="2:9" x14ac:dyDescent="0.25">
      <c r="B20" s="12">
        <v>16</v>
      </c>
      <c r="C20" s="333" t="s">
        <v>1118</v>
      </c>
      <c r="D20" s="627"/>
      <c r="E20" s="813"/>
      <c r="F20" s="440">
        <v>-24.5</v>
      </c>
      <c r="G20" s="427"/>
      <c r="H20" s="427"/>
      <c r="I20" s="427"/>
    </row>
    <row r="21" spans="2:9" x14ac:dyDescent="0.25">
      <c r="B21" s="12">
        <v>17</v>
      </c>
      <c r="C21" s="333" t="s">
        <v>1120</v>
      </c>
      <c r="D21" s="627"/>
      <c r="E21" s="813"/>
      <c r="F21" s="440">
        <v>1000</v>
      </c>
      <c r="G21" s="427"/>
      <c r="H21" s="427"/>
      <c r="I21" s="427"/>
    </row>
    <row r="22" spans="2:9" x14ac:dyDescent="0.25">
      <c r="B22" s="12">
        <v>18</v>
      </c>
      <c r="C22" s="333" t="s">
        <v>1121</v>
      </c>
      <c r="D22" s="627"/>
      <c r="E22" s="813">
        <v>411.84</v>
      </c>
      <c r="F22" s="440">
        <v>209</v>
      </c>
      <c r="G22" s="427"/>
      <c r="H22" s="427"/>
      <c r="I22" s="427"/>
    </row>
    <row r="23" spans="2:9" x14ac:dyDescent="0.25">
      <c r="B23" s="12">
        <v>19</v>
      </c>
      <c r="C23" s="333" t="s">
        <v>1122</v>
      </c>
      <c r="D23" s="627"/>
      <c r="E23" s="813"/>
      <c r="F23" s="440">
        <v>107</v>
      </c>
      <c r="G23" s="427"/>
      <c r="H23" s="427"/>
      <c r="I23" s="427"/>
    </row>
    <row r="24" spans="2:9" x14ac:dyDescent="0.25">
      <c r="B24" s="12">
        <v>20</v>
      </c>
      <c r="C24" s="333" t="s">
        <v>1123</v>
      </c>
      <c r="D24" s="627"/>
      <c r="E24" s="813"/>
      <c r="F24" s="440">
        <v>150</v>
      </c>
      <c r="G24" s="427"/>
      <c r="H24" s="427"/>
      <c r="I24" s="427"/>
    </row>
    <row r="25" spans="2:9" x14ac:dyDescent="0.25">
      <c r="B25" s="12">
        <v>21</v>
      </c>
      <c r="C25" s="815" t="s">
        <v>578</v>
      </c>
      <c r="D25" s="817">
        <v>130</v>
      </c>
      <c r="E25" s="816" t="s">
        <v>7</v>
      </c>
      <c r="F25" s="818" t="s">
        <v>7</v>
      </c>
      <c r="G25" s="818" t="s">
        <v>7</v>
      </c>
      <c r="H25" s="818" t="s">
        <v>7</v>
      </c>
      <c r="I25" s="818" t="s">
        <v>7</v>
      </c>
    </row>
    <row r="26" spans="2:9" ht="12" thickBot="1" x14ac:dyDescent="0.3">
      <c r="C26" s="819" t="s">
        <v>579</v>
      </c>
      <c r="D26" s="820">
        <v>-3401.5652095407577</v>
      </c>
      <c r="E26" s="820">
        <v>-947.8269969411765</v>
      </c>
      <c r="F26" s="820">
        <v>-1820.5</v>
      </c>
      <c r="G26" s="820">
        <v>0</v>
      </c>
      <c r="H26" s="820">
        <v>0</v>
      </c>
      <c r="I26" s="820">
        <v>0</v>
      </c>
    </row>
    <row r="27" spans="2:9" x14ac:dyDescent="0.25">
      <c r="H27" s="438" t="s">
        <v>8</v>
      </c>
    </row>
    <row r="30" spans="2:9" x14ac:dyDescent="0.25">
      <c r="B30" s="426" t="s">
        <v>1377</v>
      </c>
      <c r="C30" s="426"/>
      <c r="D30" s="426"/>
    </row>
    <row r="31" spans="2:9" ht="12" thickBot="1" x14ac:dyDescent="0.3">
      <c r="B31" s="8"/>
      <c r="C31" s="14"/>
      <c r="D31" s="221">
        <v>2021</v>
      </c>
      <c r="E31" s="221">
        <v>2022</v>
      </c>
      <c r="F31" s="221">
        <v>2023</v>
      </c>
      <c r="G31" s="221">
        <v>2024</v>
      </c>
      <c r="H31" s="221">
        <v>2025</v>
      </c>
      <c r="I31" s="221">
        <v>2026</v>
      </c>
    </row>
    <row r="32" spans="2:9" x14ac:dyDescent="0.25">
      <c r="B32" s="12">
        <v>1</v>
      </c>
      <c r="C32" s="332" t="s">
        <v>1270</v>
      </c>
      <c r="D32" s="439">
        <f>D5</f>
        <v>-3385.0652095407577</v>
      </c>
      <c r="E32" s="439">
        <f t="shared" ref="E32:F32" si="0">E5</f>
        <v>-893.71099694117652</v>
      </c>
      <c r="F32" s="439">
        <f t="shared" si="0"/>
        <v>-155</v>
      </c>
      <c r="G32" s="427" t="s">
        <v>7</v>
      </c>
      <c r="H32" s="427" t="s">
        <v>7</v>
      </c>
      <c r="I32" s="427" t="s">
        <v>7</v>
      </c>
    </row>
    <row r="33" spans="2:9" x14ac:dyDescent="0.25">
      <c r="B33" s="12">
        <v>2</v>
      </c>
      <c r="C33" s="332" t="s">
        <v>1264</v>
      </c>
      <c r="D33" s="440">
        <f t="shared" ref="D33:F33" si="1">D6</f>
        <v>380.75</v>
      </c>
      <c r="E33" s="440">
        <f t="shared" si="1"/>
        <v>195.84</v>
      </c>
      <c r="F33" s="427" t="str">
        <f t="shared" si="1"/>
        <v>-</v>
      </c>
      <c r="G33" s="427" t="s">
        <v>7</v>
      </c>
      <c r="H33" s="427" t="s">
        <v>7</v>
      </c>
      <c r="I33" s="427" t="s">
        <v>7</v>
      </c>
    </row>
    <row r="34" spans="2:9" x14ac:dyDescent="0.25">
      <c r="B34" s="12">
        <v>3</v>
      </c>
      <c r="C34" s="332" t="s">
        <v>1265</v>
      </c>
      <c r="D34" s="439">
        <f t="shared" ref="D34:F34" si="2">D7</f>
        <v>-527.25</v>
      </c>
      <c r="E34" s="440" t="str">
        <f t="shared" si="2"/>
        <v>-</v>
      </c>
      <c r="F34" s="427" t="str">
        <f t="shared" si="2"/>
        <v>-</v>
      </c>
      <c r="G34" s="427" t="s">
        <v>7</v>
      </c>
      <c r="H34" s="427" t="s">
        <v>7</v>
      </c>
      <c r="I34" s="427" t="s">
        <v>7</v>
      </c>
    </row>
    <row r="35" spans="2:9" x14ac:dyDescent="0.25">
      <c r="B35" s="12">
        <v>4</v>
      </c>
      <c r="C35" s="332" t="s">
        <v>1266</v>
      </c>
      <c r="D35" s="439" t="str">
        <f t="shared" ref="D35:F35" si="3">D8</f>
        <v>-</v>
      </c>
      <c r="E35" s="440">
        <f t="shared" si="3"/>
        <v>-193.65199999999999</v>
      </c>
      <c r="F35" s="427">
        <f t="shared" si="3"/>
        <v>-100</v>
      </c>
      <c r="G35" s="427" t="s">
        <v>7</v>
      </c>
      <c r="H35" s="427" t="s">
        <v>7</v>
      </c>
      <c r="I35" s="427" t="s">
        <v>7</v>
      </c>
    </row>
    <row r="36" spans="2:9" x14ac:dyDescent="0.25">
      <c r="B36" s="12">
        <v>5</v>
      </c>
      <c r="C36" s="333" t="s">
        <v>1267</v>
      </c>
      <c r="D36" s="439" t="str">
        <f t="shared" ref="D36:F36" si="4">D9</f>
        <v>-</v>
      </c>
      <c r="E36" s="440">
        <f t="shared" si="4"/>
        <v>-112.289</v>
      </c>
      <c r="F36" s="427" t="str">
        <f t="shared" si="4"/>
        <v>-</v>
      </c>
      <c r="G36" s="427" t="s">
        <v>7</v>
      </c>
      <c r="H36" s="427" t="s">
        <v>7</v>
      </c>
      <c r="I36" s="427" t="s">
        <v>7</v>
      </c>
    </row>
    <row r="37" spans="2:9" x14ac:dyDescent="0.25">
      <c r="B37" s="12">
        <v>6</v>
      </c>
      <c r="C37" s="648" t="s">
        <v>1268</v>
      </c>
      <c r="D37" s="439" t="str">
        <f t="shared" ref="D37:F37" si="5">D10</f>
        <v>-</v>
      </c>
      <c r="E37" s="440">
        <f t="shared" si="5"/>
        <v>-207.6</v>
      </c>
      <c r="F37" s="427" t="str">
        <f t="shared" si="5"/>
        <v>-</v>
      </c>
      <c r="G37" s="427" t="s">
        <v>7</v>
      </c>
      <c r="H37" s="427" t="s">
        <v>7</v>
      </c>
      <c r="I37" s="427" t="s">
        <v>7</v>
      </c>
    </row>
    <row r="38" spans="2:9" x14ac:dyDescent="0.25">
      <c r="B38" s="12">
        <v>7</v>
      </c>
      <c r="C38" s="227" t="s">
        <v>1134</v>
      </c>
      <c r="D38" s="440">
        <f t="shared" ref="D38:F38" si="6">D11</f>
        <v>0</v>
      </c>
      <c r="E38" s="440">
        <f t="shared" si="6"/>
        <v>-20</v>
      </c>
      <c r="F38" s="427">
        <f t="shared" si="6"/>
        <v>0</v>
      </c>
      <c r="G38" s="427" t="s">
        <v>7</v>
      </c>
      <c r="H38" s="427" t="s">
        <v>7</v>
      </c>
      <c r="I38" s="427" t="s">
        <v>7</v>
      </c>
    </row>
    <row r="39" spans="2:9" x14ac:dyDescent="0.25">
      <c r="B39" s="12">
        <v>8</v>
      </c>
      <c r="C39" s="227" t="s">
        <v>1143</v>
      </c>
      <c r="D39" s="439">
        <f t="shared" ref="D39:F39" si="7">D12</f>
        <v>0</v>
      </c>
      <c r="E39" s="440">
        <f t="shared" si="7"/>
        <v>-77.254999999999995</v>
      </c>
      <c r="F39" s="427">
        <f t="shared" si="7"/>
        <v>-165</v>
      </c>
      <c r="G39" s="427" t="s">
        <v>7</v>
      </c>
      <c r="H39" s="427" t="s">
        <v>7</v>
      </c>
      <c r="I39" s="427" t="s">
        <v>7</v>
      </c>
    </row>
    <row r="40" spans="2:9" x14ac:dyDescent="0.25">
      <c r="B40" s="12">
        <v>9</v>
      </c>
      <c r="C40" s="227" t="s">
        <v>1144</v>
      </c>
      <c r="D40" s="439">
        <f t="shared" ref="D40:F40" si="8">D13</f>
        <v>0</v>
      </c>
      <c r="E40" s="440" t="str">
        <f t="shared" si="8"/>
        <v xml:space="preserve"> -</v>
      </c>
      <c r="F40" s="427">
        <f t="shared" si="8"/>
        <v>-235</v>
      </c>
      <c r="G40" s="427" t="s">
        <v>7</v>
      </c>
      <c r="H40" s="427" t="s">
        <v>7</v>
      </c>
      <c r="I40" s="427" t="s">
        <v>7</v>
      </c>
    </row>
    <row r="41" spans="2:9" x14ac:dyDescent="0.25">
      <c r="B41" s="12">
        <v>10</v>
      </c>
      <c r="C41" s="12" t="s">
        <v>1138</v>
      </c>
      <c r="D41" s="439">
        <f t="shared" ref="D41:F41" si="9">D14</f>
        <v>0</v>
      </c>
      <c r="E41" s="440">
        <f t="shared" si="9"/>
        <v>-40</v>
      </c>
      <c r="F41" s="427">
        <f t="shared" si="9"/>
        <v>-40</v>
      </c>
      <c r="G41" s="427" t="s">
        <v>7</v>
      </c>
      <c r="H41" s="427" t="s">
        <v>7</v>
      </c>
      <c r="I41" s="427" t="s">
        <v>7</v>
      </c>
    </row>
    <row r="42" spans="2:9" x14ac:dyDescent="0.25">
      <c r="B42" s="12">
        <v>11</v>
      </c>
      <c r="C42" s="334" t="s">
        <v>1145</v>
      </c>
      <c r="D42" s="439">
        <f t="shared" ref="D42:F42" si="10">D15</f>
        <v>0</v>
      </c>
      <c r="E42" s="440">
        <f t="shared" si="10"/>
        <v>-11</v>
      </c>
      <c r="F42" s="427">
        <f t="shared" si="10"/>
        <v>-50</v>
      </c>
      <c r="G42" s="427" t="s">
        <v>7</v>
      </c>
      <c r="H42" s="427" t="s">
        <v>7</v>
      </c>
      <c r="I42" s="427" t="s">
        <v>7</v>
      </c>
    </row>
    <row r="43" spans="2:9" x14ac:dyDescent="0.25">
      <c r="B43" s="12">
        <v>12</v>
      </c>
      <c r="C43" s="334" t="s">
        <v>1139</v>
      </c>
      <c r="D43" s="439">
        <f t="shared" ref="D43:F43" si="11">D16</f>
        <v>0</v>
      </c>
      <c r="E43" s="440">
        <f t="shared" si="11"/>
        <v>0</v>
      </c>
      <c r="F43" s="427">
        <f t="shared" si="11"/>
        <v>-1462</v>
      </c>
      <c r="G43" s="427" t="s">
        <v>7</v>
      </c>
      <c r="H43" s="427" t="s">
        <v>7</v>
      </c>
      <c r="I43" s="427" t="s">
        <v>7</v>
      </c>
    </row>
    <row r="44" spans="2:9" x14ac:dyDescent="0.25">
      <c r="B44" s="12">
        <v>13</v>
      </c>
      <c r="C44" s="334" t="s">
        <v>1140</v>
      </c>
      <c r="D44" s="440">
        <f t="shared" ref="D44:F44" si="12">D17</f>
        <v>0</v>
      </c>
      <c r="E44" s="440">
        <f t="shared" si="12"/>
        <v>0</v>
      </c>
      <c r="F44" s="427">
        <f t="shared" si="12"/>
        <v>-329</v>
      </c>
      <c r="G44" s="427" t="s">
        <v>7</v>
      </c>
      <c r="H44" s="427" t="s">
        <v>7</v>
      </c>
      <c r="I44" s="427" t="s">
        <v>7</v>
      </c>
    </row>
    <row r="45" spans="2:9" x14ac:dyDescent="0.25">
      <c r="B45" s="12">
        <v>14</v>
      </c>
      <c r="C45" s="333" t="s">
        <v>1141</v>
      </c>
      <c r="D45" s="440">
        <f t="shared" ref="D45:F45" si="13">D18</f>
        <v>0</v>
      </c>
      <c r="E45" s="440">
        <f t="shared" si="13"/>
        <v>0</v>
      </c>
      <c r="F45" s="427">
        <f t="shared" si="13"/>
        <v>-379</v>
      </c>
      <c r="G45" s="427" t="s">
        <v>7</v>
      </c>
      <c r="H45" s="427" t="s">
        <v>7</v>
      </c>
      <c r="I45" s="427" t="s">
        <v>7</v>
      </c>
    </row>
    <row r="46" spans="2:9" x14ac:dyDescent="0.25">
      <c r="B46" s="12">
        <v>15</v>
      </c>
      <c r="C46" s="333" t="s">
        <v>1147</v>
      </c>
      <c r="D46" s="440">
        <f t="shared" ref="D46:F46" si="14">D19</f>
        <v>0</v>
      </c>
      <c r="E46" s="440">
        <f t="shared" si="14"/>
        <v>0</v>
      </c>
      <c r="F46" s="427">
        <f t="shared" si="14"/>
        <v>-347</v>
      </c>
      <c r="G46" s="427" t="s">
        <v>7</v>
      </c>
      <c r="H46" s="427" t="s">
        <v>7</v>
      </c>
      <c r="I46" s="427" t="s">
        <v>7</v>
      </c>
    </row>
    <row r="47" spans="2:9" x14ac:dyDescent="0.25">
      <c r="B47" s="12">
        <v>16</v>
      </c>
      <c r="C47" s="333" t="s">
        <v>1149</v>
      </c>
      <c r="D47" s="439">
        <f t="shared" ref="D47:F47" si="15">D20</f>
        <v>0</v>
      </c>
      <c r="E47" s="440">
        <f t="shared" si="15"/>
        <v>0</v>
      </c>
      <c r="F47" s="427">
        <f t="shared" si="15"/>
        <v>-24.5</v>
      </c>
      <c r="G47" s="427" t="s">
        <v>7</v>
      </c>
      <c r="H47" s="427" t="s">
        <v>7</v>
      </c>
      <c r="I47" s="427" t="s">
        <v>7</v>
      </c>
    </row>
    <row r="48" spans="2:9" x14ac:dyDescent="0.25">
      <c r="B48" s="12">
        <v>17</v>
      </c>
      <c r="C48" s="333" t="s">
        <v>1150</v>
      </c>
      <c r="D48" s="439">
        <f t="shared" ref="D48:F48" si="16">D21</f>
        <v>0</v>
      </c>
      <c r="E48" s="440">
        <f t="shared" si="16"/>
        <v>0</v>
      </c>
      <c r="F48" s="427">
        <f t="shared" si="16"/>
        <v>1000</v>
      </c>
      <c r="G48" s="427" t="s">
        <v>7</v>
      </c>
      <c r="H48" s="427" t="s">
        <v>7</v>
      </c>
      <c r="I48" s="427" t="s">
        <v>7</v>
      </c>
    </row>
    <row r="49" spans="2:9" x14ac:dyDescent="0.25">
      <c r="B49" s="12">
        <v>18</v>
      </c>
      <c r="C49" s="55" t="s">
        <v>1142</v>
      </c>
      <c r="D49" s="440">
        <f t="shared" ref="D49:F49" si="17">D22</f>
        <v>0</v>
      </c>
      <c r="E49" s="440">
        <f t="shared" si="17"/>
        <v>411.84</v>
      </c>
      <c r="F49" s="427">
        <f t="shared" si="17"/>
        <v>209</v>
      </c>
      <c r="G49" s="427" t="s">
        <v>7</v>
      </c>
      <c r="H49" s="427" t="s">
        <v>7</v>
      </c>
      <c r="I49" s="427" t="s">
        <v>7</v>
      </c>
    </row>
    <row r="50" spans="2:9" x14ac:dyDescent="0.25">
      <c r="B50" s="12">
        <v>19</v>
      </c>
      <c r="C50" s="55" t="s">
        <v>1151</v>
      </c>
      <c r="D50" s="440">
        <f t="shared" ref="D50:F50" si="18">D23</f>
        <v>0</v>
      </c>
      <c r="E50" s="440">
        <f t="shared" si="18"/>
        <v>0</v>
      </c>
      <c r="F50" s="427">
        <f t="shared" si="18"/>
        <v>107</v>
      </c>
      <c r="G50" s="427" t="s">
        <v>7</v>
      </c>
      <c r="H50" s="427" t="s">
        <v>7</v>
      </c>
      <c r="I50" s="427" t="s">
        <v>7</v>
      </c>
    </row>
    <row r="51" spans="2:9" x14ac:dyDescent="0.25">
      <c r="B51" s="12">
        <v>20</v>
      </c>
      <c r="C51" s="55" t="s">
        <v>1157</v>
      </c>
      <c r="D51" s="439">
        <f t="shared" ref="D51:F51" si="19">D24</f>
        <v>0</v>
      </c>
      <c r="E51" s="440">
        <f t="shared" si="19"/>
        <v>0</v>
      </c>
      <c r="F51" s="427">
        <f t="shared" si="19"/>
        <v>150</v>
      </c>
      <c r="G51" s="427" t="s">
        <v>7</v>
      </c>
      <c r="H51" s="427" t="s">
        <v>7</v>
      </c>
      <c r="I51" s="427" t="s">
        <v>7</v>
      </c>
    </row>
    <row r="52" spans="2:9" ht="12" thickBot="1" x14ac:dyDescent="0.3">
      <c r="B52" s="12">
        <v>21</v>
      </c>
      <c r="C52" s="33" t="s">
        <v>1269</v>
      </c>
      <c r="D52" s="821">
        <f t="shared" ref="D52:F52" si="20">D25</f>
        <v>130</v>
      </c>
      <c r="E52" s="822" t="str">
        <f t="shared" si="20"/>
        <v>-</v>
      </c>
      <c r="F52" s="105" t="str">
        <f t="shared" si="20"/>
        <v>-</v>
      </c>
      <c r="G52" s="105" t="s">
        <v>7</v>
      </c>
      <c r="H52" s="105" t="s">
        <v>7</v>
      </c>
      <c r="I52" s="105" t="s">
        <v>7</v>
      </c>
    </row>
    <row r="53" spans="2:9" ht="12" thickBot="1" x14ac:dyDescent="0.3">
      <c r="C53" s="259" t="s">
        <v>151</v>
      </c>
      <c r="D53" s="441">
        <f t="shared" ref="D53:F53" si="21">D26</f>
        <v>-3401.5652095407577</v>
      </c>
      <c r="E53" s="441">
        <f t="shared" si="21"/>
        <v>-947.8269969411765</v>
      </c>
      <c r="F53" s="284">
        <f t="shared" si="21"/>
        <v>-1820.5</v>
      </c>
      <c r="G53" s="284">
        <v>0</v>
      </c>
      <c r="H53" s="285">
        <v>0</v>
      </c>
      <c r="I53" s="646">
        <v>0</v>
      </c>
    </row>
    <row r="55" spans="2:9" x14ac:dyDescent="0.25">
      <c r="H55" s="438" t="s">
        <v>97</v>
      </c>
    </row>
  </sheetData>
  <mergeCells count="1">
    <mergeCell ref="B3:D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tabColor rgb="FF92D050"/>
  </sheetPr>
  <dimension ref="A3:L40"/>
  <sheetViews>
    <sheetView showGridLines="0" zoomScale="80" zoomScaleNormal="80" workbookViewId="0"/>
  </sheetViews>
  <sheetFormatPr defaultColWidth="9.26953125" defaultRowHeight="11.5" x14ac:dyDescent="0.25"/>
  <cols>
    <col min="1" max="1" width="9.26953125" style="12"/>
    <col min="2" max="2" width="29.26953125" style="12" customWidth="1"/>
    <col min="3" max="9" width="8.54296875" style="12" customWidth="1"/>
    <col min="10" max="16384" width="9.26953125" style="12"/>
  </cols>
  <sheetData>
    <row r="3" spans="1:12" s="25" customFormat="1" ht="12" thickBot="1" x14ac:dyDescent="0.3">
      <c r="A3" s="916" t="s">
        <v>735</v>
      </c>
      <c r="B3" s="916"/>
      <c r="C3" s="916"/>
      <c r="D3" s="916"/>
      <c r="E3" s="916"/>
      <c r="F3" s="916"/>
      <c r="G3" s="916"/>
      <c r="H3" s="916"/>
      <c r="I3" s="916"/>
    </row>
    <row r="4" spans="1:12" ht="15.75" customHeight="1" thickBot="1" x14ac:dyDescent="0.3">
      <c r="A4" s="43" t="s">
        <v>9</v>
      </c>
      <c r="B4" s="43" t="s">
        <v>10</v>
      </c>
      <c r="C4" s="43"/>
      <c r="D4" s="917" t="s">
        <v>11</v>
      </c>
      <c r="E4" s="917"/>
      <c r="F4" s="917" t="s">
        <v>12</v>
      </c>
      <c r="G4" s="917"/>
      <c r="H4" s="917"/>
      <c r="I4" s="917"/>
    </row>
    <row r="5" spans="1:12" ht="12" thickBot="1" x14ac:dyDescent="0.3">
      <c r="A5" s="43"/>
      <c r="B5" s="43"/>
      <c r="C5" s="43" t="s">
        <v>13</v>
      </c>
      <c r="D5" s="43">
        <v>2021</v>
      </c>
      <c r="E5" s="43">
        <v>2022</v>
      </c>
      <c r="F5" s="43">
        <v>2023</v>
      </c>
      <c r="G5" s="43">
        <v>2024</v>
      </c>
      <c r="H5" s="43">
        <v>2025</v>
      </c>
      <c r="I5" s="43">
        <v>2026</v>
      </c>
    </row>
    <row r="6" spans="1:12" x14ac:dyDescent="0.25">
      <c r="A6" s="305">
        <v>1</v>
      </c>
      <c r="B6" s="2" t="s">
        <v>939</v>
      </c>
      <c r="C6" s="305" t="s">
        <v>14</v>
      </c>
      <c r="D6" s="224">
        <v>100.323453</v>
      </c>
      <c r="E6" s="224">
        <v>109.65191899999999</v>
      </c>
      <c r="F6" s="224">
        <v>119.67150525578832</v>
      </c>
      <c r="G6" s="224">
        <v>128.42246308107923</v>
      </c>
      <c r="H6" s="224">
        <v>137.22742142050581</v>
      </c>
      <c r="I6" s="224">
        <v>143.35960717174902</v>
      </c>
      <c r="J6" s="103"/>
      <c r="K6" s="103"/>
      <c r="L6" s="103"/>
    </row>
    <row r="7" spans="1:12" x14ac:dyDescent="0.25">
      <c r="A7" s="305">
        <v>2</v>
      </c>
      <c r="B7" s="2" t="s">
        <v>15</v>
      </c>
      <c r="C7" s="305" t="s">
        <v>16</v>
      </c>
      <c r="D7" s="40">
        <v>3.0143028607267697</v>
      </c>
      <c r="E7" s="40">
        <v>1.6687034022652592</v>
      </c>
      <c r="F7" s="40">
        <v>1.2652163061491528</v>
      </c>
      <c r="G7" s="40">
        <v>1.7566807559391773</v>
      </c>
      <c r="H7" s="40">
        <v>2.6541471020296026</v>
      </c>
      <c r="I7" s="40">
        <v>1.9079963540707956</v>
      </c>
    </row>
    <row r="8" spans="1:12" x14ac:dyDescent="0.25">
      <c r="A8" s="305">
        <v>3</v>
      </c>
      <c r="B8" s="2" t="s">
        <v>17</v>
      </c>
      <c r="C8" s="305" t="s">
        <v>16</v>
      </c>
      <c r="D8" s="40">
        <v>1.6573209901249886</v>
      </c>
      <c r="E8" s="40">
        <v>5.079410996560263</v>
      </c>
      <c r="F8" s="40">
        <v>0.66640128767712081</v>
      </c>
      <c r="G8" s="40">
        <v>1.0504337177287937</v>
      </c>
      <c r="H8" s="40">
        <v>1.4939864738292563</v>
      </c>
      <c r="I8" s="40">
        <v>1.3103360251520924</v>
      </c>
    </row>
    <row r="9" spans="1:12" x14ac:dyDescent="0.25">
      <c r="A9" s="305">
        <v>4</v>
      </c>
      <c r="B9" s="7" t="s">
        <v>18</v>
      </c>
      <c r="C9" s="305" t="s">
        <v>16</v>
      </c>
      <c r="D9" s="40">
        <v>4.1551561668234926</v>
      </c>
      <c r="E9" s="40">
        <v>-3.1611342021813371</v>
      </c>
      <c r="F9" s="40">
        <v>2.3481741776446796</v>
      </c>
      <c r="G9" s="40">
        <v>1.4050024568239561</v>
      </c>
      <c r="H9" s="40">
        <v>0.53789498462948337</v>
      </c>
      <c r="I9" s="40">
        <v>0.96515469438331891</v>
      </c>
    </row>
    <row r="10" spans="1:12" x14ac:dyDescent="0.25">
      <c r="A10" s="305">
        <v>5</v>
      </c>
      <c r="B10" s="7" t="s">
        <v>19</v>
      </c>
      <c r="C10" s="305" t="s">
        <v>16</v>
      </c>
      <c r="D10" s="40">
        <v>0.2155119968325625</v>
      </c>
      <c r="E10" s="40">
        <v>6.490123895878841</v>
      </c>
      <c r="F10" s="40">
        <v>14.595094233099569</v>
      </c>
      <c r="G10" s="40">
        <v>1.1887959301192907</v>
      </c>
      <c r="H10" s="40">
        <v>1.3160196935428248</v>
      </c>
      <c r="I10" s="40">
        <v>-3.2639236977528574</v>
      </c>
    </row>
    <row r="11" spans="1:12" x14ac:dyDescent="0.25">
      <c r="A11" s="305">
        <v>6</v>
      </c>
      <c r="B11" s="7" t="s">
        <v>20</v>
      </c>
      <c r="C11" s="305" t="s">
        <v>16</v>
      </c>
      <c r="D11" s="40">
        <v>10.6252149069179</v>
      </c>
      <c r="E11" s="40">
        <v>0.98837952059258605</v>
      </c>
      <c r="F11" s="40">
        <v>1.3410656393204379</v>
      </c>
      <c r="G11" s="40">
        <v>6.9418519574180326</v>
      </c>
      <c r="H11" s="40">
        <v>6.5563201389300163</v>
      </c>
      <c r="I11" s="40">
        <v>5.3605282982140068</v>
      </c>
    </row>
    <row r="12" spans="1:12" x14ac:dyDescent="0.25">
      <c r="A12" s="305">
        <v>7</v>
      </c>
      <c r="B12" s="7" t="s">
        <v>21</v>
      </c>
      <c r="C12" s="305" t="s">
        <v>16</v>
      </c>
      <c r="D12" s="40">
        <v>12.089098411817357</v>
      </c>
      <c r="E12" s="40">
        <v>3.0270045345470287</v>
      </c>
      <c r="F12" s="40">
        <v>4.1731646371151454</v>
      </c>
      <c r="G12" s="40">
        <v>6.1913793039740872</v>
      </c>
      <c r="H12" s="40">
        <v>5.1737270470600061</v>
      </c>
      <c r="I12" s="40">
        <v>3.7615953856605433</v>
      </c>
    </row>
    <row r="13" spans="1:12" x14ac:dyDescent="0.25">
      <c r="A13" s="305">
        <v>8</v>
      </c>
      <c r="B13" s="2" t="s">
        <v>22</v>
      </c>
      <c r="C13" s="305" t="s">
        <v>16</v>
      </c>
      <c r="D13" s="40">
        <v>-1.3724706744470572</v>
      </c>
      <c r="E13" s="40">
        <v>-1.0110429236978358</v>
      </c>
      <c r="F13" s="40">
        <v>-1.1939472758738079</v>
      </c>
      <c r="G13" s="40">
        <v>-1.183360793822652</v>
      </c>
      <c r="H13" s="40">
        <v>-5.5110833536120563E-2</v>
      </c>
      <c r="I13" s="40">
        <v>0.4908800868345109</v>
      </c>
    </row>
    <row r="14" spans="1:12" x14ac:dyDescent="0.25">
      <c r="A14" s="305">
        <v>9</v>
      </c>
      <c r="B14" s="2" t="s">
        <v>23</v>
      </c>
      <c r="C14" s="305" t="s">
        <v>16</v>
      </c>
      <c r="D14" s="40">
        <v>6.8402471315092583</v>
      </c>
      <c r="E14" s="40">
        <v>7.9427492688157297</v>
      </c>
      <c r="F14" s="40">
        <v>10.395120953961467</v>
      </c>
      <c r="G14" s="40">
        <v>8.1169905095633368</v>
      </c>
      <c r="H14" s="40">
        <v>6.2634489122562753</v>
      </c>
      <c r="I14" s="40">
        <v>4.1514634250584104</v>
      </c>
    </row>
    <row r="15" spans="1:12" x14ac:dyDescent="0.25">
      <c r="A15" s="305">
        <v>10</v>
      </c>
      <c r="B15" s="2" t="s">
        <v>24</v>
      </c>
      <c r="C15" s="305" t="s">
        <v>16</v>
      </c>
      <c r="D15" s="40">
        <v>1.1572055571703821</v>
      </c>
      <c r="E15" s="40">
        <v>1.6309856559515001</v>
      </c>
      <c r="F15" s="40">
        <v>5.6752803341253433E-2</v>
      </c>
      <c r="G15" s="40">
        <v>0.492532788717992</v>
      </c>
      <c r="H15" s="40">
        <v>0.56225551822175479</v>
      </c>
      <c r="I15" s="40">
        <v>0.39109678680884219</v>
      </c>
    </row>
    <row r="16" spans="1:12" x14ac:dyDescent="0.25">
      <c r="A16" s="305">
        <v>11</v>
      </c>
      <c r="B16" s="7" t="s">
        <v>25</v>
      </c>
      <c r="C16" s="305" t="s">
        <v>16</v>
      </c>
      <c r="D16" s="40">
        <v>-0.58155868732465699</v>
      </c>
      <c r="E16" s="40">
        <v>1.8137441199105098</v>
      </c>
      <c r="F16" s="40">
        <v>0.50420498302263805</v>
      </c>
      <c r="G16" s="40">
        <v>0.49580133095845635</v>
      </c>
      <c r="H16" s="40">
        <v>0.55483724889198172</v>
      </c>
      <c r="I16" s="40">
        <v>0.35814993116793925</v>
      </c>
    </row>
    <row r="17" spans="1:9" x14ac:dyDescent="0.25">
      <c r="A17" s="305">
        <v>12</v>
      </c>
      <c r="B17" s="7" t="s">
        <v>26</v>
      </c>
      <c r="C17" s="305" t="s">
        <v>16</v>
      </c>
      <c r="D17" s="40">
        <v>6.8267021520761944</v>
      </c>
      <c r="E17" s="40">
        <v>6.1625980074867517</v>
      </c>
      <c r="F17" s="40">
        <v>5.795982636603612</v>
      </c>
      <c r="G17" s="40">
        <v>5.426890739506919</v>
      </c>
      <c r="H17" s="40">
        <v>5.1938013525825726</v>
      </c>
      <c r="I17" s="40">
        <v>5.2163598896901044</v>
      </c>
    </row>
    <row r="18" spans="1:9" x14ac:dyDescent="0.25">
      <c r="A18" s="305">
        <v>13</v>
      </c>
      <c r="B18" s="7" t="s">
        <v>27</v>
      </c>
      <c r="C18" s="305" t="s">
        <v>16</v>
      </c>
      <c r="D18" s="40">
        <v>7.4770774318643358</v>
      </c>
      <c r="E18" s="40">
        <v>6.38871064849981</v>
      </c>
      <c r="F18" s="40">
        <v>5.8787239542022176</v>
      </c>
      <c r="G18" s="40">
        <v>5.5056956984011309</v>
      </c>
      <c r="H18" s="40">
        <v>5.2691579743835764</v>
      </c>
      <c r="I18" s="40">
        <v>5.285931956040919</v>
      </c>
    </row>
    <row r="19" spans="1:9" ht="23" x14ac:dyDescent="0.25">
      <c r="A19" s="305">
        <v>14</v>
      </c>
      <c r="B19" s="7" t="s">
        <v>28</v>
      </c>
      <c r="C19" s="305" t="s">
        <v>16</v>
      </c>
      <c r="D19" s="40">
        <v>2.8195849755302982</v>
      </c>
      <c r="E19" s="40">
        <v>12.141846308652958</v>
      </c>
      <c r="F19" s="40">
        <v>9.7277641141920945</v>
      </c>
      <c r="G19" s="40">
        <v>5.4846777153888304</v>
      </c>
      <c r="H19" s="40">
        <v>4.3423148545843615</v>
      </c>
      <c r="I19" s="40">
        <v>2.1819114588192079</v>
      </c>
    </row>
    <row r="20" spans="1:9" ht="12" thickBot="1" x14ac:dyDescent="0.3">
      <c r="A20" s="306">
        <v>15</v>
      </c>
      <c r="B20" s="88" t="s">
        <v>82</v>
      </c>
      <c r="C20" s="306" t="s">
        <v>16</v>
      </c>
      <c r="D20" s="46">
        <v>-2.5020199308026054</v>
      </c>
      <c r="E20" s="46">
        <v>-7.2015918496177473</v>
      </c>
      <c r="F20" s="46">
        <v>-5.468013364484948</v>
      </c>
      <c r="G20" s="46">
        <v>-5.0389862797935496</v>
      </c>
      <c r="H20" s="46">
        <v>-4.56381365463377</v>
      </c>
      <c r="I20" s="46">
        <v>-4.0476860250947855</v>
      </c>
    </row>
    <row r="21" spans="1:9" ht="27" customHeight="1" x14ac:dyDescent="0.25">
      <c r="A21" s="336" t="s">
        <v>940</v>
      </c>
      <c r="B21" s="336"/>
      <c r="H21" s="915" t="s">
        <v>92</v>
      </c>
      <c r="I21" s="915"/>
    </row>
    <row r="22" spans="1:9" ht="12" thickBot="1" x14ac:dyDescent="0.3">
      <c r="A22" s="913" t="s">
        <v>736</v>
      </c>
      <c r="B22" s="913"/>
      <c r="C22" s="913"/>
      <c r="D22" s="913"/>
      <c r="E22" s="913"/>
      <c r="F22" s="913"/>
      <c r="G22" s="913"/>
      <c r="H22" s="913"/>
      <c r="I22" s="913"/>
    </row>
    <row r="23" spans="1:9" ht="12" thickBot="1" x14ac:dyDescent="0.3">
      <c r="A23" s="43" t="s">
        <v>116</v>
      </c>
      <c r="B23" s="43" t="s">
        <v>117</v>
      </c>
      <c r="C23" s="43"/>
      <c r="D23" s="917" t="s">
        <v>118</v>
      </c>
      <c r="E23" s="917"/>
      <c r="F23" s="917" t="s">
        <v>119</v>
      </c>
      <c r="G23" s="917"/>
      <c r="H23" s="917"/>
      <c r="I23" s="917"/>
    </row>
    <row r="24" spans="1:9" ht="12" thickBot="1" x14ac:dyDescent="0.3">
      <c r="A24" s="43"/>
      <c r="B24" s="43"/>
      <c r="C24" s="43" t="s">
        <v>120</v>
      </c>
      <c r="D24" s="43">
        <f>D5</f>
        <v>2021</v>
      </c>
      <c r="E24" s="43">
        <f t="shared" ref="E24:I24" si="0">E5</f>
        <v>2022</v>
      </c>
      <c r="F24" s="43">
        <f t="shared" si="0"/>
        <v>2023</v>
      </c>
      <c r="G24" s="43">
        <f t="shared" si="0"/>
        <v>2024</v>
      </c>
      <c r="H24" s="43">
        <f t="shared" si="0"/>
        <v>2025</v>
      </c>
      <c r="I24" s="43">
        <f t="shared" si="0"/>
        <v>2026</v>
      </c>
    </row>
    <row r="25" spans="1:9" x14ac:dyDescent="0.25">
      <c r="A25" s="305">
        <v>1</v>
      </c>
      <c r="B25" s="2" t="s">
        <v>941</v>
      </c>
      <c r="C25" s="305" t="s">
        <v>135</v>
      </c>
      <c r="D25" s="45">
        <f t="shared" ref="D25:I25" si="1">D6</f>
        <v>100.323453</v>
      </c>
      <c r="E25" s="45">
        <f t="shared" si="1"/>
        <v>109.65191899999999</v>
      </c>
      <c r="F25" s="45">
        <f t="shared" si="1"/>
        <v>119.67150525578832</v>
      </c>
      <c r="G25" s="45">
        <f t="shared" si="1"/>
        <v>128.42246308107923</v>
      </c>
      <c r="H25" s="45">
        <f t="shared" si="1"/>
        <v>137.22742142050581</v>
      </c>
      <c r="I25" s="45">
        <f t="shared" si="1"/>
        <v>143.35960717174902</v>
      </c>
    </row>
    <row r="26" spans="1:9" x14ac:dyDescent="0.25">
      <c r="A26" s="305">
        <v>2</v>
      </c>
      <c r="B26" s="2" t="s">
        <v>121</v>
      </c>
      <c r="C26" s="305" t="s">
        <v>16</v>
      </c>
      <c r="D26" s="45">
        <f t="shared" ref="D26:I26" si="2">D7</f>
        <v>3.0143028607267697</v>
      </c>
      <c r="E26" s="45">
        <f t="shared" si="2"/>
        <v>1.6687034022652592</v>
      </c>
      <c r="F26" s="45">
        <f t="shared" si="2"/>
        <v>1.2652163061491528</v>
      </c>
      <c r="G26" s="45">
        <f t="shared" si="2"/>
        <v>1.7566807559391773</v>
      </c>
      <c r="H26" s="45">
        <f t="shared" si="2"/>
        <v>2.6541471020296026</v>
      </c>
      <c r="I26" s="45">
        <f t="shared" si="2"/>
        <v>1.9079963540707956</v>
      </c>
    </row>
    <row r="27" spans="1:9" x14ac:dyDescent="0.25">
      <c r="A27" s="305">
        <v>3</v>
      </c>
      <c r="B27" s="2" t="s">
        <v>122</v>
      </c>
      <c r="C27" s="305" t="s">
        <v>16</v>
      </c>
      <c r="D27" s="45">
        <f t="shared" ref="D27:I27" si="3">D8</f>
        <v>1.6573209901249886</v>
      </c>
      <c r="E27" s="45">
        <f t="shared" si="3"/>
        <v>5.079410996560263</v>
      </c>
      <c r="F27" s="45">
        <f t="shared" si="3"/>
        <v>0.66640128767712081</v>
      </c>
      <c r="G27" s="45">
        <f t="shared" si="3"/>
        <v>1.0504337177287937</v>
      </c>
      <c r="H27" s="45">
        <f t="shared" si="3"/>
        <v>1.4939864738292563</v>
      </c>
      <c r="I27" s="45">
        <f t="shared" si="3"/>
        <v>1.3103360251520924</v>
      </c>
    </row>
    <row r="28" spans="1:9" x14ac:dyDescent="0.25">
      <c r="A28" s="305">
        <v>4</v>
      </c>
      <c r="B28" s="7" t="s">
        <v>123</v>
      </c>
      <c r="C28" s="305" t="s">
        <v>16</v>
      </c>
      <c r="D28" s="45">
        <f t="shared" ref="D28:I28" si="4">D9</f>
        <v>4.1551561668234926</v>
      </c>
      <c r="E28" s="45">
        <f t="shared" si="4"/>
        <v>-3.1611342021813371</v>
      </c>
      <c r="F28" s="45">
        <f t="shared" si="4"/>
        <v>2.3481741776446796</v>
      </c>
      <c r="G28" s="45">
        <f t="shared" si="4"/>
        <v>1.4050024568239561</v>
      </c>
      <c r="H28" s="45">
        <f t="shared" si="4"/>
        <v>0.53789498462948337</v>
      </c>
      <c r="I28" s="45">
        <f t="shared" si="4"/>
        <v>0.96515469438331891</v>
      </c>
    </row>
    <row r="29" spans="1:9" x14ac:dyDescent="0.25">
      <c r="A29" s="305">
        <v>5</v>
      </c>
      <c r="B29" s="7" t="s">
        <v>124</v>
      </c>
      <c r="C29" s="305" t="s">
        <v>16</v>
      </c>
      <c r="D29" s="45">
        <f t="shared" ref="D29:I29" si="5">D10</f>
        <v>0.2155119968325625</v>
      </c>
      <c r="E29" s="45">
        <f t="shared" si="5"/>
        <v>6.490123895878841</v>
      </c>
      <c r="F29" s="45">
        <f t="shared" si="5"/>
        <v>14.595094233099569</v>
      </c>
      <c r="G29" s="45">
        <f t="shared" si="5"/>
        <v>1.1887959301192907</v>
      </c>
      <c r="H29" s="45">
        <f t="shared" si="5"/>
        <v>1.3160196935428248</v>
      </c>
      <c r="I29" s="45">
        <f t="shared" si="5"/>
        <v>-3.2639236977528574</v>
      </c>
    </row>
    <row r="30" spans="1:9" x14ac:dyDescent="0.25">
      <c r="A30" s="305">
        <v>6</v>
      </c>
      <c r="B30" s="7" t="s">
        <v>125</v>
      </c>
      <c r="C30" s="305" t="s">
        <v>16</v>
      </c>
      <c r="D30" s="45">
        <f t="shared" ref="D30:I30" si="6">D11</f>
        <v>10.6252149069179</v>
      </c>
      <c r="E30" s="45">
        <f t="shared" si="6"/>
        <v>0.98837952059258605</v>
      </c>
      <c r="F30" s="45">
        <f t="shared" si="6"/>
        <v>1.3410656393204379</v>
      </c>
      <c r="G30" s="45">
        <f t="shared" si="6"/>
        <v>6.9418519574180326</v>
      </c>
      <c r="H30" s="45">
        <f t="shared" si="6"/>
        <v>6.5563201389300163</v>
      </c>
      <c r="I30" s="45">
        <f t="shared" si="6"/>
        <v>5.3605282982140068</v>
      </c>
    </row>
    <row r="31" spans="1:9" x14ac:dyDescent="0.25">
      <c r="A31" s="305">
        <v>7</v>
      </c>
      <c r="B31" s="7" t="s">
        <v>126</v>
      </c>
      <c r="C31" s="305" t="s">
        <v>16</v>
      </c>
      <c r="D31" s="45">
        <f t="shared" ref="D31:I31" si="7">D12</f>
        <v>12.089098411817357</v>
      </c>
      <c r="E31" s="45">
        <f t="shared" si="7"/>
        <v>3.0270045345470287</v>
      </c>
      <c r="F31" s="45">
        <f t="shared" si="7"/>
        <v>4.1731646371151454</v>
      </c>
      <c r="G31" s="45">
        <f t="shared" si="7"/>
        <v>6.1913793039740872</v>
      </c>
      <c r="H31" s="45">
        <f t="shared" si="7"/>
        <v>5.1737270470600061</v>
      </c>
      <c r="I31" s="45">
        <f t="shared" si="7"/>
        <v>3.7615953856605433</v>
      </c>
    </row>
    <row r="32" spans="1:9" x14ac:dyDescent="0.25">
      <c r="A32" s="305">
        <v>8</v>
      </c>
      <c r="B32" s="2" t="s">
        <v>127</v>
      </c>
      <c r="C32" s="305" t="s">
        <v>16</v>
      </c>
      <c r="D32" s="45">
        <f t="shared" ref="D32:I32" si="8">D13</f>
        <v>-1.3724706744470572</v>
      </c>
      <c r="E32" s="45">
        <f t="shared" si="8"/>
        <v>-1.0110429236978358</v>
      </c>
      <c r="F32" s="45">
        <f t="shared" si="8"/>
        <v>-1.1939472758738079</v>
      </c>
      <c r="G32" s="45">
        <f t="shared" si="8"/>
        <v>-1.183360793822652</v>
      </c>
      <c r="H32" s="45">
        <f t="shared" si="8"/>
        <v>-5.5110833536120563E-2</v>
      </c>
      <c r="I32" s="45">
        <f t="shared" si="8"/>
        <v>0.4908800868345109</v>
      </c>
    </row>
    <row r="33" spans="1:9" x14ac:dyDescent="0.25">
      <c r="A33" s="305">
        <v>9</v>
      </c>
      <c r="B33" s="2" t="s">
        <v>128</v>
      </c>
      <c r="C33" s="305" t="s">
        <v>16</v>
      </c>
      <c r="D33" s="45">
        <f t="shared" ref="D33:I33" si="9">D14</f>
        <v>6.8402471315092583</v>
      </c>
      <c r="E33" s="45">
        <f t="shared" si="9"/>
        <v>7.9427492688157297</v>
      </c>
      <c r="F33" s="45">
        <f t="shared" si="9"/>
        <v>10.395120953961467</v>
      </c>
      <c r="G33" s="45">
        <f t="shared" si="9"/>
        <v>8.1169905095633368</v>
      </c>
      <c r="H33" s="45">
        <f t="shared" si="9"/>
        <v>6.2634489122562753</v>
      </c>
      <c r="I33" s="45">
        <f t="shared" si="9"/>
        <v>4.1514634250584104</v>
      </c>
    </row>
    <row r="34" spans="1:9" x14ac:dyDescent="0.25">
      <c r="A34" s="305">
        <v>10</v>
      </c>
      <c r="B34" s="2" t="s">
        <v>129</v>
      </c>
      <c r="C34" s="305" t="s">
        <v>16</v>
      </c>
      <c r="D34" s="45">
        <f t="shared" ref="D34:I34" si="10">D15</f>
        <v>1.1572055571703821</v>
      </c>
      <c r="E34" s="45">
        <f t="shared" si="10"/>
        <v>1.6309856559515001</v>
      </c>
      <c r="F34" s="45">
        <f t="shared" si="10"/>
        <v>5.6752803341253433E-2</v>
      </c>
      <c r="G34" s="45">
        <f t="shared" si="10"/>
        <v>0.492532788717992</v>
      </c>
      <c r="H34" s="45">
        <f t="shared" si="10"/>
        <v>0.56225551822175479</v>
      </c>
      <c r="I34" s="45">
        <f t="shared" si="10"/>
        <v>0.39109678680884219</v>
      </c>
    </row>
    <row r="35" spans="1:9" x14ac:dyDescent="0.25">
      <c r="A35" s="305">
        <v>11</v>
      </c>
      <c r="B35" s="2" t="s">
        <v>130</v>
      </c>
      <c r="C35" s="305" t="s">
        <v>16</v>
      </c>
      <c r="D35" s="45">
        <f t="shared" ref="D35:I35" si="11">D16</f>
        <v>-0.58155868732465699</v>
      </c>
      <c r="E35" s="45">
        <f t="shared" si="11"/>
        <v>1.8137441199105098</v>
      </c>
      <c r="F35" s="45">
        <f t="shared" si="11"/>
        <v>0.50420498302263805</v>
      </c>
      <c r="G35" s="45">
        <f t="shared" si="11"/>
        <v>0.49580133095845635</v>
      </c>
      <c r="H35" s="45">
        <f t="shared" si="11"/>
        <v>0.55483724889198172</v>
      </c>
      <c r="I35" s="45">
        <f t="shared" si="11"/>
        <v>0.35814993116793925</v>
      </c>
    </row>
    <row r="36" spans="1:9" x14ac:dyDescent="0.25">
      <c r="A36" s="305">
        <v>12</v>
      </c>
      <c r="B36" s="7" t="s">
        <v>131</v>
      </c>
      <c r="C36" s="305" t="s">
        <v>16</v>
      </c>
      <c r="D36" s="45">
        <f t="shared" ref="D36:I36" si="12">D17</f>
        <v>6.8267021520761944</v>
      </c>
      <c r="E36" s="45">
        <f t="shared" si="12"/>
        <v>6.1625980074867517</v>
      </c>
      <c r="F36" s="45">
        <f t="shared" si="12"/>
        <v>5.795982636603612</v>
      </c>
      <c r="G36" s="45">
        <f t="shared" si="12"/>
        <v>5.426890739506919</v>
      </c>
      <c r="H36" s="45">
        <f t="shared" si="12"/>
        <v>5.1938013525825726</v>
      </c>
      <c r="I36" s="45">
        <f t="shared" si="12"/>
        <v>5.2163598896901044</v>
      </c>
    </row>
    <row r="37" spans="1:9" x14ac:dyDescent="0.25">
      <c r="A37" s="305">
        <v>13</v>
      </c>
      <c r="B37" s="7" t="s">
        <v>132</v>
      </c>
      <c r="C37" s="305" t="s">
        <v>16</v>
      </c>
      <c r="D37" s="45">
        <f t="shared" ref="D37:I37" si="13">D18</f>
        <v>7.4770774318643358</v>
      </c>
      <c r="E37" s="45">
        <f t="shared" si="13"/>
        <v>6.38871064849981</v>
      </c>
      <c r="F37" s="45">
        <f t="shared" si="13"/>
        <v>5.8787239542022176</v>
      </c>
      <c r="G37" s="45">
        <f t="shared" si="13"/>
        <v>5.5056956984011309</v>
      </c>
      <c r="H37" s="45">
        <f t="shared" si="13"/>
        <v>5.2691579743835764</v>
      </c>
      <c r="I37" s="45">
        <f t="shared" si="13"/>
        <v>5.285931956040919</v>
      </c>
    </row>
    <row r="38" spans="1:9" x14ac:dyDescent="0.25">
      <c r="A38" s="305">
        <v>14</v>
      </c>
      <c r="B38" s="7" t="s">
        <v>133</v>
      </c>
      <c r="C38" s="305" t="s">
        <v>16</v>
      </c>
      <c r="D38" s="45">
        <f t="shared" ref="D38:I38" si="14">D19</f>
        <v>2.8195849755302982</v>
      </c>
      <c r="E38" s="45">
        <f t="shared" si="14"/>
        <v>12.141846308652958</v>
      </c>
      <c r="F38" s="45">
        <f t="shared" si="14"/>
        <v>9.7277641141920945</v>
      </c>
      <c r="G38" s="45">
        <f t="shared" si="14"/>
        <v>5.4846777153888304</v>
      </c>
      <c r="H38" s="45">
        <f t="shared" si="14"/>
        <v>4.3423148545843615</v>
      </c>
      <c r="I38" s="45">
        <f t="shared" si="14"/>
        <v>2.1819114588192079</v>
      </c>
    </row>
    <row r="39" spans="1:9" ht="12" thickBot="1" x14ac:dyDescent="0.3">
      <c r="A39" s="306">
        <v>15</v>
      </c>
      <c r="B39" s="88" t="s">
        <v>134</v>
      </c>
      <c r="C39" s="306" t="s">
        <v>16</v>
      </c>
      <c r="D39" s="46">
        <f t="shared" ref="D39:I39" si="15">D20</f>
        <v>-2.5020199308026054</v>
      </c>
      <c r="E39" s="46">
        <f>E20</f>
        <v>-7.2015918496177473</v>
      </c>
      <c r="F39" s="46">
        <f t="shared" si="15"/>
        <v>-5.468013364484948</v>
      </c>
      <c r="G39" s="46">
        <f t="shared" si="15"/>
        <v>-5.0389862797935496</v>
      </c>
      <c r="H39" s="46">
        <f t="shared" si="15"/>
        <v>-4.56381365463377</v>
      </c>
      <c r="I39" s="46">
        <f t="shared" si="15"/>
        <v>-4.0476860250947855</v>
      </c>
    </row>
    <row r="40" spans="1:9" ht="27" customHeight="1" x14ac:dyDescent="0.25">
      <c r="A40" s="336" t="s">
        <v>942</v>
      </c>
      <c r="H40" s="915" t="s">
        <v>173</v>
      </c>
      <c r="I40" s="915"/>
    </row>
  </sheetData>
  <mergeCells count="8">
    <mergeCell ref="H40:I40"/>
    <mergeCell ref="H21:I21"/>
    <mergeCell ref="A3:I3"/>
    <mergeCell ref="D4:E4"/>
    <mergeCell ref="F4:I4"/>
    <mergeCell ref="A22:I22"/>
    <mergeCell ref="D23:E23"/>
    <mergeCell ref="F23:I23"/>
  </mergeCells>
  <hyperlinks>
    <hyperlink ref="B8" location="_ftn1" display="_ftn1"/>
    <hyperlink ref="B27" location="_ftn1" display="_ftn1"/>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6">
    <tabColor rgb="FF92D050"/>
  </sheetPr>
  <dimension ref="B3:J40"/>
  <sheetViews>
    <sheetView showGridLines="0" zoomScaleNormal="100" workbookViewId="0">
      <selection activeCell="C2" sqref="C2"/>
    </sheetView>
  </sheetViews>
  <sheetFormatPr defaultColWidth="9.26953125" defaultRowHeight="11.25" customHeight="1" x14ac:dyDescent="0.25"/>
  <cols>
    <col min="1" max="1" width="13.54296875" style="63" customWidth="1"/>
    <col min="2" max="2" width="74.453125" style="62" customWidth="1"/>
    <col min="3" max="3" width="70" style="62" customWidth="1"/>
    <col min="4" max="5" width="8.26953125" style="62" customWidth="1"/>
    <col min="6" max="10" width="8.26953125" style="63" customWidth="1"/>
    <col min="11" max="16384" width="9.26953125" style="63"/>
  </cols>
  <sheetData>
    <row r="3" spans="2:10" ht="11.5" x14ac:dyDescent="0.25">
      <c r="B3" s="219" t="s">
        <v>1274</v>
      </c>
      <c r="C3" s="61"/>
    </row>
    <row r="4" spans="2:10" ht="16.399999999999999" customHeight="1" thickBot="1" x14ac:dyDescent="0.3">
      <c r="B4" s="219" t="s">
        <v>1275</v>
      </c>
      <c r="C4" s="642"/>
      <c r="D4" s="1008"/>
      <c r="E4" s="1008"/>
      <c r="F4" s="1008"/>
      <c r="G4" s="1008"/>
      <c r="H4" s="1008"/>
      <c r="I4" s="1008"/>
      <c r="J4" s="826"/>
    </row>
    <row r="5" spans="2:10" ht="14.25" customHeight="1" thickBot="1" x14ac:dyDescent="0.3">
      <c r="B5" s="216" t="s">
        <v>503</v>
      </c>
      <c r="C5" s="216"/>
      <c r="D5" s="643">
        <v>2021</v>
      </c>
      <c r="E5" s="643">
        <v>2022</v>
      </c>
      <c r="F5" s="643">
        <v>2023</v>
      </c>
      <c r="G5" s="643">
        <v>2024</v>
      </c>
      <c r="H5" s="643">
        <v>2025</v>
      </c>
      <c r="I5" s="425">
        <v>2026</v>
      </c>
      <c r="J5" s="282"/>
    </row>
    <row r="6" spans="2:10" ht="13.5" customHeight="1" x14ac:dyDescent="0.25">
      <c r="B6" s="902" t="s">
        <v>1454</v>
      </c>
      <c r="C6" s="900" t="s">
        <v>1401</v>
      </c>
      <c r="D6" s="45">
        <v>20.648226971093294</v>
      </c>
      <c r="E6" s="40">
        <v>0</v>
      </c>
      <c r="F6" s="40">
        <v>0</v>
      </c>
      <c r="G6" s="40">
        <v>0</v>
      </c>
      <c r="H6" s="40">
        <v>0</v>
      </c>
      <c r="I6" s="40">
        <v>0</v>
      </c>
      <c r="J6" s="650"/>
    </row>
    <row r="7" spans="2:10" ht="13.5" customHeight="1" x14ac:dyDescent="0.25">
      <c r="B7" s="902" t="s">
        <v>1455</v>
      </c>
      <c r="C7" s="900" t="s">
        <v>1402</v>
      </c>
      <c r="D7" s="45">
        <v>341</v>
      </c>
      <c r="E7" s="40">
        <v>-99</v>
      </c>
      <c r="F7" s="40">
        <v>0</v>
      </c>
      <c r="G7" s="40">
        <v>0</v>
      </c>
      <c r="H7" s="40">
        <v>0</v>
      </c>
      <c r="I7" s="40">
        <v>0</v>
      </c>
      <c r="J7" s="650"/>
    </row>
    <row r="8" spans="2:10" ht="13.5" customHeight="1" x14ac:dyDescent="0.25">
      <c r="B8" s="902" t="s">
        <v>1456</v>
      </c>
      <c r="C8" s="900" t="s">
        <v>521</v>
      </c>
      <c r="D8" s="45">
        <v>120.538</v>
      </c>
      <c r="E8" s="40">
        <v>75.607000000000014</v>
      </c>
      <c r="F8" s="40">
        <v>63.246999999999971</v>
      </c>
      <c r="G8" s="40">
        <v>0</v>
      </c>
      <c r="H8" s="40">
        <v>0</v>
      </c>
      <c r="I8" s="40">
        <v>0</v>
      </c>
      <c r="J8" s="650"/>
    </row>
    <row r="9" spans="2:10" ht="13.5" customHeight="1" x14ac:dyDescent="0.25">
      <c r="B9" s="902" t="s">
        <v>1457</v>
      </c>
      <c r="C9" s="900" t="s">
        <v>1403</v>
      </c>
      <c r="D9" s="45">
        <v>-27.831249999999983</v>
      </c>
      <c r="E9" s="40">
        <v>-90.240464285714268</v>
      </c>
      <c r="F9" s="40">
        <v>0</v>
      </c>
      <c r="G9" s="40">
        <v>0</v>
      </c>
      <c r="H9" s="40">
        <v>-44.371444054523067</v>
      </c>
      <c r="I9" s="40">
        <v>0</v>
      </c>
      <c r="J9" s="650"/>
    </row>
    <row r="10" spans="2:10" ht="13.5" customHeight="1" x14ac:dyDescent="0.25">
      <c r="B10" s="902" t="s">
        <v>1458</v>
      </c>
      <c r="C10" s="900" t="s">
        <v>1404</v>
      </c>
      <c r="D10" s="45">
        <v>0</v>
      </c>
      <c r="E10" s="40">
        <v>0</v>
      </c>
      <c r="F10" s="40">
        <v>-11.01350435534801</v>
      </c>
      <c r="G10" s="40">
        <v>-31.470543971592505</v>
      </c>
      <c r="H10" s="40">
        <v>0</v>
      </c>
      <c r="I10" s="40">
        <v>0</v>
      </c>
      <c r="J10" s="650"/>
    </row>
    <row r="11" spans="2:10" ht="13.5" customHeight="1" x14ac:dyDescent="0.25">
      <c r="B11" s="902" t="s">
        <v>1459</v>
      </c>
      <c r="C11" s="900" t="s">
        <v>1405</v>
      </c>
      <c r="D11" s="45">
        <v>-16.91804761904762</v>
      </c>
      <c r="E11" s="40">
        <v>0</v>
      </c>
      <c r="F11" s="40">
        <v>0</v>
      </c>
      <c r="G11" s="40">
        <v>0</v>
      </c>
      <c r="H11" s="40">
        <v>0</v>
      </c>
      <c r="I11" s="40">
        <v>0</v>
      </c>
      <c r="J11" s="650"/>
    </row>
    <row r="12" spans="2:10" ht="13" x14ac:dyDescent="0.25">
      <c r="B12" s="902" t="s">
        <v>1460</v>
      </c>
      <c r="C12" s="900" t="s">
        <v>1406</v>
      </c>
      <c r="D12" s="45">
        <v>-120.19928999999998</v>
      </c>
      <c r="E12" s="40">
        <v>0</v>
      </c>
      <c r="F12" s="40">
        <v>0</v>
      </c>
      <c r="G12" s="40">
        <v>0</v>
      </c>
      <c r="H12" s="40">
        <v>0</v>
      </c>
      <c r="I12" s="40">
        <v>0</v>
      </c>
      <c r="J12" s="650"/>
    </row>
    <row r="13" spans="2:10" ht="13.5" customHeight="1" x14ac:dyDescent="0.25">
      <c r="B13" s="902" t="s">
        <v>1461</v>
      </c>
      <c r="C13" s="900" t="s">
        <v>525</v>
      </c>
      <c r="D13" s="45">
        <v>-11</v>
      </c>
      <c r="E13" s="40">
        <v>0</v>
      </c>
      <c r="F13" s="40">
        <v>0</v>
      </c>
      <c r="G13" s="40">
        <v>0</v>
      </c>
      <c r="H13" s="40">
        <v>0</v>
      </c>
      <c r="I13" s="40">
        <v>0</v>
      </c>
      <c r="J13" s="650"/>
    </row>
    <row r="14" spans="2:10" ht="13.5" customHeight="1" x14ac:dyDescent="0.25">
      <c r="B14" s="902" t="s">
        <v>1462</v>
      </c>
      <c r="C14" s="900" t="s">
        <v>524</v>
      </c>
      <c r="D14" s="45">
        <v>36.005000000000003</v>
      </c>
      <c r="E14" s="40">
        <v>-5.9550000000000018</v>
      </c>
      <c r="F14" s="40">
        <v>0</v>
      </c>
      <c r="G14" s="40">
        <v>0</v>
      </c>
      <c r="H14" s="40">
        <v>0</v>
      </c>
      <c r="I14" s="40">
        <v>0</v>
      </c>
      <c r="J14" s="650"/>
    </row>
    <row r="15" spans="2:10" ht="13.5" customHeight="1" x14ac:dyDescent="0.25">
      <c r="B15" s="902" t="s">
        <v>1463</v>
      </c>
      <c r="C15" s="900" t="s">
        <v>523</v>
      </c>
      <c r="D15" s="45">
        <v>-15.028</v>
      </c>
      <c r="E15" s="40">
        <v>0</v>
      </c>
      <c r="F15" s="40">
        <v>0</v>
      </c>
      <c r="G15" s="40">
        <v>0</v>
      </c>
      <c r="H15" s="40">
        <v>0</v>
      </c>
      <c r="I15" s="40">
        <v>0</v>
      </c>
      <c r="J15" s="650"/>
    </row>
    <row r="16" spans="2:10" ht="13.5" customHeight="1" x14ac:dyDescent="0.25">
      <c r="B16" s="905" t="s">
        <v>1464</v>
      </c>
      <c r="C16" s="900" t="s">
        <v>1407</v>
      </c>
      <c r="D16" s="45">
        <v>19.234259990572934</v>
      </c>
      <c r="E16" s="40">
        <v>0</v>
      </c>
      <c r="F16" s="40">
        <v>0</v>
      </c>
      <c r="G16" s="40">
        <v>0</v>
      </c>
      <c r="H16" s="40">
        <v>0</v>
      </c>
      <c r="I16" s="40">
        <v>0</v>
      </c>
      <c r="J16" s="650"/>
    </row>
    <row r="17" spans="2:10" ht="13.5" customHeight="1" x14ac:dyDescent="0.25">
      <c r="B17" s="902" t="s">
        <v>1465</v>
      </c>
      <c r="C17" s="900" t="s">
        <v>522</v>
      </c>
      <c r="D17" s="45">
        <v>-12.458432448</v>
      </c>
      <c r="E17" s="40">
        <v>0</v>
      </c>
      <c r="F17" s="40">
        <v>0</v>
      </c>
      <c r="G17" s="40">
        <v>0</v>
      </c>
      <c r="H17" s="40">
        <v>0</v>
      </c>
      <c r="I17" s="40">
        <v>0</v>
      </c>
      <c r="J17" s="650"/>
    </row>
    <row r="18" spans="2:10" ht="13.5" customHeight="1" x14ac:dyDescent="0.25">
      <c r="B18" s="902" t="s">
        <v>1466</v>
      </c>
      <c r="C18" s="900" t="s">
        <v>645</v>
      </c>
      <c r="D18" s="45">
        <v>12.583945421647897</v>
      </c>
      <c r="E18" s="40">
        <v>2.2740000000000009</v>
      </c>
      <c r="F18" s="40">
        <v>42.402999999999992</v>
      </c>
      <c r="G18" s="40">
        <v>0</v>
      </c>
      <c r="H18" s="40">
        <v>0</v>
      </c>
      <c r="I18" s="40">
        <v>0</v>
      </c>
      <c r="J18" s="650"/>
    </row>
    <row r="19" spans="2:10" ht="13.5" customHeight="1" x14ac:dyDescent="0.25">
      <c r="B19" s="902" t="s">
        <v>1467</v>
      </c>
      <c r="C19" s="900" t="s">
        <v>1408</v>
      </c>
      <c r="D19" s="45">
        <v>13</v>
      </c>
      <c r="E19" s="40">
        <v>0</v>
      </c>
      <c r="F19" s="40">
        <v>0</v>
      </c>
      <c r="G19" s="40">
        <v>0</v>
      </c>
      <c r="H19" s="40">
        <v>0</v>
      </c>
      <c r="I19" s="40">
        <v>0</v>
      </c>
      <c r="J19" s="650"/>
    </row>
    <row r="20" spans="2:10" ht="13.5" customHeight="1" x14ac:dyDescent="0.25">
      <c r="B20" s="902" t="s">
        <v>1468</v>
      </c>
      <c r="C20" s="900" t="s">
        <v>1409</v>
      </c>
      <c r="D20" s="45">
        <v>57.386900066349199</v>
      </c>
      <c r="E20" s="40">
        <v>0</v>
      </c>
      <c r="F20" s="40">
        <v>0</v>
      </c>
      <c r="G20" s="40">
        <v>0</v>
      </c>
      <c r="H20" s="40">
        <v>0</v>
      </c>
      <c r="I20" s="40">
        <v>0</v>
      </c>
      <c r="J20" s="650"/>
    </row>
    <row r="21" spans="2:10" ht="13.5" customHeight="1" x14ac:dyDescent="0.25">
      <c r="B21" s="902" t="s">
        <v>1469</v>
      </c>
      <c r="C21" s="900" t="s">
        <v>1410</v>
      </c>
      <c r="D21" s="45">
        <v>27.562999999999999</v>
      </c>
      <c r="E21" s="40">
        <v>0</v>
      </c>
      <c r="F21" s="40">
        <v>0</v>
      </c>
      <c r="G21" s="40">
        <v>0</v>
      </c>
      <c r="H21" s="40">
        <v>0</v>
      </c>
      <c r="I21" s="40">
        <v>0</v>
      </c>
      <c r="J21" s="650"/>
    </row>
    <row r="22" spans="2:10" ht="13.5" customHeight="1" x14ac:dyDescent="0.25">
      <c r="B22" s="902" t="s">
        <v>1470</v>
      </c>
      <c r="C22" s="900" t="s">
        <v>1411</v>
      </c>
      <c r="D22" s="45">
        <v>13.582917733174611</v>
      </c>
      <c r="E22" s="40">
        <v>26.915715370952459</v>
      </c>
      <c r="F22" s="40">
        <v>4.8018857947794844</v>
      </c>
      <c r="G22" s="40">
        <v>-0.9169109921604921</v>
      </c>
      <c r="H22" s="40">
        <v>-4.6399766627777783</v>
      </c>
      <c r="I22" s="40">
        <v>0</v>
      </c>
      <c r="J22" s="650"/>
    </row>
    <row r="23" spans="2:10" ht="13.5" customHeight="1" x14ac:dyDescent="0.25">
      <c r="B23" s="902" t="s">
        <v>1471</v>
      </c>
      <c r="C23" s="900" t="s">
        <v>1412</v>
      </c>
      <c r="D23" s="45">
        <v>-10.276992999999999</v>
      </c>
      <c r="E23" s="40">
        <v>10.276992999999999</v>
      </c>
      <c r="F23" s="40">
        <v>0</v>
      </c>
      <c r="G23" s="40">
        <v>0</v>
      </c>
      <c r="H23" s="40">
        <v>0</v>
      </c>
      <c r="I23" s="40">
        <v>0</v>
      </c>
      <c r="J23" s="650"/>
    </row>
    <row r="24" spans="2:10" ht="13.5" customHeight="1" x14ac:dyDescent="0.25">
      <c r="B24" s="902" t="s">
        <v>1483</v>
      </c>
      <c r="C24" s="900" t="s">
        <v>646</v>
      </c>
      <c r="D24" s="45">
        <v>11</v>
      </c>
      <c r="E24" s="40">
        <v>12</v>
      </c>
      <c r="F24" s="40">
        <v>0</v>
      </c>
      <c r="G24" s="40">
        <v>0</v>
      </c>
      <c r="H24" s="40">
        <v>0</v>
      </c>
      <c r="I24" s="40">
        <v>0</v>
      </c>
      <c r="J24" s="650"/>
    </row>
    <row r="25" spans="2:10" ht="13.5" customHeight="1" x14ac:dyDescent="0.25">
      <c r="B25" s="902" t="s">
        <v>1472</v>
      </c>
      <c r="C25" s="900" t="s">
        <v>1413</v>
      </c>
      <c r="D25" s="45">
        <v>0</v>
      </c>
      <c r="E25" s="40">
        <v>14.767999999999999</v>
      </c>
      <c r="F25" s="40">
        <v>-14.877999999999998</v>
      </c>
      <c r="G25" s="40">
        <v>0</v>
      </c>
      <c r="H25" s="40">
        <v>0</v>
      </c>
      <c r="I25" s="40">
        <v>0</v>
      </c>
      <c r="J25" s="650"/>
    </row>
    <row r="26" spans="2:10" ht="13.5" customHeight="1" x14ac:dyDescent="0.25">
      <c r="B26" s="902" t="s">
        <v>1484</v>
      </c>
      <c r="C26" s="900" t="s">
        <v>1414</v>
      </c>
      <c r="D26" s="45">
        <v>0</v>
      </c>
      <c r="E26" s="40">
        <v>0</v>
      </c>
      <c r="F26" s="40">
        <v>23.1525</v>
      </c>
      <c r="G26" s="40">
        <v>0</v>
      </c>
      <c r="H26" s="40">
        <v>0</v>
      </c>
      <c r="I26" s="40">
        <v>0</v>
      </c>
      <c r="J26" s="650"/>
    </row>
    <row r="27" spans="2:10" ht="13.5" customHeight="1" x14ac:dyDescent="0.25">
      <c r="B27" s="902" t="s">
        <v>1485</v>
      </c>
      <c r="C27" s="900" t="s">
        <v>1415</v>
      </c>
      <c r="D27" s="45">
        <v>0</v>
      </c>
      <c r="E27" s="40">
        <v>0</v>
      </c>
      <c r="F27" s="40">
        <v>-11.46826902451296</v>
      </c>
      <c r="G27" s="40">
        <v>0</v>
      </c>
      <c r="H27" s="40">
        <v>0</v>
      </c>
      <c r="I27" s="40">
        <v>0</v>
      </c>
      <c r="J27" s="650"/>
    </row>
    <row r="28" spans="2:10" ht="13.5" customHeight="1" x14ac:dyDescent="0.25">
      <c r="B28" s="680" t="s">
        <v>1121</v>
      </c>
      <c r="C28" s="900" t="s">
        <v>1416</v>
      </c>
      <c r="D28" s="45">
        <v>0</v>
      </c>
      <c r="E28" s="40">
        <v>411.84</v>
      </c>
      <c r="F28" s="40">
        <v>-202.83999999999997</v>
      </c>
      <c r="G28" s="40">
        <v>-209</v>
      </c>
      <c r="H28" s="40">
        <v>0</v>
      </c>
      <c r="I28" s="40">
        <v>0</v>
      </c>
      <c r="J28" s="650"/>
    </row>
    <row r="29" spans="2:10" ht="13.5" customHeight="1" x14ac:dyDescent="0.3">
      <c r="B29" s="903" t="s">
        <v>1473</v>
      </c>
      <c r="C29" s="900" t="s">
        <v>1417</v>
      </c>
      <c r="D29" s="45">
        <v>0</v>
      </c>
      <c r="E29" s="40">
        <v>0</v>
      </c>
      <c r="F29" s="40">
        <v>150</v>
      </c>
      <c r="G29" s="40">
        <v>-150</v>
      </c>
      <c r="H29" s="40">
        <v>0</v>
      </c>
      <c r="I29" s="40">
        <v>0</v>
      </c>
      <c r="J29" s="650"/>
    </row>
    <row r="30" spans="2:10" ht="13.5" customHeight="1" x14ac:dyDescent="0.25">
      <c r="B30" s="680" t="s">
        <v>1474</v>
      </c>
      <c r="C30" s="900" t="s">
        <v>1418</v>
      </c>
      <c r="D30" s="45">
        <v>0</v>
      </c>
      <c r="E30" s="650">
        <v>0</v>
      </c>
      <c r="F30" s="650">
        <v>106.77279898743426</v>
      </c>
      <c r="G30" s="650">
        <v>-101.10217898743426</v>
      </c>
      <c r="H30" s="650">
        <v>-5.6706199999999995</v>
      </c>
      <c r="I30" s="650">
        <v>0</v>
      </c>
      <c r="J30" s="650"/>
    </row>
    <row r="31" spans="2:10" ht="13.5" customHeight="1" x14ac:dyDescent="0.25">
      <c r="B31" s="902" t="s">
        <v>1475</v>
      </c>
      <c r="C31" s="900" t="s">
        <v>1419</v>
      </c>
      <c r="D31" s="45">
        <v>0</v>
      </c>
      <c r="E31" s="650">
        <v>0</v>
      </c>
      <c r="F31" s="650">
        <v>-34.835999999999999</v>
      </c>
      <c r="G31" s="650">
        <v>-41.31</v>
      </c>
      <c r="H31" s="650">
        <v>0</v>
      </c>
      <c r="I31" s="650">
        <v>0</v>
      </c>
      <c r="J31" s="13"/>
    </row>
    <row r="32" spans="2:10" s="487" customFormat="1" ht="13.5" customHeight="1" x14ac:dyDescent="0.25">
      <c r="B32" s="902" t="s">
        <v>1476</v>
      </c>
      <c r="C32" s="900" t="s">
        <v>1420</v>
      </c>
      <c r="D32" s="45">
        <v>0</v>
      </c>
      <c r="E32" s="650">
        <v>0</v>
      </c>
      <c r="F32" s="650">
        <v>-205.07293817264133</v>
      </c>
      <c r="G32" s="650">
        <v>0</v>
      </c>
      <c r="H32" s="650">
        <v>0</v>
      </c>
      <c r="I32" s="650">
        <v>0</v>
      </c>
    </row>
    <row r="33" spans="2:9" ht="13.5" customHeight="1" x14ac:dyDescent="0.25">
      <c r="B33" s="902" t="s">
        <v>1477</v>
      </c>
      <c r="C33" s="900" t="s">
        <v>1421</v>
      </c>
      <c r="D33" s="45">
        <v>0</v>
      </c>
      <c r="E33" s="650">
        <v>0</v>
      </c>
      <c r="F33" s="650">
        <v>51.173999999999999</v>
      </c>
      <c r="G33" s="650">
        <v>27.270999999999994</v>
      </c>
      <c r="H33" s="650">
        <v>0</v>
      </c>
      <c r="I33" s="650">
        <v>0</v>
      </c>
    </row>
    <row r="34" spans="2:9" ht="13.5" customHeight="1" x14ac:dyDescent="0.25">
      <c r="B34" s="902" t="s">
        <v>1486</v>
      </c>
      <c r="C34" s="900" t="s">
        <v>1422</v>
      </c>
      <c r="D34" s="45">
        <v>0</v>
      </c>
      <c r="E34" s="650">
        <v>0</v>
      </c>
      <c r="F34" s="650">
        <v>19.922000000000001</v>
      </c>
      <c r="G34" s="650">
        <v>0</v>
      </c>
      <c r="H34" s="650">
        <v>0</v>
      </c>
      <c r="I34" s="650">
        <v>0</v>
      </c>
    </row>
    <row r="35" spans="2:9" ht="13.5" customHeight="1" x14ac:dyDescent="0.25">
      <c r="B35" s="902" t="s">
        <v>1478</v>
      </c>
      <c r="C35" s="900" t="s">
        <v>1423</v>
      </c>
      <c r="D35" s="45">
        <v>0</v>
      </c>
      <c r="E35" s="650">
        <v>0</v>
      </c>
      <c r="F35" s="650">
        <v>20.650731897102915</v>
      </c>
      <c r="G35" s="650">
        <v>0</v>
      </c>
      <c r="H35" s="650">
        <v>0</v>
      </c>
      <c r="I35" s="650">
        <v>0</v>
      </c>
    </row>
    <row r="36" spans="2:9" ht="13.5" customHeight="1" x14ac:dyDescent="0.25">
      <c r="B36" s="904" t="s">
        <v>1479</v>
      </c>
      <c r="C36" s="900" t="s">
        <v>1424</v>
      </c>
      <c r="D36" s="45">
        <v>0</v>
      </c>
      <c r="E36" s="650">
        <v>0</v>
      </c>
      <c r="F36" s="650">
        <v>13.946999999999999</v>
      </c>
      <c r="G36" s="650">
        <v>0</v>
      </c>
      <c r="H36" s="650">
        <v>0</v>
      </c>
      <c r="I36" s="650">
        <v>0</v>
      </c>
    </row>
    <row r="37" spans="2:9" ht="13.5" customHeight="1" x14ac:dyDescent="0.25">
      <c r="B37" s="904" t="s">
        <v>1480</v>
      </c>
      <c r="C37" s="900" t="s">
        <v>1425</v>
      </c>
      <c r="D37" s="45">
        <v>0</v>
      </c>
      <c r="E37" s="650">
        <v>0</v>
      </c>
      <c r="F37" s="650">
        <v>0</v>
      </c>
      <c r="G37" s="650">
        <v>-15.082000000000001</v>
      </c>
      <c r="H37" s="650">
        <v>0</v>
      </c>
      <c r="I37" s="650">
        <v>0</v>
      </c>
    </row>
    <row r="38" spans="2:9" ht="13.5" customHeight="1" x14ac:dyDescent="0.25">
      <c r="B38" s="902" t="s">
        <v>1481</v>
      </c>
      <c r="C38" s="900" t="s">
        <v>1426</v>
      </c>
      <c r="D38" s="45">
        <v>0</v>
      </c>
      <c r="E38" s="650">
        <v>0</v>
      </c>
      <c r="F38" s="650">
        <v>38.322000000000003</v>
      </c>
      <c r="G38" s="650">
        <v>0</v>
      </c>
      <c r="H38" s="650">
        <v>0</v>
      </c>
      <c r="I38" s="650">
        <v>0</v>
      </c>
    </row>
    <row r="39" spans="2:9" ht="13.5" customHeight="1" thickBot="1" x14ac:dyDescent="0.3">
      <c r="B39" s="904" t="s">
        <v>1482</v>
      </c>
      <c r="C39" s="900" t="s">
        <v>1427</v>
      </c>
      <c r="D39" s="82">
        <v>0</v>
      </c>
      <c r="E39" s="46">
        <v>0</v>
      </c>
      <c r="F39" s="46">
        <v>-13</v>
      </c>
      <c r="G39" s="46">
        <v>-14</v>
      </c>
      <c r="H39" s="46">
        <v>0</v>
      </c>
      <c r="I39" s="46">
        <v>0</v>
      </c>
    </row>
    <row r="40" spans="2:9" ht="11.25" customHeight="1" thickBot="1" x14ac:dyDescent="0.3">
      <c r="B40" s="376" t="s">
        <v>37</v>
      </c>
      <c r="C40" s="376"/>
      <c r="D40" s="827">
        <v>458.8302371157904</v>
      </c>
      <c r="E40" s="827">
        <v>358.48624408523818</v>
      </c>
      <c r="F40" s="827">
        <v>41.284205126814321</v>
      </c>
      <c r="G40" s="827">
        <v>-535.6106339511872</v>
      </c>
      <c r="H40" s="827">
        <v>-54.682040717300843</v>
      </c>
      <c r="I40" s="827">
        <v>0</v>
      </c>
    </row>
  </sheetData>
  <mergeCells count="1">
    <mergeCell ref="D4:I4"/>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8">
    <tabColor rgb="FF92D050"/>
  </sheetPr>
  <dimension ref="A3:K38"/>
  <sheetViews>
    <sheetView showGridLines="0" zoomScaleNormal="100" zoomScaleSheetLayoutView="90" workbookViewId="0">
      <selection activeCell="D12" sqref="D12"/>
    </sheetView>
  </sheetViews>
  <sheetFormatPr defaultColWidth="9.26953125" defaultRowHeight="11.5" x14ac:dyDescent="0.25"/>
  <cols>
    <col min="1" max="1" width="12.453125" style="12" customWidth="1"/>
    <col min="2" max="2" width="3.453125" style="12" customWidth="1"/>
    <col min="3" max="4" width="63.54296875" style="12" customWidth="1"/>
    <col min="5" max="7" width="9.26953125" style="12"/>
    <col min="8" max="8" width="8.26953125" style="12" customWidth="1"/>
    <col min="9" max="10" width="9.26953125" style="12"/>
    <col min="11" max="11" width="63.453125" style="12" customWidth="1"/>
    <col min="12" max="16384" width="9.26953125" style="12"/>
  </cols>
  <sheetData>
    <row r="3" spans="1:11" x14ac:dyDescent="0.25">
      <c r="B3" s="300" t="s">
        <v>1273</v>
      </c>
      <c r="C3" s="300"/>
      <c r="D3" s="644"/>
      <c r="E3" s="300"/>
      <c r="F3" s="300"/>
      <c r="G3" s="300"/>
      <c r="H3" s="300"/>
      <c r="I3" s="300"/>
      <c r="J3" s="300"/>
    </row>
    <row r="4" spans="1:11" ht="12" thickBot="1" x14ac:dyDescent="0.3">
      <c r="B4" s="300" t="s">
        <v>1272</v>
      </c>
      <c r="C4" s="644"/>
      <c r="D4" s="644"/>
      <c r="E4" s="644"/>
      <c r="F4" s="644"/>
      <c r="G4" s="644"/>
      <c r="H4" s="644"/>
      <c r="I4" s="644"/>
      <c r="J4" s="644"/>
      <c r="K4" s="644"/>
    </row>
    <row r="5" spans="1:11" s="51" customFormat="1" ht="13.5" thickBot="1" x14ac:dyDescent="0.3">
      <c r="B5" s="55"/>
      <c r="C5" s="823" t="s">
        <v>503</v>
      </c>
      <c r="D5" s="823"/>
      <c r="E5" s="824">
        <v>2021</v>
      </c>
      <c r="F5" s="824">
        <v>2022</v>
      </c>
      <c r="G5" s="824">
        <v>2023</v>
      </c>
      <c r="H5" s="824">
        <v>2024</v>
      </c>
      <c r="I5" s="824">
        <v>2025</v>
      </c>
      <c r="J5" s="824">
        <v>2026</v>
      </c>
    </row>
    <row r="6" spans="1:11" s="51" customFormat="1" x14ac:dyDescent="0.25">
      <c r="B6" s="55"/>
      <c r="C6" s="428" t="s">
        <v>1487</v>
      </c>
      <c r="D6" s="85" t="s">
        <v>1428</v>
      </c>
      <c r="E6" s="734">
        <v>12</v>
      </c>
      <c r="F6" s="734">
        <v>2</v>
      </c>
      <c r="G6" s="734">
        <v>16</v>
      </c>
      <c r="H6" s="734">
        <v>-18</v>
      </c>
      <c r="I6" s="734">
        <v>-2</v>
      </c>
      <c r="J6" s="734">
        <v>0</v>
      </c>
    </row>
    <row r="7" spans="1:11" ht="15" customHeight="1" x14ac:dyDescent="0.25">
      <c r="B7" s="55"/>
      <c r="C7" s="428" t="s">
        <v>1488</v>
      </c>
      <c r="D7" s="85" t="s">
        <v>1519</v>
      </c>
      <c r="E7" s="734">
        <v>-59</v>
      </c>
      <c r="F7" s="734">
        <v>-18</v>
      </c>
      <c r="G7" s="734">
        <v>0</v>
      </c>
      <c r="H7" s="734">
        <v>0</v>
      </c>
      <c r="I7" s="734">
        <v>0</v>
      </c>
      <c r="J7" s="734">
        <v>0</v>
      </c>
    </row>
    <row r="8" spans="1:11" x14ac:dyDescent="0.25">
      <c r="B8" s="55"/>
      <c r="C8" s="428" t="s">
        <v>1489</v>
      </c>
      <c r="D8" s="85" t="s">
        <v>1429</v>
      </c>
      <c r="E8" s="734">
        <v>47</v>
      </c>
      <c r="F8" s="734">
        <v>0</v>
      </c>
      <c r="G8" s="734">
        <v>0</v>
      </c>
      <c r="H8" s="734">
        <v>0</v>
      </c>
      <c r="I8" s="734">
        <v>0</v>
      </c>
      <c r="J8" s="734">
        <v>0</v>
      </c>
    </row>
    <row r="9" spans="1:11" x14ac:dyDescent="0.25">
      <c r="C9" s="428" t="s">
        <v>1490</v>
      </c>
      <c r="D9" s="85" t="s">
        <v>1430</v>
      </c>
      <c r="E9" s="734">
        <v>60</v>
      </c>
      <c r="F9" s="734">
        <v>-10</v>
      </c>
      <c r="G9" s="734">
        <v>0</v>
      </c>
      <c r="H9" s="734">
        <v>-10</v>
      </c>
      <c r="I9" s="734">
        <v>0</v>
      </c>
      <c r="J9" s="734">
        <v>0</v>
      </c>
    </row>
    <row r="10" spans="1:11" x14ac:dyDescent="0.25">
      <c r="C10" s="428" t="s">
        <v>1491</v>
      </c>
      <c r="D10" s="85" t="s">
        <v>1431</v>
      </c>
      <c r="E10" s="734">
        <v>105</v>
      </c>
      <c r="F10" s="734">
        <v>31</v>
      </c>
      <c r="G10" s="734">
        <v>-48</v>
      </c>
      <c r="H10" s="734">
        <v>1</v>
      </c>
      <c r="I10" s="734">
        <v>-7</v>
      </c>
      <c r="J10" s="734">
        <v>-14</v>
      </c>
    </row>
    <row r="11" spans="1:11" x14ac:dyDescent="0.25">
      <c r="C11" s="428" t="s">
        <v>1271</v>
      </c>
      <c r="D11" s="901" t="s">
        <v>1271</v>
      </c>
      <c r="E11" s="734">
        <v>33</v>
      </c>
      <c r="F11" s="734">
        <v>21</v>
      </c>
      <c r="G11" s="734">
        <v>0</v>
      </c>
      <c r="H11" s="734">
        <v>0</v>
      </c>
      <c r="I11" s="734">
        <v>0</v>
      </c>
      <c r="J11" s="734">
        <v>0</v>
      </c>
    </row>
    <row r="12" spans="1:11" x14ac:dyDescent="0.25">
      <c r="C12" s="428" t="s">
        <v>1492</v>
      </c>
      <c r="D12" s="85" t="s">
        <v>1432</v>
      </c>
      <c r="E12" s="734">
        <v>37</v>
      </c>
      <c r="F12" s="734">
        <v>0</v>
      </c>
      <c r="G12" s="734">
        <v>0</v>
      </c>
      <c r="H12" s="734">
        <v>0</v>
      </c>
      <c r="I12" s="734">
        <v>0</v>
      </c>
      <c r="J12" s="734">
        <v>0</v>
      </c>
    </row>
    <row r="13" spans="1:11" x14ac:dyDescent="0.25">
      <c r="C13" s="428" t="s">
        <v>1493</v>
      </c>
      <c r="D13" s="85" t="s">
        <v>1433</v>
      </c>
      <c r="E13" s="734">
        <v>1278</v>
      </c>
      <c r="F13" s="734">
        <v>-2263</v>
      </c>
      <c r="G13" s="734">
        <v>-541</v>
      </c>
      <c r="H13" s="734">
        <v>-155</v>
      </c>
      <c r="I13" s="734">
        <v>0</v>
      </c>
      <c r="J13" s="734">
        <v>0</v>
      </c>
    </row>
    <row r="14" spans="1:11" x14ac:dyDescent="0.25">
      <c r="C14" s="428" t="s">
        <v>1494</v>
      </c>
      <c r="D14" s="85" t="s">
        <v>1434</v>
      </c>
      <c r="E14" s="734">
        <v>0</v>
      </c>
      <c r="F14" s="734">
        <v>37</v>
      </c>
      <c r="G14" s="19">
        <v>-17</v>
      </c>
      <c r="H14" s="19">
        <v>0</v>
      </c>
      <c r="I14" s="19">
        <v>0</v>
      </c>
      <c r="J14" s="19">
        <v>0</v>
      </c>
    </row>
    <row r="15" spans="1:11" x14ac:dyDescent="0.25">
      <c r="C15" s="428" t="s">
        <v>1517</v>
      </c>
      <c r="D15" s="85" t="s">
        <v>1435</v>
      </c>
      <c r="E15" s="734">
        <v>5</v>
      </c>
      <c r="F15" s="734">
        <v>16</v>
      </c>
      <c r="G15" s="734">
        <v>0</v>
      </c>
      <c r="H15" s="734">
        <v>0</v>
      </c>
      <c r="I15" s="734">
        <v>0</v>
      </c>
      <c r="J15" s="734">
        <v>0</v>
      </c>
    </row>
    <row r="16" spans="1:11" x14ac:dyDescent="0.25">
      <c r="A16" s="51"/>
      <c r="C16" s="609" t="s">
        <v>1495</v>
      </c>
      <c r="D16" s="85" t="s">
        <v>1520</v>
      </c>
      <c r="E16" s="19">
        <v>0</v>
      </c>
      <c r="F16" s="19">
        <v>0</v>
      </c>
      <c r="G16" s="19">
        <v>299</v>
      </c>
      <c r="H16" s="19">
        <v>0</v>
      </c>
      <c r="I16" s="19">
        <v>0</v>
      </c>
      <c r="J16" s="19">
        <v>0</v>
      </c>
    </row>
    <row r="17" spans="2:10" x14ac:dyDescent="0.25">
      <c r="C17" s="609" t="s">
        <v>1496</v>
      </c>
      <c r="D17" s="85" t="s">
        <v>1436</v>
      </c>
      <c r="E17" s="19">
        <v>0</v>
      </c>
      <c r="F17" s="19">
        <v>-574</v>
      </c>
      <c r="G17" s="19">
        <v>23</v>
      </c>
      <c r="H17" s="19">
        <v>412</v>
      </c>
      <c r="I17" s="19">
        <v>890</v>
      </c>
      <c r="J17" s="19">
        <v>11</v>
      </c>
    </row>
    <row r="18" spans="2:10" x14ac:dyDescent="0.25">
      <c r="C18" s="428" t="s">
        <v>1497</v>
      </c>
      <c r="D18" s="85" t="s">
        <v>1521</v>
      </c>
      <c r="E18" s="734">
        <v>0</v>
      </c>
      <c r="F18" s="734">
        <v>11</v>
      </c>
      <c r="G18" s="734">
        <v>14</v>
      </c>
      <c r="H18" s="734">
        <v>0</v>
      </c>
      <c r="I18" s="734">
        <v>0</v>
      </c>
      <c r="J18" s="734">
        <v>0</v>
      </c>
    </row>
    <row r="19" spans="2:10" x14ac:dyDescent="0.25">
      <c r="C19" s="428" t="s">
        <v>1498</v>
      </c>
      <c r="D19" s="85" t="s">
        <v>1437</v>
      </c>
      <c r="E19" s="734">
        <v>0</v>
      </c>
      <c r="F19" s="734">
        <v>215</v>
      </c>
      <c r="G19" s="734">
        <v>-115</v>
      </c>
      <c r="H19" s="734">
        <v>-100</v>
      </c>
      <c r="I19" s="734">
        <v>0</v>
      </c>
      <c r="J19" s="734">
        <v>0</v>
      </c>
    </row>
    <row r="20" spans="2:10" x14ac:dyDescent="0.25">
      <c r="C20" s="428" t="s">
        <v>1499</v>
      </c>
      <c r="D20" s="85" t="s">
        <v>1518</v>
      </c>
      <c r="E20" s="734">
        <v>0</v>
      </c>
      <c r="F20" s="734">
        <v>0</v>
      </c>
      <c r="G20" s="734">
        <v>271</v>
      </c>
      <c r="H20" s="734">
        <v>0</v>
      </c>
      <c r="I20" s="734">
        <v>0</v>
      </c>
      <c r="J20" s="734">
        <v>0</v>
      </c>
    </row>
    <row r="21" spans="2:10" x14ac:dyDescent="0.25">
      <c r="C21" s="428" t="s">
        <v>1500</v>
      </c>
      <c r="D21" s="85" t="s">
        <v>1438</v>
      </c>
      <c r="E21" s="734">
        <v>0</v>
      </c>
      <c r="F21" s="734">
        <v>24</v>
      </c>
      <c r="G21" s="734">
        <v>373</v>
      </c>
      <c r="H21" s="734">
        <v>0</v>
      </c>
      <c r="I21" s="734">
        <v>0</v>
      </c>
      <c r="J21" s="734">
        <v>0</v>
      </c>
    </row>
    <row r="22" spans="2:10" x14ac:dyDescent="0.25">
      <c r="C22" s="428" t="s">
        <v>1501</v>
      </c>
      <c r="D22" s="85" t="s">
        <v>1440</v>
      </c>
      <c r="E22" s="734">
        <v>26</v>
      </c>
      <c r="F22" s="734">
        <v>73</v>
      </c>
      <c r="G22" s="734">
        <v>0</v>
      </c>
      <c r="H22" s="734">
        <v>0</v>
      </c>
      <c r="I22" s="734">
        <v>0</v>
      </c>
      <c r="J22" s="734">
        <v>0</v>
      </c>
    </row>
    <row r="23" spans="2:10" x14ac:dyDescent="0.25">
      <c r="C23" s="428" t="s">
        <v>1502</v>
      </c>
      <c r="D23" s="85" t="s">
        <v>1439</v>
      </c>
      <c r="E23" s="734">
        <v>0</v>
      </c>
      <c r="F23" s="734">
        <v>115</v>
      </c>
      <c r="G23" s="734">
        <v>657</v>
      </c>
      <c r="H23" s="734">
        <v>0</v>
      </c>
      <c r="I23" s="734">
        <v>-373</v>
      </c>
      <c r="J23" s="734">
        <v>0</v>
      </c>
    </row>
    <row r="24" spans="2:10" x14ac:dyDescent="0.25">
      <c r="C24" s="428" t="s">
        <v>1503</v>
      </c>
      <c r="D24" s="85" t="s">
        <v>1441</v>
      </c>
      <c r="E24" s="734">
        <v>0</v>
      </c>
      <c r="F24" s="734">
        <v>0</v>
      </c>
      <c r="G24" s="734">
        <v>0</v>
      </c>
      <c r="H24" s="734">
        <v>0</v>
      </c>
      <c r="I24" s="734">
        <v>480</v>
      </c>
      <c r="J24" s="734">
        <v>0</v>
      </c>
    </row>
    <row r="25" spans="2:10" x14ac:dyDescent="0.25">
      <c r="C25" s="428" t="s">
        <v>1504</v>
      </c>
      <c r="D25" s="85" t="s">
        <v>1443</v>
      </c>
      <c r="E25" s="734">
        <v>0</v>
      </c>
      <c r="F25" s="734">
        <v>23</v>
      </c>
      <c r="G25" s="734">
        <v>-23</v>
      </c>
      <c r="H25" s="734">
        <v>0</v>
      </c>
      <c r="I25" s="734">
        <v>0</v>
      </c>
      <c r="J25" s="734">
        <v>0</v>
      </c>
    </row>
    <row r="26" spans="2:10" x14ac:dyDescent="0.25">
      <c r="C26" s="428" t="s">
        <v>1505</v>
      </c>
      <c r="D26" s="85" t="s">
        <v>1442</v>
      </c>
      <c r="E26" s="734">
        <v>0</v>
      </c>
      <c r="F26" s="734">
        <v>83</v>
      </c>
      <c r="G26" s="734">
        <v>-83</v>
      </c>
      <c r="H26" s="734">
        <v>0</v>
      </c>
      <c r="I26" s="734">
        <v>0</v>
      </c>
      <c r="J26" s="734">
        <v>0</v>
      </c>
    </row>
    <row r="27" spans="2:10" x14ac:dyDescent="0.25">
      <c r="C27" s="428" t="s">
        <v>1506</v>
      </c>
      <c r="D27" s="85" t="s">
        <v>1444</v>
      </c>
      <c r="E27" s="734">
        <v>0</v>
      </c>
      <c r="F27" s="734">
        <v>20</v>
      </c>
      <c r="G27" s="734">
        <v>-20</v>
      </c>
      <c r="H27" s="734">
        <v>0</v>
      </c>
      <c r="I27" s="734">
        <v>0</v>
      </c>
      <c r="J27" s="734">
        <v>0</v>
      </c>
    </row>
    <row r="28" spans="2:10" x14ac:dyDescent="0.25">
      <c r="C28" s="428" t="s">
        <v>1507</v>
      </c>
      <c r="D28" s="85" t="s">
        <v>1445</v>
      </c>
      <c r="E28" s="734">
        <v>0</v>
      </c>
      <c r="F28" s="734">
        <v>208</v>
      </c>
      <c r="G28" s="734">
        <v>-208</v>
      </c>
      <c r="H28" s="734">
        <v>0</v>
      </c>
      <c r="I28" s="734">
        <v>0</v>
      </c>
      <c r="J28" s="734">
        <v>0</v>
      </c>
    </row>
    <row r="29" spans="2:10" x14ac:dyDescent="0.25">
      <c r="C29" s="428" t="s">
        <v>1508</v>
      </c>
      <c r="D29" s="901" t="s">
        <v>1446</v>
      </c>
      <c r="E29" s="734">
        <v>0</v>
      </c>
      <c r="F29" s="734">
        <v>128</v>
      </c>
      <c r="G29" s="734">
        <v>1904</v>
      </c>
      <c r="H29" s="734">
        <v>-2032</v>
      </c>
      <c r="I29" s="734">
        <v>0</v>
      </c>
      <c r="J29" s="734">
        <v>0</v>
      </c>
    </row>
    <row r="30" spans="2:10" x14ac:dyDescent="0.25">
      <c r="C30" s="428" t="s">
        <v>1509</v>
      </c>
      <c r="D30" s="901" t="s">
        <v>1447</v>
      </c>
      <c r="E30" s="734">
        <v>0</v>
      </c>
      <c r="F30" s="734">
        <v>25</v>
      </c>
      <c r="G30" s="734">
        <v>398</v>
      </c>
      <c r="H30" s="734">
        <v>-25</v>
      </c>
      <c r="I30" s="734">
        <v>0</v>
      </c>
      <c r="J30" s="734">
        <v>-39</v>
      </c>
    </row>
    <row r="31" spans="2:10" x14ac:dyDescent="0.25">
      <c r="C31" s="609" t="s">
        <v>1510</v>
      </c>
      <c r="D31" s="85" t="s">
        <v>1522</v>
      </c>
      <c r="E31" s="734">
        <v>0</v>
      </c>
      <c r="F31" s="734">
        <v>0</v>
      </c>
      <c r="G31" s="734">
        <v>190</v>
      </c>
      <c r="H31" s="734">
        <v>0</v>
      </c>
      <c r="I31" s="734">
        <v>0</v>
      </c>
      <c r="J31" s="734">
        <v>0</v>
      </c>
    </row>
    <row r="32" spans="2:10" s="487" customFormat="1" ht="11.25" customHeight="1" x14ac:dyDescent="0.25">
      <c r="B32" s="486"/>
      <c r="C32" s="428" t="s">
        <v>1511</v>
      </c>
      <c r="D32" s="85" t="s">
        <v>1448</v>
      </c>
      <c r="E32" s="734">
        <v>0</v>
      </c>
      <c r="F32" s="734">
        <v>3</v>
      </c>
      <c r="G32" s="734">
        <v>16</v>
      </c>
      <c r="H32" s="734">
        <v>0</v>
      </c>
      <c r="I32" s="734">
        <v>0</v>
      </c>
      <c r="J32" s="734">
        <v>0</v>
      </c>
    </row>
    <row r="33" spans="3:10" x14ac:dyDescent="0.25">
      <c r="C33" s="428" t="s">
        <v>1512</v>
      </c>
      <c r="D33" s="85" t="s">
        <v>1449</v>
      </c>
      <c r="E33" s="734">
        <v>0</v>
      </c>
      <c r="F33" s="734">
        <v>0</v>
      </c>
      <c r="G33" s="734">
        <v>60</v>
      </c>
      <c r="H33" s="734">
        <v>-60</v>
      </c>
      <c r="I33" s="734">
        <v>0</v>
      </c>
      <c r="J33" s="734">
        <v>0</v>
      </c>
    </row>
    <row r="34" spans="3:10" x14ac:dyDescent="0.25">
      <c r="C34" s="428" t="s">
        <v>1513</v>
      </c>
      <c r="D34" s="85" t="s">
        <v>1450</v>
      </c>
      <c r="E34" s="734">
        <v>0</v>
      </c>
      <c r="F34" s="734">
        <v>0</v>
      </c>
      <c r="G34" s="734">
        <v>33</v>
      </c>
      <c r="H34" s="734">
        <v>0</v>
      </c>
      <c r="I34" s="734">
        <v>-13</v>
      </c>
      <c r="J34" s="734">
        <v>0</v>
      </c>
    </row>
    <row r="35" spans="3:10" x14ac:dyDescent="0.25">
      <c r="C35" s="908" t="s">
        <v>1514</v>
      </c>
      <c r="D35" s="85" t="s">
        <v>1451</v>
      </c>
      <c r="E35" s="734">
        <v>0</v>
      </c>
      <c r="F35" s="734">
        <v>0</v>
      </c>
      <c r="G35" s="734">
        <v>68</v>
      </c>
      <c r="H35" s="734">
        <v>2</v>
      </c>
      <c r="I35" s="734">
        <v>0</v>
      </c>
      <c r="J35" s="734">
        <v>0</v>
      </c>
    </row>
    <row r="36" spans="3:10" x14ac:dyDescent="0.25">
      <c r="C36" s="428" t="s">
        <v>1515</v>
      </c>
      <c r="D36" s="85" t="s">
        <v>1453</v>
      </c>
      <c r="E36" s="734">
        <v>0</v>
      </c>
      <c r="F36" s="734">
        <v>0</v>
      </c>
      <c r="G36" s="734">
        <v>100</v>
      </c>
      <c r="H36" s="734">
        <v>107</v>
      </c>
      <c r="I36" s="734">
        <v>0</v>
      </c>
      <c r="J36" s="734">
        <v>0</v>
      </c>
    </row>
    <row r="37" spans="3:10" ht="12" thickBot="1" x14ac:dyDescent="0.3">
      <c r="C37" s="907" t="s">
        <v>1516</v>
      </c>
      <c r="D37" s="906" t="s">
        <v>1452</v>
      </c>
      <c r="E37" s="735">
        <v>0</v>
      </c>
      <c r="F37" s="735">
        <v>58</v>
      </c>
      <c r="G37" s="735">
        <v>75</v>
      </c>
      <c r="H37" s="735">
        <v>-38</v>
      </c>
      <c r="I37" s="735">
        <v>-94</v>
      </c>
      <c r="J37" s="735">
        <v>0</v>
      </c>
    </row>
    <row r="38" spans="3:10" x14ac:dyDescent="0.25">
      <c r="C38" s="825" t="s">
        <v>37</v>
      </c>
      <c r="D38" s="825" t="s">
        <v>151</v>
      </c>
      <c r="E38" s="734">
        <v>1546</v>
      </c>
      <c r="F38" s="734">
        <v>-1773</v>
      </c>
      <c r="G38" s="734">
        <v>3444</v>
      </c>
      <c r="H38" s="734">
        <v>-1916</v>
      </c>
      <c r="I38" s="734">
        <v>881</v>
      </c>
      <c r="J38" s="734">
        <v>-43</v>
      </c>
    </row>
  </sheetData>
  <dataValidations count="1">
    <dataValidation type="textLength" operator="lessThanOrEqual" showInputMessage="1" showErrorMessage="1" errorTitle="Invalid &quot;Title&quot;" error="The value cannot be empty and must have max 100 characters" promptTitle="Mandatory value." prompt=" " sqref="D6:D10 D12:D15 D20:D22 D24:D28">
      <formula1>100</formula1>
    </dataValidation>
  </dataValidation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2">
    <tabColor rgb="FF92D050"/>
  </sheetPr>
  <dimension ref="A3:H47"/>
  <sheetViews>
    <sheetView showGridLines="0" zoomScaleNormal="100" workbookViewId="0"/>
  </sheetViews>
  <sheetFormatPr defaultColWidth="9.26953125" defaultRowHeight="11.5" x14ac:dyDescent="0.25"/>
  <cols>
    <col min="1" max="1" width="44" style="12" bestFit="1" customWidth="1"/>
    <col min="2" max="16384" width="9.26953125" style="12"/>
  </cols>
  <sheetData>
    <row r="3" spans="1:7" x14ac:dyDescent="0.25">
      <c r="A3" s="1010" t="s">
        <v>1381</v>
      </c>
      <c r="B3" s="1010"/>
      <c r="C3" s="1010"/>
      <c r="D3" s="1010"/>
      <c r="E3" s="1010"/>
      <c r="F3" s="1010"/>
      <c r="G3" s="1010"/>
    </row>
    <row r="4" spans="1:7" x14ac:dyDescent="0.25">
      <c r="A4" s="123"/>
      <c r="B4" s="124">
        <v>2021</v>
      </c>
      <c r="C4" s="124">
        <v>2022</v>
      </c>
      <c r="D4" s="124">
        <v>2023</v>
      </c>
      <c r="E4" s="124">
        <v>2024</v>
      </c>
      <c r="F4" s="124">
        <v>2025</v>
      </c>
      <c r="G4" s="124">
        <v>2026</v>
      </c>
    </row>
    <row r="5" spans="1:7" x14ac:dyDescent="0.25">
      <c r="A5" s="195" t="s">
        <v>52</v>
      </c>
      <c r="B5" s="196">
        <v>54992.904000000002</v>
      </c>
      <c r="C5" s="196">
        <v>61237.363000000012</v>
      </c>
      <c r="D5" s="196">
        <v>63378.7817843593</v>
      </c>
      <c r="E5" s="196">
        <v>70226.561473951224</v>
      </c>
      <c r="F5" s="196">
        <v>76174.609470872281</v>
      </c>
      <c r="G5" s="289">
        <v>82080.037293416564</v>
      </c>
    </row>
    <row r="6" spans="1:7" x14ac:dyDescent="0.25">
      <c r="A6" s="197" t="s">
        <v>53</v>
      </c>
      <c r="B6" s="193">
        <v>6244.4590000000098</v>
      </c>
      <c r="C6" s="193">
        <v>2141.4187843592881</v>
      </c>
      <c r="D6" s="193">
        <v>6847.7796895919237</v>
      </c>
      <c r="E6" s="193">
        <v>5948.0479969210573</v>
      </c>
      <c r="F6" s="193">
        <v>5905.4278225442831</v>
      </c>
      <c r="G6" s="289">
        <v>8334.4309333744022</v>
      </c>
    </row>
    <row r="7" spans="1:7" x14ac:dyDescent="0.25">
      <c r="A7" s="198" t="s">
        <v>424</v>
      </c>
      <c r="B7" s="190">
        <v>7014.1264082500002</v>
      </c>
      <c r="C7" s="190">
        <v>4524.8525725999998</v>
      </c>
      <c r="D7" s="190">
        <v>6659.0419229999998</v>
      </c>
      <c r="E7" s="190">
        <v>5702.297106</v>
      </c>
      <c r="F7" s="190">
        <v>6787.6962320000002</v>
      </c>
      <c r="G7" s="287">
        <v>8141.7446309999996</v>
      </c>
    </row>
    <row r="8" spans="1:7" x14ac:dyDescent="0.25">
      <c r="A8" s="199" t="s">
        <v>438</v>
      </c>
      <c r="B8" s="190">
        <v>0</v>
      </c>
      <c r="C8" s="190">
        <v>0</v>
      </c>
      <c r="D8" s="190">
        <v>-0.56000000000000005</v>
      </c>
      <c r="E8" s="190">
        <v>0</v>
      </c>
      <c r="F8" s="190">
        <v>0</v>
      </c>
      <c r="G8" s="51">
        <v>0</v>
      </c>
    </row>
    <row r="9" spans="1:7" x14ac:dyDescent="0.25">
      <c r="A9" s="200" t="s">
        <v>54</v>
      </c>
      <c r="B9" s="190">
        <v>-2365.2185031500012</v>
      </c>
      <c r="C9" s="190">
        <v>-953.89681439999788</v>
      </c>
      <c r="D9" s="190">
        <v>-941.64888574275165</v>
      </c>
      <c r="E9" s="190">
        <v>-999.0541847485481</v>
      </c>
      <c r="F9" s="190">
        <v>-1180.3031534588704</v>
      </c>
      <c r="G9" s="287">
        <v>-630.70594756234493</v>
      </c>
    </row>
    <row r="10" spans="1:7" x14ac:dyDescent="0.25">
      <c r="A10" s="198" t="s">
        <v>445</v>
      </c>
      <c r="B10" s="190">
        <v>-152.70599999999999</v>
      </c>
      <c r="C10" s="190">
        <v>117.279</v>
      </c>
      <c r="D10" s="190">
        <v>38.19500000000005</v>
      </c>
      <c r="E10" s="190">
        <v>143.88099999999997</v>
      </c>
      <c r="F10" s="190">
        <v>109.25399999999998</v>
      </c>
      <c r="G10" s="423">
        <v>136.01299999999998</v>
      </c>
    </row>
    <row r="11" spans="1:7" x14ac:dyDescent="0.25">
      <c r="A11" s="201" t="s">
        <v>446</v>
      </c>
      <c r="B11" s="190">
        <v>18.104999999999997</v>
      </c>
      <c r="C11" s="190">
        <v>148.97499999999999</v>
      </c>
      <c r="D11" s="190">
        <v>6.7699999999999818</v>
      </c>
      <c r="E11" s="190">
        <v>42.269999999999982</v>
      </c>
      <c r="F11" s="190">
        <v>32.769999999999982</v>
      </c>
      <c r="G11" s="423">
        <v>32.769999999999982</v>
      </c>
    </row>
    <row r="12" spans="1:7" x14ac:dyDescent="0.25">
      <c r="A12" s="201" t="s">
        <v>57</v>
      </c>
      <c r="B12" s="190">
        <v>-43.276000000000003</v>
      </c>
      <c r="C12" s="190">
        <v>-29.442</v>
      </c>
      <c r="D12" s="190">
        <v>0</v>
      </c>
      <c r="E12" s="190">
        <v>0</v>
      </c>
      <c r="F12" s="190">
        <v>0</v>
      </c>
      <c r="G12" s="423">
        <v>0</v>
      </c>
    </row>
    <row r="13" spans="1:7" x14ac:dyDescent="0.25">
      <c r="A13" s="201" t="s">
        <v>425</v>
      </c>
      <c r="B13" s="190">
        <v>-140.035</v>
      </c>
      <c r="C13" s="190">
        <v>-62.284999999999997</v>
      </c>
      <c r="D13" s="190">
        <v>-42.263999999999939</v>
      </c>
      <c r="E13" s="190">
        <v>66.486000000000004</v>
      </c>
      <c r="F13" s="190">
        <v>66.53</v>
      </c>
      <c r="G13" s="423">
        <v>99.960999999999999</v>
      </c>
    </row>
    <row r="14" spans="1:7" x14ac:dyDescent="0.25">
      <c r="A14" s="201" t="s">
        <v>58</v>
      </c>
      <c r="B14" s="190">
        <v>-5.7039999999999997</v>
      </c>
      <c r="C14" s="190">
        <v>43.622999999999998</v>
      </c>
      <c r="D14" s="190">
        <v>34.960000000000008</v>
      </c>
      <c r="E14" s="190">
        <v>13.068999999999996</v>
      </c>
      <c r="F14" s="190">
        <v>10.357000000000003</v>
      </c>
      <c r="G14" s="423">
        <v>2.8710000000000022</v>
      </c>
    </row>
    <row r="15" spans="1:7" x14ac:dyDescent="0.25">
      <c r="A15" s="198" t="s">
        <v>504</v>
      </c>
      <c r="B15" s="190">
        <v>0</v>
      </c>
      <c r="C15" s="190">
        <v>0</v>
      </c>
      <c r="D15" s="190">
        <v>0</v>
      </c>
      <c r="E15" s="190">
        <v>0</v>
      </c>
      <c r="F15" s="190">
        <v>0</v>
      </c>
      <c r="G15" s="423">
        <v>0</v>
      </c>
    </row>
    <row r="16" spans="1:7" x14ac:dyDescent="0.25">
      <c r="A16" s="198" t="s">
        <v>55</v>
      </c>
      <c r="B16" s="190">
        <v>18.02041539999999</v>
      </c>
      <c r="C16" s="190">
        <v>541.84028450000005</v>
      </c>
      <c r="D16" s="190">
        <v>1179.041026581614</v>
      </c>
      <c r="E16" s="190">
        <v>1116.0090838074477</v>
      </c>
      <c r="F16" s="190">
        <v>241.44074279192523</v>
      </c>
      <c r="G16" s="423">
        <v>720.8327045662744</v>
      </c>
    </row>
    <row r="17" spans="1:8" x14ac:dyDescent="0.25">
      <c r="A17" s="198" t="s">
        <v>56</v>
      </c>
      <c r="B17" s="190">
        <v>-2.1875459999999998</v>
      </c>
      <c r="C17" s="190">
        <v>-10.994192584674597</v>
      </c>
      <c r="D17" s="190">
        <v>-49.268607349999996</v>
      </c>
      <c r="E17" s="190">
        <v>-15.09355</v>
      </c>
      <c r="F17" s="190">
        <v>-52.684725036758884</v>
      </c>
      <c r="G17" s="423">
        <v>-33.461318090000042</v>
      </c>
    </row>
    <row r="18" spans="1:8" x14ac:dyDescent="0.25">
      <c r="A18" s="202" t="s">
        <v>1046</v>
      </c>
      <c r="B18" s="191">
        <v>1732.4242255000108</v>
      </c>
      <c r="C18" s="191">
        <v>-2077.6620657560393</v>
      </c>
      <c r="D18" s="191">
        <v>-37.580766896938627</v>
      </c>
      <c r="E18" s="191">
        <v>8.5418621576494047E-3</v>
      </c>
      <c r="F18" s="191">
        <v>2.4726247986954775E-2</v>
      </c>
      <c r="G18" s="638">
        <v>7.8634604731959712E-3</v>
      </c>
    </row>
    <row r="19" spans="1:8" x14ac:dyDescent="0.25">
      <c r="A19" s="125" t="s">
        <v>60</v>
      </c>
      <c r="B19" s="192">
        <v>61237.363000000012</v>
      </c>
      <c r="C19" s="192">
        <v>63378.7817843593</v>
      </c>
      <c r="D19" s="192">
        <v>70226.561473951224</v>
      </c>
      <c r="E19" s="192">
        <v>76174.609470872281</v>
      </c>
      <c r="F19" s="192">
        <v>82080.037293416564</v>
      </c>
      <c r="G19" s="288">
        <v>90414.468226790967</v>
      </c>
    </row>
    <row r="20" spans="1:8" x14ac:dyDescent="0.25">
      <c r="A20" s="122" t="s">
        <v>36</v>
      </c>
      <c r="B20" s="194">
        <v>61.039927523228307</v>
      </c>
      <c r="C20" s="194">
        <v>57.799975013988856</v>
      </c>
      <c r="D20" s="194">
        <v>58.682776090972986</v>
      </c>
      <c r="E20" s="194">
        <v>59.315642795902157</v>
      </c>
      <c r="F20" s="194">
        <v>59.81314553881969</v>
      </c>
      <c r="G20" s="637">
        <v>63.068300765132378</v>
      </c>
    </row>
    <row r="21" spans="1:8" ht="13.5" customHeight="1" x14ac:dyDescent="0.25">
      <c r="A21" s="122"/>
      <c r="B21" s="194"/>
      <c r="C21" s="194"/>
      <c r="D21" s="194"/>
      <c r="E21" s="194"/>
      <c r="F21" s="194"/>
      <c r="G21" s="442" t="s">
        <v>8</v>
      </c>
    </row>
    <row r="22" spans="1:8" ht="15" customHeight="1" x14ac:dyDescent="0.25">
      <c r="A22" s="1009" t="s">
        <v>1041</v>
      </c>
      <c r="B22" s="1009"/>
      <c r="C22" s="1009"/>
      <c r="D22" s="1009"/>
      <c r="H22" s="290"/>
    </row>
    <row r="23" spans="1:8" x14ac:dyDescent="0.25">
      <c r="A23" s="994" t="s">
        <v>1042</v>
      </c>
      <c r="B23" s="994"/>
      <c r="C23" s="994"/>
      <c r="D23" s="994"/>
      <c r="E23" s="994"/>
      <c r="F23" s="994"/>
      <c r="G23" s="994"/>
    </row>
    <row r="24" spans="1:8" x14ac:dyDescent="0.25">
      <c r="A24" s="994"/>
      <c r="B24" s="994"/>
      <c r="C24" s="994"/>
      <c r="D24" s="994"/>
      <c r="E24" s="994"/>
      <c r="F24" s="994"/>
      <c r="G24" s="994"/>
    </row>
    <row r="25" spans="1:8" x14ac:dyDescent="0.25">
      <c r="A25" s="622"/>
      <c r="B25" s="622"/>
      <c r="C25" s="622"/>
      <c r="D25" s="622"/>
      <c r="E25" s="622"/>
      <c r="F25" s="622"/>
      <c r="G25" s="622"/>
    </row>
    <row r="26" spans="1:8" ht="15.75" customHeight="1" x14ac:dyDescent="0.25">
      <c r="A26" s="923" t="s">
        <v>1382</v>
      </c>
      <c r="B26" s="923"/>
      <c r="C26" s="923"/>
      <c r="D26" s="923"/>
      <c r="E26" s="923"/>
      <c r="F26" s="923"/>
      <c r="G26" s="923"/>
    </row>
    <row r="27" spans="1:8" x14ac:dyDescent="0.25">
      <c r="A27" s="123"/>
      <c r="B27" s="124">
        <f>B4</f>
        <v>2021</v>
      </c>
      <c r="C27" s="124">
        <f t="shared" ref="C27:G27" si="0">C4</f>
        <v>2022</v>
      </c>
      <c r="D27" s="124">
        <f t="shared" si="0"/>
        <v>2023</v>
      </c>
      <c r="E27" s="124">
        <f t="shared" si="0"/>
        <v>2024</v>
      </c>
      <c r="F27" s="124">
        <f t="shared" si="0"/>
        <v>2025</v>
      </c>
      <c r="G27" s="124">
        <f t="shared" si="0"/>
        <v>2026</v>
      </c>
    </row>
    <row r="28" spans="1:8" x14ac:dyDescent="0.25">
      <c r="A28" s="195" t="s">
        <v>169</v>
      </c>
      <c r="B28" s="196">
        <f>B5</f>
        <v>54992.904000000002</v>
      </c>
      <c r="C28" s="196">
        <f t="shared" ref="B28:F37" si="1">C5</f>
        <v>61237.363000000012</v>
      </c>
      <c r="D28" s="196">
        <f t="shared" si="1"/>
        <v>63378.7817843593</v>
      </c>
      <c r="E28" s="196">
        <f t="shared" si="1"/>
        <v>70226.561473951224</v>
      </c>
      <c r="F28" s="196">
        <f t="shared" si="1"/>
        <v>76174.609470872281</v>
      </c>
      <c r="G28" s="196">
        <f t="shared" ref="G28" si="2">G5</f>
        <v>82080.037293416564</v>
      </c>
    </row>
    <row r="29" spans="1:8" x14ac:dyDescent="0.25">
      <c r="A29" s="197" t="s">
        <v>165</v>
      </c>
      <c r="B29" s="193">
        <f t="shared" si="1"/>
        <v>6244.4590000000098</v>
      </c>
      <c r="C29" s="193">
        <f t="shared" si="1"/>
        <v>2141.4187843592881</v>
      </c>
      <c r="D29" s="193">
        <f t="shared" si="1"/>
        <v>6847.7796895919237</v>
      </c>
      <c r="E29" s="193">
        <f t="shared" si="1"/>
        <v>5948.0479969210573</v>
      </c>
      <c r="F29" s="193">
        <f t="shared" si="1"/>
        <v>5905.4278225442831</v>
      </c>
      <c r="G29" s="193">
        <f t="shared" ref="G29" si="3">G6</f>
        <v>8334.4309333744022</v>
      </c>
    </row>
    <row r="30" spans="1:8" x14ac:dyDescent="0.25">
      <c r="A30" s="198" t="s">
        <v>179</v>
      </c>
      <c r="B30" s="190">
        <f t="shared" si="1"/>
        <v>7014.1264082500002</v>
      </c>
      <c r="C30" s="190">
        <f t="shared" si="1"/>
        <v>4524.8525725999998</v>
      </c>
      <c r="D30" s="190">
        <f t="shared" si="1"/>
        <v>6659.0419229999998</v>
      </c>
      <c r="E30" s="190">
        <f t="shared" si="1"/>
        <v>5702.297106</v>
      </c>
      <c r="F30" s="190">
        <f t="shared" si="1"/>
        <v>6787.6962320000002</v>
      </c>
      <c r="G30" s="190">
        <f t="shared" ref="G30" si="4">G7</f>
        <v>8141.7446309999996</v>
      </c>
    </row>
    <row r="31" spans="1:8" x14ac:dyDescent="0.25">
      <c r="A31" s="200" t="s">
        <v>447</v>
      </c>
      <c r="B31" s="190">
        <f t="shared" si="1"/>
        <v>0</v>
      </c>
      <c r="C31" s="190">
        <f t="shared" si="1"/>
        <v>0</v>
      </c>
      <c r="D31" s="190">
        <f t="shared" si="1"/>
        <v>-0.56000000000000005</v>
      </c>
      <c r="E31" s="190">
        <f t="shared" si="1"/>
        <v>0</v>
      </c>
      <c r="F31" s="190">
        <f t="shared" si="1"/>
        <v>0</v>
      </c>
      <c r="G31" s="190">
        <f t="shared" ref="G31" si="5">G8</f>
        <v>0</v>
      </c>
    </row>
    <row r="32" spans="1:8" x14ac:dyDescent="0.25">
      <c r="A32" s="199" t="s">
        <v>180</v>
      </c>
      <c r="B32" s="190">
        <f t="shared" si="1"/>
        <v>-2365.2185031500012</v>
      </c>
      <c r="C32" s="190">
        <f t="shared" si="1"/>
        <v>-953.89681439999788</v>
      </c>
      <c r="D32" s="190">
        <f t="shared" si="1"/>
        <v>-941.64888574275165</v>
      </c>
      <c r="E32" s="190">
        <f t="shared" si="1"/>
        <v>-999.0541847485481</v>
      </c>
      <c r="F32" s="190">
        <f t="shared" si="1"/>
        <v>-1180.3031534588704</v>
      </c>
      <c r="G32" s="190">
        <f t="shared" ref="G32" si="6">G9</f>
        <v>-630.70594756234493</v>
      </c>
    </row>
    <row r="33" spans="1:7" x14ac:dyDescent="0.25">
      <c r="A33" s="198" t="s">
        <v>182</v>
      </c>
      <c r="B33" s="190">
        <f t="shared" si="1"/>
        <v>-152.70599999999999</v>
      </c>
      <c r="C33" s="190">
        <f t="shared" si="1"/>
        <v>117.279</v>
      </c>
      <c r="D33" s="190">
        <f t="shared" si="1"/>
        <v>38.19500000000005</v>
      </c>
      <c r="E33" s="190">
        <f t="shared" si="1"/>
        <v>143.88099999999997</v>
      </c>
      <c r="F33" s="190">
        <f t="shared" si="1"/>
        <v>109.25399999999998</v>
      </c>
      <c r="G33" s="190">
        <f t="shared" ref="G33" si="7">G10</f>
        <v>136.01299999999998</v>
      </c>
    </row>
    <row r="34" spans="1:7" x14ac:dyDescent="0.25">
      <c r="A34" s="201" t="s">
        <v>184</v>
      </c>
      <c r="B34" s="190">
        <f t="shared" si="1"/>
        <v>18.104999999999997</v>
      </c>
      <c r="C34" s="190">
        <f t="shared" si="1"/>
        <v>148.97499999999999</v>
      </c>
      <c r="D34" s="190">
        <f t="shared" si="1"/>
        <v>6.7699999999999818</v>
      </c>
      <c r="E34" s="190">
        <f t="shared" si="1"/>
        <v>42.269999999999982</v>
      </c>
      <c r="F34" s="190">
        <f t="shared" si="1"/>
        <v>32.769999999999982</v>
      </c>
      <c r="G34" s="190">
        <f t="shared" ref="G34" si="8">G11</f>
        <v>32.769999999999982</v>
      </c>
    </row>
    <row r="35" spans="1:7" x14ac:dyDescent="0.25">
      <c r="A35" s="201" t="s">
        <v>167</v>
      </c>
      <c r="B35" s="190">
        <f t="shared" si="1"/>
        <v>-43.276000000000003</v>
      </c>
      <c r="C35" s="190">
        <f t="shared" si="1"/>
        <v>-29.442</v>
      </c>
      <c r="D35" s="190">
        <f t="shared" si="1"/>
        <v>0</v>
      </c>
      <c r="E35" s="190">
        <f t="shared" si="1"/>
        <v>0</v>
      </c>
      <c r="F35" s="190">
        <f t="shared" si="1"/>
        <v>0</v>
      </c>
      <c r="G35" s="190">
        <f t="shared" ref="G35" si="9">G12</f>
        <v>0</v>
      </c>
    </row>
    <row r="36" spans="1:7" x14ac:dyDescent="0.25">
      <c r="A36" s="201" t="s">
        <v>426</v>
      </c>
      <c r="B36" s="190">
        <f t="shared" si="1"/>
        <v>-140.035</v>
      </c>
      <c r="C36" s="190">
        <f t="shared" si="1"/>
        <v>-62.284999999999997</v>
      </c>
      <c r="D36" s="190">
        <f t="shared" si="1"/>
        <v>-42.263999999999939</v>
      </c>
      <c r="E36" s="190">
        <f t="shared" si="1"/>
        <v>66.486000000000004</v>
      </c>
      <c r="F36" s="190">
        <f t="shared" si="1"/>
        <v>66.53</v>
      </c>
      <c r="G36" s="190">
        <f t="shared" ref="G36" si="10">G13</f>
        <v>99.960999999999999</v>
      </c>
    </row>
    <row r="37" spans="1:7" x14ac:dyDescent="0.25">
      <c r="A37" s="201" t="s">
        <v>183</v>
      </c>
      <c r="B37" s="190">
        <f t="shared" si="1"/>
        <v>-5.7039999999999997</v>
      </c>
      <c r="C37" s="190">
        <f t="shared" si="1"/>
        <v>43.622999999999998</v>
      </c>
      <c r="D37" s="190">
        <f t="shared" si="1"/>
        <v>34.960000000000008</v>
      </c>
      <c r="E37" s="190">
        <f t="shared" si="1"/>
        <v>13.068999999999996</v>
      </c>
      <c r="F37" s="190">
        <f t="shared" si="1"/>
        <v>10.357000000000003</v>
      </c>
      <c r="G37" s="190">
        <f t="shared" ref="G37:G40" si="11">G14</f>
        <v>2.8710000000000022</v>
      </c>
    </row>
    <row r="38" spans="1:7" x14ac:dyDescent="0.25">
      <c r="A38" s="443" t="s">
        <v>810</v>
      </c>
      <c r="B38" s="190">
        <f t="shared" ref="B38:F38" si="12">B15</f>
        <v>0</v>
      </c>
      <c r="C38" s="190">
        <f t="shared" si="12"/>
        <v>0</v>
      </c>
      <c r="D38" s="190">
        <f t="shared" si="12"/>
        <v>0</v>
      </c>
      <c r="E38" s="190">
        <f t="shared" si="12"/>
        <v>0</v>
      </c>
      <c r="F38" s="190">
        <f t="shared" si="12"/>
        <v>0</v>
      </c>
      <c r="G38" s="190">
        <f t="shared" si="11"/>
        <v>0</v>
      </c>
    </row>
    <row r="39" spans="1:7" x14ac:dyDescent="0.25">
      <c r="A39" s="198" t="s">
        <v>181</v>
      </c>
      <c r="B39" s="190">
        <f t="shared" ref="B39:F39" si="13">B16</f>
        <v>18.02041539999999</v>
      </c>
      <c r="C39" s="190">
        <f t="shared" si="13"/>
        <v>541.84028450000005</v>
      </c>
      <c r="D39" s="190">
        <f t="shared" si="13"/>
        <v>1179.041026581614</v>
      </c>
      <c r="E39" s="190">
        <f t="shared" si="13"/>
        <v>1116.0090838074477</v>
      </c>
      <c r="F39" s="190">
        <f t="shared" si="13"/>
        <v>241.44074279192523</v>
      </c>
      <c r="G39" s="190">
        <f t="shared" si="11"/>
        <v>720.8327045662744</v>
      </c>
    </row>
    <row r="40" spans="1:7" x14ac:dyDescent="0.25">
      <c r="A40" s="198" t="s">
        <v>166</v>
      </c>
      <c r="B40" s="190">
        <f t="shared" ref="B40:F40" si="14">B17</f>
        <v>-2.1875459999999998</v>
      </c>
      <c r="C40" s="190">
        <f t="shared" si="14"/>
        <v>-10.994192584674597</v>
      </c>
      <c r="D40" s="190">
        <f t="shared" si="14"/>
        <v>-49.268607349999996</v>
      </c>
      <c r="E40" s="190">
        <f t="shared" si="14"/>
        <v>-15.09355</v>
      </c>
      <c r="F40" s="190">
        <f t="shared" si="14"/>
        <v>-52.684725036758884</v>
      </c>
      <c r="G40" s="190">
        <f t="shared" si="11"/>
        <v>-33.461318090000042</v>
      </c>
    </row>
    <row r="41" spans="1:7" x14ac:dyDescent="0.25">
      <c r="A41" s="202" t="s">
        <v>1045</v>
      </c>
      <c r="B41" s="191">
        <f t="shared" ref="B41:F43" si="15">B18</f>
        <v>1732.4242255000108</v>
      </c>
      <c r="C41" s="191">
        <f t="shared" si="15"/>
        <v>-2077.6620657560393</v>
      </c>
      <c r="D41" s="191">
        <f t="shared" si="15"/>
        <v>-37.580766896938627</v>
      </c>
      <c r="E41" s="191">
        <f t="shared" si="15"/>
        <v>8.5418621576494047E-3</v>
      </c>
      <c r="F41" s="191">
        <f t="shared" si="15"/>
        <v>2.4726247986954775E-2</v>
      </c>
      <c r="G41" s="191">
        <f t="shared" ref="G41" si="16">G18</f>
        <v>7.8634604731959712E-3</v>
      </c>
    </row>
    <row r="42" spans="1:7" x14ac:dyDescent="0.25">
      <c r="A42" s="125" t="s">
        <v>185</v>
      </c>
      <c r="B42" s="192">
        <f t="shared" si="15"/>
        <v>61237.363000000012</v>
      </c>
      <c r="C42" s="192">
        <f t="shared" si="15"/>
        <v>63378.7817843593</v>
      </c>
      <c r="D42" s="192">
        <f t="shared" si="15"/>
        <v>70226.561473951224</v>
      </c>
      <c r="E42" s="192">
        <f t="shared" si="15"/>
        <v>76174.609470872281</v>
      </c>
      <c r="F42" s="192">
        <f t="shared" si="15"/>
        <v>82080.037293416564</v>
      </c>
      <c r="G42" s="192">
        <f t="shared" ref="G42" si="17">G19</f>
        <v>90414.468226790967</v>
      </c>
    </row>
    <row r="43" spans="1:7" x14ac:dyDescent="0.25">
      <c r="A43" s="640" t="s">
        <v>346</v>
      </c>
      <c r="B43" s="639">
        <f t="shared" si="15"/>
        <v>61.039927523228307</v>
      </c>
      <c r="C43" s="639">
        <f t="shared" si="15"/>
        <v>57.799975013988856</v>
      </c>
      <c r="D43" s="639">
        <f t="shared" si="15"/>
        <v>58.682776090972986</v>
      </c>
      <c r="E43" s="639">
        <f t="shared" si="15"/>
        <v>59.315642795902157</v>
      </c>
      <c r="F43" s="639">
        <f t="shared" si="15"/>
        <v>59.81314553881969</v>
      </c>
      <c r="G43" s="639">
        <f t="shared" ref="G43" si="18">G20</f>
        <v>63.068300765132378</v>
      </c>
    </row>
    <row r="44" spans="1:7" x14ac:dyDescent="0.25">
      <c r="A44" s="122"/>
      <c r="B44" s="194"/>
      <c r="C44" s="194"/>
      <c r="D44" s="194"/>
      <c r="E44" s="194"/>
      <c r="F44" s="194"/>
      <c r="G44" s="641" t="s">
        <v>97</v>
      </c>
    </row>
    <row r="45" spans="1:7" ht="15" customHeight="1" x14ac:dyDescent="0.25">
      <c r="A45" s="1009" t="s">
        <v>1043</v>
      </c>
      <c r="B45" s="1009"/>
      <c r="C45" s="1009"/>
      <c r="D45" s="1009"/>
      <c r="F45" s="290"/>
    </row>
    <row r="46" spans="1:7" x14ac:dyDescent="0.25">
      <c r="A46" s="994" t="s">
        <v>1044</v>
      </c>
      <c r="B46" s="994"/>
      <c r="C46" s="994"/>
      <c r="D46" s="994"/>
      <c r="E46" s="994"/>
      <c r="F46" s="994"/>
      <c r="G46" s="994"/>
    </row>
    <row r="47" spans="1:7" x14ac:dyDescent="0.25">
      <c r="A47" s="994"/>
      <c r="B47" s="994"/>
      <c r="C47" s="994"/>
      <c r="D47" s="994"/>
      <c r="E47" s="994"/>
      <c r="F47" s="994"/>
      <c r="G47" s="994"/>
    </row>
  </sheetData>
  <mergeCells count="6">
    <mergeCell ref="A46:G47"/>
    <mergeCell ref="A22:D22"/>
    <mergeCell ref="A45:D45"/>
    <mergeCell ref="A3:G3"/>
    <mergeCell ref="A26:G26"/>
    <mergeCell ref="A23:G24"/>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K41"/>
  <sheetViews>
    <sheetView showGridLines="0" zoomScaleNormal="100" workbookViewId="0"/>
  </sheetViews>
  <sheetFormatPr defaultColWidth="9.26953125" defaultRowHeight="11.5" x14ac:dyDescent="0.25"/>
  <cols>
    <col min="1" max="1" width="9.26953125" style="12"/>
    <col min="2" max="2" width="54.453125" style="12" bestFit="1" customWidth="1"/>
    <col min="3" max="3" width="11.7265625" style="12" customWidth="1"/>
    <col min="4" max="5" width="13.26953125" style="12" customWidth="1"/>
    <col min="6" max="6" width="12.7265625" style="12" bestFit="1" customWidth="1"/>
    <col min="7" max="7" width="9.453125" style="12" bestFit="1" customWidth="1"/>
    <col min="8" max="8" width="6.7265625" style="12" customWidth="1"/>
    <col min="9" max="9" width="11.453125" style="12" customWidth="1"/>
    <col min="10" max="10" width="9.26953125" style="12"/>
    <col min="11" max="11" width="11.54296875" style="12" bestFit="1" customWidth="1"/>
    <col min="12" max="16384" width="9.26953125" style="12"/>
  </cols>
  <sheetData>
    <row r="3" spans="2:11" ht="12" thickBot="1" x14ac:dyDescent="0.3">
      <c r="B3" s="1011" t="s">
        <v>1291</v>
      </c>
      <c r="C3" s="1011"/>
      <c r="D3" s="1011"/>
      <c r="E3" s="1011"/>
      <c r="F3" s="1011"/>
      <c r="G3" s="1011"/>
      <c r="H3" s="1011"/>
      <c r="I3" s="1011"/>
      <c r="J3" s="431"/>
      <c r="K3" s="431"/>
    </row>
    <row r="4" spans="2:11" ht="43.5" customHeight="1" thickBot="1" x14ac:dyDescent="0.3">
      <c r="B4" s="657"/>
      <c r="C4" s="610" t="s">
        <v>832</v>
      </c>
      <c r="D4" s="610" t="s">
        <v>811</v>
      </c>
      <c r="E4" s="610" t="s">
        <v>833</v>
      </c>
      <c r="F4" s="610" t="s">
        <v>812</v>
      </c>
      <c r="G4" s="610" t="s">
        <v>834</v>
      </c>
      <c r="H4" s="610" t="s">
        <v>835</v>
      </c>
      <c r="I4" s="452" t="s">
        <v>813</v>
      </c>
      <c r="J4" s="610" t="s">
        <v>814</v>
      </c>
      <c r="K4" s="610" t="s">
        <v>815</v>
      </c>
    </row>
    <row r="5" spans="2:11" s="51" customFormat="1" x14ac:dyDescent="0.25">
      <c r="B5" s="6" t="s">
        <v>982</v>
      </c>
      <c r="C5" s="433">
        <v>2023</v>
      </c>
      <c r="D5" s="433">
        <v>-3.4</v>
      </c>
      <c r="E5" s="433">
        <v>58.7</v>
      </c>
      <c r="F5" s="433" t="s">
        <v>1292</v>
      </c>
      <c r="G5" s="433">
        <v>2036</v>
      </c>
      <c r="H5" s="433">
        <v>60</v>
      </c>
      <c r="I5" s="434" t="s">
        <v>526</v>
      </c>
      <c r="J5" s="432">
        <v>3.5</v>
      </c>
      <c r="K5" s="432" t="s">
        <v>527</v>
      </c>
    </row>
    <row r="6" spans="2:11" s="51" customFormat="1" x14ac:dyDescent="0.25">
      <c r="B6" s="6" t="s">
        <v>1293</v>
      </c>
      <c r="C6" s="433">
        <v>2026</v>
      </c>
      <c r="D6" s="433">
        <v>-0.9</v>
      </c>
      <c r="E6" s="433">
        <v>57.7</v>
      </c>
      <c r="F6" s="433" t="s">
        <v>1294</v>
      </c>
      <c r="G6" s="433">
        <v>2039</v>
      </c>
      <c r="H6" s="433">
        <v>60</v>
      </c>
      <c r="I6" s="434" t="s">
        <v>526</v>
      </c>
      <c r="J6" s="432">
        <v>0.7</v>
      </c>
      <c r="K6" s="432" t="s">
        <v>816</v>
      </c>
    </row>
    <row r="7" spans="2:11" ht="12" thickBot="1" x14ac:dyDescent="0.3">
      <c r="B7" s="291" t="s">
        <v>1295</v>
      </c>
      <c r="C7" s="286">
        <v>2026</v>
      </c>
      <c r="D7" s="286">
        <v>-3.6</v>
      </c>
      <c r="E7" s="286">
        <v>63.1</v>
      </c>
      <c r="F7" s="286" t="s">
        <v>1294</v>
      </c>
      <c r="G7" s="286">
        <v>2039</v>
      </c>
      <c r="H7" s="286">
        <v>60</v>
      </c>
      <c r="I7" s="445" t="s">
        <v>526</v>
      </c>
      <c r="J7" s="446">
        <v>4.2</v>
      </c>
      <c r="K7" s="292" t="s">
        <v>527</v>
      </c>
    </row>
    <row r="8" spans="2:11" x14ac:dyDescent="0.25">
      <c r="K8" s="448" t="s">
        <v>8</v>
      </c>
    </row>
    <row r="9" spans="2:11" x14ac:dyDescent="0.25">
      <c r="K9" s="335"/>
    </row>
    <row r="10" spans="2:11" ht="14.5" x14ac:dyDescent="0.35">
      <c r="C10" s="449"/>
      <c r="D10"/>
      <c r="K10" s="335"/>
    </row>
    <row r="11" spans="2:11" ht="12.5" thickBot="1" x14ac:dyDescent="0.35">
      <c r="B11" s="655" t="s">
        <v>1296</v>
      </c>
      <c r="C11" s="437"/>
      <c r="D11" s="437"/>
      <c r="K11" s="335"/>
    </row>
    <row r="12" spans="2:11" ht="12" thickBot="1" x14ac:dyDescent="0.3">
      <c r="B12" s="216"/>
      <c r="C12" s="652" t="s">
        <v>982</v>
      </c>
      <c r="D12" s="858" t="s">
        <v>1293</v>
      </c>
      <c r="E12" s="656" t="s">
        <v>1295</v>
      </c>
      <c r="K12" s="335"/>
    </row>
    <row r="13" spans="2:11" ht="12" thickBot="1" x14ac:dyDescent="0.3">
      <c r="B13" s="429" t="s">
        <v>817</v>
      </c>
      <c r="C13" s="447">
        <v>3.5</v>
      </c>
      <c r="D13" s="447">
        <v>0.7</v>
      </c>
      <c r="E13" s="281">
        <v>4.2</v>
      </c>
      <c r="K13" s="335"/>
    </row>
    <row r="14" spans="2:11" x14ac:dyDescent="0.25">
      <c r="B14" s="2" t="s">
        <v>660</v>
      </c>
      <c r="C14" s="217"/>
      <c r="D14" s="217"/>
      <c r="E14" s="91"/>
      <c r="K14" s="335"/>
    </row>
    <row r="15" spans="2:11" x14ac:dyDescent="0.25">
      <c r="B15" s="2" t="s">
        <v>818</v>
      </c>
      <c r="C15" s="659">
        <v>1.4</v>
      </c>
      <c r="D15" s="659">
        <v>-0.6</v>
      </c>
      <c r="E15" s="859">
        <v>2</v>
      </c>
    </row>
    <row r="16" spans="2:11" x14ac:dyDescent="0.25">
      <c r="B16" s="2" t="s">
        <v>819</v>
      </c>
      <c r="C16" s="659">
        <v>0.5</v>
      </c>
      <c r="D16" s="659">
        <v>0.1</v>
      </c>
      <c r="E16" s="427">
        <v>0.6</v>
      </c>
    </row>
    <row r="17" spans="2:11" x14ac:dyDescent="0.25">
      <c r="B17" s="2" t="s">
        <v>820</v>
      </c>
      <c r="C17" s="659">
        <v>-0.1</v>
      </c>
      <c r="D17" s="659">
        <v>-0.2</v>
      </c>
      <c r="E17" s="427">
        <v>0.3</v>
      </c>
    </row>
    <row r="18" spans="2:11" ht="14.25" customHeight="1" x14ac:dyDescent="0.25">
      <c r="B18" s="2" t="s">
        <v>821</v>
      </c>
      <c r="C18" s="659">
        <v>1.8</v>
      </c>
      <c r="D18" s="659">
        <v>1.4</v>
      </c>
      <c r="E18" s="427">
        <v>1.4</v>
      </c>
    </row>
    <row r="19" spans="2:11" ht="12" thickBot="1" x14ac:dyDescent="0.3">
      <c r="B19" s="261" t="s">
        <v>822</v>
      </c>
      <c r="C19" s="658">
        <v>0</v>
      </c>
      <c r="D19" s="658">
        <v>0</v>
      </c>
      <c r="E19" s="860">
        <v>0</v>
      </c>
    </row>
    <row r="20" spans="2:11" ht="14.5" x14ac:dyDescent="0.35">
      <c r="C20"/>
      <c r="E20" s="448" t="s">
        <v>8</v>
      </c>
    </row>
    <row r="21" spans="2:11" ht="14.5" x14ac:dyDescent="0.35">
      <c r="C21"/>
      <c r="D21" s="448"/>
    </row>
    <row r="22" spans="2:11" ht="14.5" x14ac:dyDescent="0.35">
      <c r="C22"/>
      <c r="D22" s="448"/>
    </row>
    <row r="24" spans="2:11" ht="12" thickBot="1" x14ac:dyDescent="0.3">
      <c r="B24" s="1011" t="s">
        <v>1297</v>
      </c>
      <c r="C24" s="1011"/>
      <c r="D24" s="1011"/>
      <c r="E24" s="1011"/>
      <c r="F24" s="1011"/>
      <c r="G24" s="1011"/>
      <c r="H24" s="968"/>
    </row>
    <row r="25" spans="2:11" ht="21.5" thickBot="1" x14ac:dyDescent="0.3">
      <c r="B25" s="657"/>
      <c r="C25" s="444" t="s">
        <v>823</v>
      </c>
      <c r="D25" s="444" t="s">
        <v>824</v>
      </c>
      <c r="E25" s="444" t="s">
        <v>825</v>
      </c>
      <c r="F25" s="444" t="s">
        <v>826</v>
      </c>
      <c r="G25" s="444" t="s">
        <v>827</v>
      </c>
      <c r="H25" s="450" t="s">
        <v>828</v>
      </c>
      <c r="I25" s="451" t="s">
        <v>829</v>
      </c>
      <c r="J25" s="450" t="s">
        <v>830</v>
      </c>
      <c r="K25" s="450" t="s">
        <v>831</v>
      </c>
    </row>
    <row r="26" spans="2:11" x14ac:dyDescent="0.25">
      <c r="B26" s="6" t="s">
        <v>1298</v>
      </c>
      <c r="C26" s="433">
        <v>2023</v>
      </c>
      <c r="D26" s="433">
        <v>-3.4</v>
      </c>
      <c r="E26" s="433">
        <v>58.7</v>
      </c>
      <c r="F26" s="433" t="s">
        <v>1299</v>
      </c>
      <c r="G26" s="433">
        <v>2036</v>
      </c>
      <c r="H26" s="433">
        <v>60</v>
      </c>
      <c r="I26" s="434" t="s">
        <v>840</v>
      </c>
      <c r="J26" s="432">
        <v>3.5</v>
      </c>
      <c r="K26" s="432" t="s">
        <v>847</v>
      </c>
    </row>
    <row r="27" spans="2:11" x14ac:dyDescent="0.25">
      <c r="B27" s="6" t="s">
        <v>1300</v>
      </c>
      <c r="C27" s="433">
        <v>2026</v>
      </c>
      <c r="D27" s="433">
        <v>-0.9</v>
      </c>
      <c r="E27" s="433">
        <v>57.7</v>
      </c>
      <c r="F27" s="433" t="s">
        <v>1301</v>
      </c>
      <c r="G27" s="433">
        <v>2039</v>
      </c>
      <c r="H27" s="433">
        <v>60</v>
      </c>
      <c r="I27" s="434" t="s">
        <v>840</v>
      </c>
      <c r="J27" s="432">
        <v>0.7</v>
      </c>
      <c r="K27" s="432" t="s">
        <v>848</v>
      </c>
    </row>
    <row r="28" spans="2:11" ht="12" thickBot="1" x14ac:dyDescent="0.3">
      <c r="B28" s="291" t="s">
        <v>779</v>
      </c>
      <c r="C28" s="286">
        <v>2026</v>
      </c>
      <c r="D28" s="286">
        <v>-3.6</v>
      </c>
      <c r="E28" s="286">
        <v>63.1</v>
      </c>
      <c r="F28" s="286" t="s">
        <v>1301</v>
      </c>
      <c r="G28" s="286">
        <v>2039</v>
      </c>
      <c r="H28" s="286">
        <v>60</v>
      </c>
      <c r="I28" s="445" t="s">
        <v>840</v>
      </c>
      <c r="J28" s="446">
        <v>4.2</v>
      </c>
      <c r="K28" s="292" t="s">
        <v>847</v>
      </c>
    </row>
    <row r="29" spans="2:11" x14ac:dyDescent="0.25">
      <c r="K29" s="448" t="s">
        <v>97</v>
      </c>
    </row>
    <row r="30" spans="2:11" x14ac:dyDescent="0.25">
      <c r="B30" s="655"/>
      <c r="C30" s="655"/>
      <c r="D30" s="655"/>
      <c r="E30" s="655"/>
      <c r="F30" s="655"/>
      <c r="G30" s="655"/>
      <c r="H30" s="655"/>
      <c r="I30" s="51"/>
    </row>
    <row r="32" spans="2:11" ht="12.5" thickBot="1" x14ac:dyDescent="0.35">
      <c r="B32" s="655" t="s">
        <v>1302</v>
      </c>
      <c r="C32" s="437"/>
      <c r="D32" s="437"/>
    </row>
    <row r="33" spans="2:5" ht="12" thickBot="1" x14ac:dyDescent="0.3">
      <c r="B33" s="216"/>
      <c r="C33" s="652" t="s">
        <v>1303</v>
      </c>
      <c r="D33" s="858" t="s">
        <v>1300</v>
      </c>
      <c r="E33" s="656" t="s">
        <v>779</v>
      </c>
    </row>
    <row r="34" spans="2:5" ht="12" thickBot="1" x14ac:dyDescent="0.3">
      <c r="B34" s="429" t="s">
        <v>836</v>
      </c>
      <c r="C34" s="447">
        <v>3.5</v>
      </c>
      <c r="D34" s="447">
        <v>0.7</v>
      </c>
      <c r="E34" s="281">
        <v>4.2</v>
      </c>
    </row>
    <row r="35" spans="2:5" x14ac:dyDescent="0.25">
      <c r="B35" s="2" t="s">
        <v>792</v>
      </c>
      <c r="C35" s="217"/>
      <c r="D35" s="217"/>
      <c r="E35" s="91"/>
    </row>
    <row r="36" spans="2:5" x14ac:dyDescent="0.25">
      <c r="B36" s="2" t="s">
        <v>662</v>
      </c>
      <c r="C36" s="659">
        <v>1.4</v>
      </c>
      <c r="D36" s="659">
        <v>-0.6</v>
      </c>
      <c r="E36" s="859">
        <v>2</v>
      </c>
    </row>
    <row r="37" spans="2:5" x14ac:dyDescent="0.25">
      <c r="B37" s="2" t="s">
        <v>837</v>
      </c>
      <c r="C37" s="659">
        <v>0.5</v>
      </c>
      <c r="D37" s="659">
        <v>0.1</v>
      </c>
      <c r="E37" s="427">
        <v>0.6</v>
      </c>
    </row>
    <row r="38" spans="2:5" x14ac:dyDescent="0.25">
      <c r="B38" s="2" t="s">
        <v>838</v>
      </c>
      <c r="C38" s="659">
        <v>-0.1</v>
      </c>
      <c r="D38" s="659">
        <v>-0.2</v>
      </c>
      <c r="E38" s="427">
        <v>0.3</v>
      </c>
    </row>
    <row r="39" spans="2:5" x14ac:dyDescent="0.25">
      <c r="B39" s="2" t="s">
        <v>664</v>
      </c>
      <c r="C39" s="659">
        <v>1.8</v>
      </c>
      <c r="D39" s="659">
        <v>1.4</v>
      </c>
      <c r="E39" s="427">
        <v>1.4</v>
      </c>
    </row>
    <row r="40" spans="2:5" ht="12" thickBot="1" x14ac:dyDescent="0.3">
      <c r="B40" s="261" t="s">
        <v>839</v>
      </c>
      <c r="C40" s="660">
        <v>0</v>
      </c>
      <c r="D40" s="658">
        <v>0</v>
      </c>
      <c r="E40" s="608">
        <v>0</v>
      </c>
    </row>
    <row r="41" spans="2:5" ht="12" x14ac:dyDescent="0.3">
      <c r="C41" s="437"/>
      <c r="E41" s="448" t="s">
        <v>97</v>
      </c>
    </row>
  </sheetData>
  <mergeCells count="2">
    <mergeCell ref="B3:I3"/>
    <mergeCell ref="B24:H2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H49"/>
  <sheetViews>
    <sheetView showGridLines="0" zoomScaleNormal="100" workbookViewId="0">
      <selection activeCell="B1" sqref="B1"/>
    </sheetView>
  </sheetViews>
  <sheetFormatPr defaultColWidth="9.26953125" defaultRowHeight="11.5" x14ac:dyDescent="0.25"/>
  <cols>
    <col min="1" max="1" width="9.26953125" style="12"/>
    <col min="2" max="2" width="39.453125" style="12" bestFit="1" customWidth="1"/>
    <col min="3" max="3" width="15.453125" style="12" bestFit="1" customWidth="1"/>
    <col min="4" max="4" width="16" style="12" customWidth="1"/>
    <col min="5" max="5" width="10.26953125" style="12" customWidth="1"/>
    <col min="6" max="6" width="14.7265625" style="12" customWidth="1"/>
    <col min="7" max="7" width="13.453125" style="12" customWidth="1"/>
    <col min="8" max="8" width="12.54296875" style="12" bestFit="1" customWidth="1"/>
    <col min="9" max="16384" width="9.26953125" style="12"/>
  </cols>
  <sheetData>
    <row r="3" spans="2:8" ht="12" thickBot="1" x14ac:dyDescent="0.3">
      <c r="B3" s="1011" t="s">
        <v>1304</v>
      </c>
      <c r="C3" s="1011"/>
      <c r="D3" s="1011"/>
      <c r="E3" s="1011"/>
      <c r="F3" s="1011"/>
      <c r="G3" s="1011"/>
      <c r="H3" s="1011"/>
    </row>
    <row r="4" spans="2:8" ht="23.5" thickBot="1" x14ac:dyDescent="0.3">
      <c r="B4" s="657"/>
      <c r="C4" s="610" t="s">
        <v>832</v>
      </c>
      <c r="D4" s="610" t="s">
        <v>811</v>
      </c>
      <c r="E4" s="610" t="s">
        <v>833</v>
      </c>
      <c r="F4" s="452" t="s">
        <v>813</v>
      </c>
      <c r="G4" s="610" t="s">
        <v>843</v>
      </c>
      <c r="H4" s="610" t="s">
        <v>815</v>
      </c>
    </row>
    <row r="5" spans="2:8" x14ac:dyDescent="0.25">
      <c r="B5" s="6" t="s">
        <v>982</v>
      </c>
      <c r="C5" s="433">
        <v>2023</v>
      </c>
      <c r="D5" s="433">
        <v>-3.4</v>
      </c>
      <c r="E5" s="433">
        <v>58.7</v>
      </c>
      <c r="F5" s="434" t="s">
        <v>526</v>
      </c>
      <c r="G5" s="432">
        <v>9.1999999999999993</v>
      </c>
      <c r="H5" s="223" t="s">
        <v>527</v>
      </c>
    </row>
    <row r="6" spans="2:8" x14ac:dyDescent="0.25">
      <c r="B6" s="6" t="s">
        <v>1293</v>
      </c>
      <c r="C6" s="433">
        <v>2026</v>
      </c>
      <c r="D6" s="433">
        <v>-0.9</v>
      </c>
      <c r="E6" s="433">
        <v>57.7</v>
      </c>
      <c r="F6" s="434" t="s">
        <v>526</v>
      </c>
      <c r="G6" s="458">
        <v>6.1</v>
      </c>
      <c r="H6" s="223" t="s">
        <v>527</v>
      </c>
    </row>
    <row r="7" spans="2:8" ht="12" thickBot="1" x14ac:dyDescent="0.3">
      <c r="B7" s="453" t="s">
        <v>1295</v>
      </c>
      <c r="C7" s="653">
        <v>2026</v>
      </c>
      <c r="D7" s="653">
        <v>-3.6</v>
      </c>
      <c r="E7" s="653">
        <v>63.1</v>
      </c>
      <c r="F7" s="454" t="s">
        <v>526</v>
      </c>
      <c r="G7" s="455">
        <v>8.9</v>
      </c>
      <c r="H7" s="456" t="s">
        <v>527</v>
      </c>
    </row>
    <row r="8" spans="2:8" ht="12" thickTop="1" x14ac:dyDescent="0.25">
      <c r="B8" s="222"/>
      <c r="H8" s="457" t="s">
        <v>8</v>
      </c>
    </row>
    <row r="9" spans="2:8" x14ac:dyDescent="0.25">
      <c r="B9" s="222"/>
    </row>
    <row r="10" spans="2:8" ht="15" thickBot="1" x14ac:dyDescent="0.4">
      <c r="B10" s="436" t="s">
        <v>1305</v>
      </c>
      <c r="C10"/>
      <c r="D10"/>
      <c r="E10"/>
      <c r="F10"/>
      <c r="G10"/>
    </row>
    <row r="11" spans="2:8" ht="23.5" thickBot="1" x14ac:dyDescent="0.3">
      <c r="B11" s="652"/>
      <c r="C11" s="1012" t="s">
        <v>982</v>
      </c>
      <c r="D11" s="1012"/>
      <c r="E11" s="656" t="s">
        <v>1293</v>
      </c>
      <c r="F11" s="1012" t="s">
        <v>1295</v>
      </c>
      <c r="G11" s="1012"/>
    </row>
    <row r="12" spans="2:8" ht="12" thickBot="1" x14ac:dyDescent="0.3">
      <c r="B12" s="429" t="s">
        <v>528</v>
      </c>
      <c r="C12" s="1013">
        <v>9.1999999999999993</v>
      </c>
      <c r="D12" s="1013"/>
      <c r="E12" s="281">
        <v>6.1</v>
      </c>
      <c r="F12" s="1014">
        <v>8.9</v>
      </c>
      <c r="G12" s="1014"/>
    </row>
    <row r="13" spans="2:8" ht="14" x14ac:dyDescent="0.25">
      <c r="B13" s="2" t="s">
        <v>660</v>
      </c>
      <c r="C13" s="217"/>
      <c r="D13" s="930"/>
      <c r="E13" s="930"/>
      <c r="F13" s="930"/>
      <c r="G13" s="654"/>
    </row>
    <row r="14" spans="2:8" x14ac:dyDescent="0.25">
      <c r="B14" s="2" t="s">
        <v>818</v>
      </c>
      <c r="C14" s="1015">
        <v>3.4</v>
      </c>
      <c r="D14" s="1015"/>
      <c r="E14" s="427">
        <v>1.2</v>
      </c>
      <c r="F14" s="1016">
        <v>4</v>
      </c>
      <c r="G14" s="1016"/>
    </row>
    <row r="15" spans="2:8" x14ac:dyDescent="0.25">
      <c r="B15" s="2" t="s">
        <v>661</v>
      </c>
      <c r="C15" s="1016">
        <v>3</v>
      </c>
      <c r="D15" s="1016"/>
      <c r="E15" s="427">
        <v>2.5</v>
      </c>
      <c r="F15" s="1015">
        <v>2.5</v>
      </c>
      <c r="G15" s="1015"/>
    </row>
    <row r="16" spans="2:8" x14ac:dyDescent="0.25">
      <c r="B16" s="2" t="s">
        <v>841</v>
      </c>
      <c r="C16" s="1016">
        <v>3</v>
      </c>
      <c r="D16" s="1016"/>
      <c r="E16" s="427">
        <v>2.8</v>
      </c>
      <c r="F16" s="1015">
        <v>2.8</v>
      </c>
      <c r="G16" s="1015"/>
    </row>
    <row r="17" spans="2:8" x14ac:dyDescent="0.25">
      <c r="B17" s="2" t="s">
        <v>842</v>
      </c>
      <c r="C17" s="1015">
        <v>0.1</v>
      </c>
      <c r="D17" s="1015"/>
      <c r="E17" s="859">
        <v>0</v>
      </c>
      <c r="F17" s="1016">
        <v>0</v>
      </c>
      <c r="G17" s="1016"/>
    </row>
    <row r="18" spans="2:8" ht="12" thickBot="1" x14ac:dyDescent="0.3">
      <c r="B18" s="261" t="s">
        <v>822</v>
      </c>
      <c r="C18" s="1017">
        <v>-0.3</v>
      </c>
      <c r="D18" s="1017"/>
      <c r="E18" s="608">
        <v>-0.4</v>
      </c>
      <c r="F18" s="1017">
        <v>-0.4</v>
      </c>
      <c r="G18" s="1017"/>
    </row>
    <row r="19" spans="2:8" ht="14.5" x14ac:dyDescent="0.25">
      <c r="B19" s="861"/>
      <c r="C19" s="861"/>
      <c r="D19" s="861"/>
      <c r="E19" s="861"/>
      <c r="F19" s="861"/>
      <c r="G19" s="448" t="s">
        <v>8</v>
      </c>
    </row>
    <row r="20" spans="2:8" ht="14.5" x14ac:dyDescent="0.35">
      <c r="C20"/>
      <c r="D20"/>
      <c r="E20"/>
      <c r="F20"/>
      <c r="G20"/>
    </row>
    <row r="24" spans="2:8" ht="12" thickBot="1" x14ac:dyDescent="0.3">
      <c r="B24" s="1011" t="s">
        <v>1306</v>
      </c>
      <c r="C24" s="1011"/>
      <c r="D24" s="1011"/>
      <c r="E24" s="1011"/>
      <c r="F24" s="1011"/>
      <c r="G24" s="1011"/>
      <c r="H24" s="1011"/>
    </row>
    <row r="25" spans="2:8" ht="23.5" thickBot="1" x14ac:dyDescent="0.3">
      <c r="B25" s="657"/>
      <c r="C25" s="610" t="s">
        <v>845</v>
      </c>
      <c r="D25" s="610" t="s">
        <v>824</v>
      </c>
      <c r="E25" s="610" t="s">
        <v>846</v>
      </c>
      <c r="F25" s="459" t="s">
        <v>829</v>
      </c>
      <c r="G25" s="656" t="s">
        <v>844</v>
      </c>
      <c r="H25" s="656" t="s">
        <v>831</v>
      </c>
    </row>
    <row r="26" spans="2:8" x14ac:dyDescent="0.25">
      <c r="B26" s="6" t="s">
        <v>1298</v>
      </c>
      <c r="C26" s="433">
        <v>2023</v>
      </c>
      <c r="D26" s="433">
        <v>-3.4</v>
      </c>
      <c r="E26" s="433">
        <v>58.7</v>
      </c>
      <c r="F26" s="434" t="s">
        <v>840</v>
      </c>
      <c r="G26" s="432">
        <v>9.1999999999999993</v>
      </c>
      <c r="H26" s="223" t="s">
        <v>847</v>
      </c>
    </row>
    <row r="27" spans="2:8" x14ac:dyDescent="0.25">
      <c r="B27" s="195" t="s">
        <v>1300</v>
      </c>
      <c r="C27" s="433">
        <v>2026</v>
      </c>
      <c r="D27" s="433">
        <v>-0.9</v>
      </c>
      <c r="E27" s="433">
        <v>57.7</v>
      </c>
      <c r="F27" s="434" t="s">
        <v>840</v>
      </c>
      <c r="G27" s="458">
        <v>6.1</v>
      </c>
      <c r="H27" s="223" t="s">
        <v>847</v>
      </c>
    </row>
    <row r="28" spans="2:8" ht="12" thickBot="1" x14ac:dyDescent="0.3">
      <c r="B28" s="453" t="s">
        <v>779</v>
      </c>
      <c r="C28" s="653">
        <v>2026</v>
      </c>
      <c r="D28" s="653">
        <v>-3.6</v>
      </c>
      <c r="E28" s="653">
        <v>63.1</v>
      </c>
      <c r="F28" s="454" t="s">
        <v>840</v>
      </c>
      <c r="G28" s="455">
        <v>8.9</v>
      </c>
      <c r="H28" s="456" t="s">
        <v>847</v>
      </c>
    </row>
    <row r="29" spans="2:8" ht="12" thickTop="1" x14ac:dyDescent="0.25">
      <c r="B29" s="222"/>
      <c r="H29" s="448" t="s">
        <v>97</v>
      </c>
    </row>
    <row r="30" spans="2:8" x14ac:dyDescent="0.25">
      <c r="B30" s="222"/>
    </row>
    <row r="31" spans="2:8" ht="12.5" thickBot="1" x14ac:dyDescent="0.35">
      <c r="B31" s="219" t="s">
        <v>1307</v>
      </c>
      <c r="C31" s="437"/>
      <c r="D31" s="437"/>
      <c r="E31" s="437"/>
      <c r="F31" s="437"/>
      <c r="G31" s="437"/>
    </row>
    <row r="32" spans="2:8" ht="35" thickBot="1" x14ac:dyDescent="0.3">
      <c r="B32" s="652"/>
      <c r="C32" s="1012" t="s">
        <v>1303</v>
      </c>
      <c r="D32" s="1012"/>
      <c r="E32" s="656" t="s">
        <v>1300</v>
      </c>
      <c r="F32" s="1012" t="s">
        <v>779</v>
      </c>
      <c r="G32" s="1012"/>
    </row>
    <row r="33" spans="2:7" ht="12" thickBot="1" x14ac:dyDescent="0.3">
      <c r="B33" s="429" t="s">
        <v>849</v>
      </c>
      <c r="C33" s="1013">
        <v>9.1999999999999993</v>
      </c>
      <c r="D33" s="1013"/>
      <c r="E33" s="283">
        <v>6.1</v>
      </c>
      <c r="F33" s="1014">
        <v>8.9</v>
      </c>
      <c r="G33" s="1014"/>
    </row>
    <row r="34" spans="2:7" x14ac:dyDescent="0.25">
      <c r="B34" s="2" t="s">
        <v>792</v>
      </c>
      <c r="C34" s="217"/>
      <c r="D34" s="930"/>
      <c r="E34" s="930"/>
      <c r="F34" s="930"/>
      <c r="G34" s="428"/>
    </row>
    <row r="35" spans="2:7" x14ac:dyDescent="0.25">
      <c r="B35" s="2" t="s">
        <v>662</v>
      </c>
      <c r="C35" s="1016">
        <v>3.4</v>
      </c>
      <c r="D35" s="1016"/>
      <c r="E35" s="427">
        <v>1.2</v>
      </c>
      <c r="F35" s="1016">
        <v>4</v>
      </c>
      <c r="G35" s="1016"/>
    </row>
    <row r="36" spans="2:7" x14ac:dyDescent="0.25">
      <c r="B36" s="2" t="s">
        <v>663</v>
      </c>
      <c r="C36" s="1016">
        <v>3</v>
      </c>
      <c r="D36" s="1016"/>
      <c r="E36" s="427">
        <v>2.5</v>
      </c>
      <c r="F36" s="1016">
        <v>2.5</v>
      </c>
      <c r="G36" s="1016"/>
    </row>
    <row r="37" spans="2:7" x14ac:dyDescent="0.25">
      <c r="B37" s="2" t="s">
        <v>850</v>
      </c>
      <c r="C37" s="1016">
        <v>3</v>
      </c>
      <c r="D37" s="1016"/>
      <c r="E37" s="427">
        <v>2.8</v>
      </c>
      <c r="F37" s="1016">
        <v>2.8</v>
      </c>
      <c r="G37" s="1016"/>
    </row>
    <row r="38" spans="2:7" x14ac:dyDescent="0.25">
      <c r="B38" s="2" t="s">
        <v>851</v>
      </c>
      <c r="C38" s="1016">
        <v>0.1</v>
      </c>
      <c r="D38" s="1016"/>
      <c r="E38" s="859">
        <v>0</v>
      </c>
      <c r="F38" s="1016">
        <v>0</v>
      </c>
      <c r="G38" s="1016"/>
    </row>
    <row r="39" spans="2:7" ht="12" thickBot="1" x14ac:dyDescent="0.3">
      <c r="B39" s="261" t="s">
        <v>839</v>
      </c>
      <c r="C39" s="1018">
        <v>-0.3</v>
      </c>
      <c r="D39" s="1018"/>
      <c r="E39" s="608">
        <v>-0.4</v>
      </c>
      <c r="F39" s="1018">
        <v>-0.4</v>
      </c>
      <c r="G39" s="1018"/>
    </row>
    <row r="40" spans="2:7" ht="14.5" x14ac:dyDescent="0.25">
      <c r="B40" s="861"/>
      <c r="C40" s="861"/>
      <c r="D40" s="861"/>
      <c r="E40" s="861"/>
      <c r="F40" s="861"/>
      <c r="G40" s="448" t="s">
        <v>97</v>
      </c>
    </row>
    <row r="43" spans="2:7" x14ac:dyDescent="0.25">
      <c r="B43" s="54"/>
    </row>
    <row r="44" spans="2:7" x14ac:dyDescent="0.25">
      <c r="B44" s="54"/>
    </row>
    <row r="45" spans="2:7" x14ac:dyDescent="0.25">
      <c r="B45" s="54"/>
    </row>
    <row r="46" spans="2:7" x14ac:dyDescent="0.25">
      <c r="B46" s="54"/>
    </row>
    <row r="47" spans="2:7" x14ac:dyDescent="0.25">
      <c r="B47" s="54"/>
    </row>
    <row r="48" spans="2:7" x14ac:dyDescent="0.25">
      <c r="B48" s="51"/>
    </row>
    <row r="49" spans="2:2" x14ac:dyDescent="0.25">
      <c r="B49" s="51"/>
    </row>
  </sheetData>
  <mergeCells count="32">
    <mergeCell ref="C37:D37"/>
    <mergeCell ref="F37:G37"/>
    <mergeCell ref="C38:D38"/>
    <mergeCell ref="F38:G38"/>
    <mergeCell ref="C39:D39"/>
    <mergeCell ref="F39:G39"/>
    <mergeCell ref="C36:D36"/>
    <mergeCell ref="F36:G36"/>
    <mergeCell ref="C17:D17"/>
    <mergeCell ref="F17:G17"/>
    <mergeCell ref="C18:D18"/>
    <mergeCell ref="F18:G18"/>
    <mergeCell ref="B24:H24"/>
    <mergeCell ref="C32:D32"/>
    <mergeCell ref="F32:G32"/>
    <mergeCell ref="C33:D33"/>
    <mergeCell ref="F33:G33"/>
    <mergeCell ref="D34:F34"/>
    <mergeCell ref="C35:D35"/>
    <mergeCell ref="F35:G35"/>
    <mergeCell ref="C14:D14"/>
    <mergeCell ref="F14:G14"/>
    <mergeCell ref="C15:D15"/>
    <mergeCell ref="F15:G15"/>
    <mergeCell ref="C16:D16"/>
    <mergeCell ref="F16:G16"/>
    <mergeCell ref="D13:F13"/>
    <mergeCell ref="B3:H3"/>
    <mergeCell ref="C11:D11"/>
    <mergeCell ref="F11:G11"/>
    <mergeCell ref="C12:D12"/>
    <mergeCell ref="F12:G12"/>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F22"/>
  <sheetViews>
    <sheetView showGridLines="0" zoomScale="80" zoomScaleNormal="80" workbookViewId="0"/>
  </sheetViews>
  <sheetFormatPr defaultRowHeight="14.5" x14ac:dyDescent="0.35"/>
  <cols>
    <col min="1" max="1" width="67.453125" customWidth="1"/>
    <col min="2" max="5" width="6.26953125" style="885" customWidth="1"/>
    <col min="6" max="6" width="72.26953125" customWidth="1"/>
    <col min="7" max="7" width="17.54296875" customWidth="1"/>
    <col min="8" max="8" width="22.26953125" customWidth="1"/>
  </cols>
  <sheetData>
    <row r="3" spans="1:6" x14ac:dyDescent="0.35">
      <c r="A3" s="436" t="s">
        <v>1232</v>
      </c>
    </row>
    <row r="4" spans="1:6" ht="15" thickBot="1" x14ac:dyDescent="0.4">
      <c r="A4" s="1019">
        <v>2023</v>
      </c>
      <c r="B4" s="1020"/>
      <c r="C4" s="740">
        <v>2024</v>
      </c>
      <c r="D4" s="741">
        <v>2025</v>
      </c>
      <c r="E4" s="740">
        <v>2026</v>
      </c>
      <c r="F4" s="740" t="s">
        <v>1233</v>
      </c>
    </row>
    <row r="5" spans="1:6" x14ac:dyDescent="0.35">
      <c r="A5" s="731" t="s">
        <v>1234</v>
      </c>
      <c r="B5" s="744">
        <v>-6.49</v>
      </c>
      <c r="C5" s="730">
        <v>-4.04</v>
      </c>
      <c r="D5" s="744">
        <v>-3.42</v>
      </c>
      <c r="E5" s="886">
        <v>-3.35</v>
      </c>
      <c r="F5" s="746" t="s">
        <v>1235</v>
      </c>
    </row>
    <row r="6" spans="1:6" x14ac:dyDescent="0.35">
      <c r="A6" s="743" t="s">
        <v>1236</v>
      </c>
      <c r="B6" s="744">
        <v>-0.28999999999999998</v>
      </c>
      <c r="C6" s="745">
        <v>-0.25</v>
      </c>
      <c r="D6" s="744">
        <v>-0.42</v>
      </c>
      <c r="E6" s="887"/>
      <c r="F6" s="747" t="s">
        <v>1237</v>
      </c>
    </row>
    <row r="7" spans="1:6" x14ac:dyDescent="0.35">
      <c r="A7" s="743" t="s">
        <v>1238</v>
      </c>
      <c r="B7" s="744">
        <v>0.25</v>
      </c>
      <c r="C7" s="730">
        <v>-0.03</v>
      </c>
      <c r="D7" s="744">
        <v>-0.1</v>
      </c>
      <c r="E7" s="888"/>
      <c r="F7" s="747" t="s">
        <v>1237</v>
      </c>
    </row>
    <row r="8" spans="1:6" x14ac:dyDescent="0.35">
      <c r="A8" s="743" t="s">
        <v>1239</v>
      </c>
      <c r="B8" s="744">
        <v>-0.01</v>
      </c>
      <c r="C8" s="730">
        <v>-0.02</v>
      </c>
      <c r="D8" s="744">
        <v>-0.02</v>
      </c>
      <c r="E8" s="888"/>
      <c r="F8" s="747" t="s">
        <v>1240</v>
      </c>
    </row>
    <row r="9" spans="1:6" x14ac:dyDescent="0.35">
      <c r="A9" s="732" t="s">
        <v>1241</v>
      </c>
      <c r="B9" s="744">
        <v>0.12</v>
      </c>
      <c r="C9" s="730">
        <v>0.04</v>
      </c>
      <c r="D9" s="744">
        <v>0.05</v>
      </c>
      <c r="E9" s="1021"/>
      <c r="F9" s="747" t="s">
        <v>1243</v>
      </c>
    </row>
    <row r="10" spans="1:6" ht="15" thickBot="1" x14ac:dyDescent="0.4">
      <c r="A10" s="748" t="s">
        <v>1242</v>
      </c>
      <c r="B10" s="889"/>
      <c r="C10" s="733">
        <v>-4.26</v>
      </c>
      <c r="D10" s="749">
        <v>-3.79</v>
      </c>
      <c r="E10" s="1021"/>
      <c r="F10" s="747"/>
    </row>
    <row r="11" spans="1:6" ht="15" thickBot="1" x14ac:dyDescent="0.4">
      <c r="A11" s="742" t="s">
        <v>1244</v>
      </c>
      <c r="B11" s="890">
        <v>-6.49</v>
      </c>
      <c r="C11" s="740">
        <v>-4.21</v>
      </c>
      <c r="D11" s="741">
        <v>-3.67</v>
      </c>
      <c r="E11" s="891">
        <v>-3.61</v>
      </c>
      <c r="F11" s="892"/>
    </row>
    <row r="14" spans="1:6" ht="27" customHeight="1" x14ac:dyDescent="0.35">
      <c r="A14" s="436" t="s">
        <v>1245</v>
      </c>
    </row>
    <row r="15" spans="1:6" ht="15" thickBot="1" x14ac:dyDescent="0.4">
      <c r="A15" s="1019">
        <v>2023</v>
      </c>
      <c r="B15" s="1020"/>
      <c r="C15" s="740">
        <v>2024</v>
      </c>
      <c r="D15" s="741">
        <v>2025</v>
      </c>
      <c r="E15" s="740">
        <v>2026</v>
      </c>
      <c r="F15" s="740" t="s">
        <v>1253</v>
      </c>
    </row>
    <row r="16" spans="1:6" x14ac:dyDescent="0.35">
      <c r="A16" s="731" t="s">
        <v>1249</v>
      </c>
      <c r="B16" s="744">
        <v>-6.49</v>
      </c>
      <c r="C16" s="730">
        <v>-4.04</v>
      </c>
      <c r="D16" s="744">
        <v>-3.42</v>
      </c>
      <c r="E16" s="886">
        <v>-3.35</v>
      </c>
      <c r="F16" s="746" t="s">
        <v>1256</v>
      </c>
    </row>
    <row r="17" spans="1:6" x14ac:dyDescent="0.35">
      <c r="A17" s="743" t="s">
        <v>1246</v>
      </c>
      <c r="B17" s="744">
        <v>-0.28999999999999998</v>
      </c>
      <c r="C17" s="745">
        <v>-0.25</v>
      </c>
      <c r="D17" s="744">
        <v>-0.42</v>
      </c>
      <c r="E17" s="887"/>
      <c r="F17" s="747" t="s">
        <v>1254</v>
      </c>
    </row>
    <row r="18" spans="1:6" x14ac:dyDescent="0.35">
      <c r="A18" s="743" t="s">
        <v>1247</v>
      </c>
      <c r="B18" s="744">
        <v>0.25</v>
      </c>
      <c r="C18" s="730">
        <v>-0.03</v>
      </c>
      <c r="D18" s="744">
        <v>-0.1</v>
      </c>
      <c r="E18" s="888"/>
      <c r="F18" s="747" t="s">
        <v>1254</v>
      </c>
    </row>
    <row r="19" spans="1:6" x14ac:dyDescent="0.35">
      <c r="A19" s="743" t="s">
        <v>1250</v>
      </c>
      <c r="B19" s="744">
        <v>-0.01</v>
      </c>
      <c r="C19" s="730">
        <v>-0.02</v>
      </c>
      <c r="D19" s="744">
        <v>-0.02</v>
      </c>
      <c r="E19" s="888"/>
      <c r="F19" s="747" t="s">
        <v>1257</v>
      </c>
    </row>
    <row r="20" spans="1:6" x14ac:dyDescent="0.35">
      <c r="A20" s="732" t="s">
        <v>1251</v>
      </c>
      <c r="B20" s="744">
        <v>0.12</v>
      </c>
      <c r="C20" s="730">
        <v>0.04</v>
      </c>
      <c r="D20" s="744">
        <v>0.05</v>
      </c>
      <c r="E20" s="1021"/>
      <c r="F20" s="747" t="s">
        <v>1255</v>
      </c>
    </row>
    <row r="21" spans="1:6" ht="15" thickBot="1" x14ac:dyDescent="0.4">
      <c r="A21" s="748" t="s">
        <v>1248</v>
      </c>
      <c r="B21" s="889"/>
      <c r="C21" s="733">
        <v>-4.26</v>
      </c>
      <c r="D21" s="749">
        <v>-3.79</v>
      </c>
      <c r="E21" s="1021"/>
      <c r="F21" s="747"/>
    </row>
    <row r="22" spans="1:6" ht="15" thickBot="1" x14ac:dyDescent="0.4">
      <c r="A22" s="742" t="s">
        <v>1252</v>
      </c>
      <c r="B22" s="890">
        <v>-6.49</v>
      </c>
      <c r="C22" s="740">
        <v>-4.21</v>
      </c>
      <c r="D22" s="741">
        <v>-3.67</v>
      </c>
      <c r="E22" s="891">
        <v>-3.61</v>
      </c>
      <c r="F22" s="892"/>
    </row>
  </sheetData>
  <mergeCells count="4">
    <mergeCell ref="A15:B15"/>
    <mergeCell ref="E20:E21"/>
    <mergeCell ref="A4:B4"/>
    <mergeCell ref="E9:E10"/>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19"/>
  <sheetViews>
    <sheetView showGridLines="0" workbookViewId="0">
      <selection activeCell="D14" sqref="D14"/>
    </sheetView>
  </sheetViews>
  <sheetFormatPr defaultColWidth="9.26953125" defaultRowHeight="11.5" x14ac:dyDescent="0.25"/>
  <cols>
    <col min="1" max="1" width="22.453125" style="12" customWidth="1"/>
    <col min="2" max="16384" width="9.26953125" style="12"/>
  </cols>
  <sheetData>
    <row r="2" spans="1:56" x14ac:dyDescent="0.25">
      <c r="B2" s="12">
        <v>2016</v>
      </c>
      <c r="C2" s="12">
        <v>2017</v>
      </c>
      <c r="D2" s="12">
        <v>2018</v>
      </c>
      <c r="E2" s="12">
        <v>2019</v>
      </c>
      <c r="F2" s="12">
        <v>2020</v>
      </c>
      <c r="G2" s="12">
        <v>2021</v>
      </c>
      <c r="H2" s="12">
        <v>2022</v>
      </c>
      <c r="I2" s="12">
        <v>2023</v>
      </c>
      <c r="J2" s="12">
        <v>2024</v>
      </c>
      <c r="K2" s="12">
        <v>2025</v>
      </c>
      <c r="L2" s="12">
        <v>2026</v>
      </c>
      <c r="M2" s="12">
        <v>2027</v>
      </c>
      <c r="N2" s="12">
        <v>2028</v>
      </c>
      <c r="O2" s="12">
        <v>2029</v>
      </c>
      <c r="P2" s="12">
        <v>2030</v>
      </c>
      <c r="Q2" s="12">
        <v>2031</v>
      </c>
      <c r="R2" s="12">
        <v>2032</v>
      </c>
      <c r="S2" s="12">
        <v>2033</v>
      </c>
      <c r="T2" s="12">
        <v>2034</v>
      </c>
      <c r="U2" s="12">
        <v>2035</v>
      </c>
      <c r="V2" s="12">
        <v>2036</v>
      </c>
      <c r="W2" s="12">
        <v>2037</v>
      </c>
      <c r="X2" s="12">
        <v>2038</v>
      </c>
      <c r="Y2" s="12">
        <v>2039</v>
      </c>
      <c r="Z2" s="12">
        <v>2040</v>
      </c>
      <c r="AA2" s="12">
        <v>2041</v>
      </c>
      <c r="AB2" s="12">
        <v>2042</v>
      </c>
      <c r="AC2" s="12">
        <v>2043</v>
      </c>
      <c r="AD2" s="12">
        <v>2044</v>
      </c>
      <c r="AE2" s="12">
        <v>2045</v>
      </c>
      <c r="AF2" s="12">
        <v>2046</v>
      </c>
      <c r="AG2" s="12">
        <v>2047</v>
      </c>
      <c r="AH2" s="12">
        <v>2048</v>
      </c>
      <c r="AI2" s="12">
        <v>2049</v>
      </c>
      <c r="AJ2" s="12">
        <v>2050</v>
      </c>
      <c r="AK2" s="12">
        <v>2051</v>
      </c>
      <c r="AL2" s="12">
        <v>2052</v>
      </c>
      <c r="AM2" s="12">
        <v>2053</v>
      </c>
      <c r="AN2" s="12">
        <v>2054</v>
      </c>
      <c r="AO2" s="12">
        <v>2055</v>
      </c>
      <c r="AP2" s="12">
        <v>2056</v>
      </c>
      <c r="AQ2" s="12">
        <v>2057</v>
      </c>
      <c r="AR2" s="12">
        <v>2058</v>
      </c>
      <c r="AS2" s="12">
        <v>2059</v>
      </c>
      <c r="AT2" s="12">
        <v>2060</v>
      </c>
      <c r="AU2" s="12">
        <v>2061</v>
      </c>
      <c r="AV2" s="12">
        <v>2062</v>
      </c>
      <c r="AW2" s="12">
        <v>2063</v>
      </c>
      <c r="AX2" s="12">
        <v>2064</v>
      </c>
      <c r="AY2" s="12">
        <v>2065</v>
      </c>
      <c r="AZ2" s="12">
        <v>2066</v>
      </c>
      <c r="BA2" s="12">
        <v>2067</v>
      </c>
      <c r="BB2" s="12">
        <v>2068</v>
      </c>
      <c r="BC2" s="12">
        <v>2069</v>
      </c>
      <c r="BD2" s="12">
        <v>2070</v>
      </c>
    </row>
    <row r="3" spans="1:56" x14ac:dyDescent="0.25">
      <c r="A3" s="12" t="s">
        <v>505</v>
      </c>
      <c r="B3" s="103">
        <v>8.5661178091161305E-2</v>
      </c>
      <c r="C3" s="103">
        <v>8.6890541246745848E-2</v>
      </c>
      <c r="D3" s="103">
        <v>8.5860344001902456E-2</v>
      </c>
      <c r="E3" s="103">
        <v>8.4952860073244582E-2</v>
      </c>
      <c r="F3" s="103">
        <v>8.4154280346291493E-2</v>
      </c>
      <c r="G3" s="103">
        <v>8.34736900412619E-2</v>
      </c>
      <c r="H3" s="103">
        <v>8.2427592738855929E-2</v>
      </c>
      <c r="I3" s="103">
        <v>8.1052999756632077E-2</v>
      </c>
      <c r="J3" s="103">
        <v>8.0610998831382966E-2</v>
      </c>
      <c r="K3" s="103">
        <v>8.0271476985257481E-2</v>
      </c>
      <c r="L3" s="103">
        <v>8.0118934679381332E-2</v>
      </c>
      <c r="M3" s="103">
        <v>8.0063968640810723E-2</v>
      </c>
      <c r="N3" s="103">
        <v>8.0290326384493196E-2</v>
      </c>
      <c r="O3" s="103">
        <v>8.0538437373467608E-2</v>
      </c>
      <c r="P3" s="103">
        <v>8.0307724867782967E-2</v>
      </c>
      <c r="Q3" s="103">
        <v>8.019678760543543E-2</v>
      </c>
      <c r="R3" s="103">
        <v>8.0349538278954732E-2</v>
      </c>
      <c r="S3" s="103">
        <v>8.0560023677813883E-2</v>
      </c>
      <c r="T3" s="103">
        <v>8.0709066869897275E-2</v>
      </c>
      <c r="U3" s="103">
        <v>8.127476027163813E-2</v>
      </c>
      <c r="V3" s="103">
        <v>8.2003563008569438E-2</v>
      </c>
      <c r="W3" s="103">
        <v>8.2792518175484955E-2</v>
      </c>
      <c r="X3" s="103">
        <v>8.2975472831497213E-2</v>
      </c>
      <c r="Y3" s="103">
        <v>8.3884808269749159E-2</v>
      </c>
      <c r="Z3" s="103">
        <v>8.4980482790699557E-2</v>
      </c>
      <c r="AA3" s="103">
        <v>8.6135489875054025E-2</v>
      </c>
      <c r="AB3" s="103">
        <v>8.7059630163263263E-2</v>
      </c>
      <c r="AC3" s="103">
        <v>8.8411817541516571E-2</v>
      </c>
      <c r="AD3" s="103">
        <v>8.9879998490873983E-2</v>
      </c>
      <c r="AE3" s="103">
        <v>9.1351678349381293E-2</v>
      </c>
      <c r="AF3" s="103">
        <v>9.218782557923072E-2</v>
      </c>
      <c r="AG3" s="103">
        <v>9.3337336760416723E-2</v>
      </c>
      <c r="AH3" s="103">
        <v>9.4320520525975907E-2</v>
      </c>
      <c r="AI3" s="103">
        <v>9.5462293625258987E-2</v>
      </c>
      <c r="AJ3" s="103">
        <v>9.6624133000199106E-2</v>
      </c>
      <c r="AK3" s="103">
        <v>9.8094457616699354E-2</v>
      </c>
      <c r="AL3" s="103">
        <v>9.9650406278333145E-2</v>
      </c>
      <c r="AM3" s="103">
        <v>0.1010455701359087</v>
      </c>
      <c r="AN3" s="103">
        <v>0.10225647792316872</v>
      </c>
      <c r="AO3" s="103">
        <v>0.10323526380129902</v>
      </c>
      <c r="AP3" s="103">
        <v>0.10462593357493712</v>
      </c>
      <c r="AQ3" s="103">
        <v>0.10601233331407428</v>
      </c>
      <c r="AR3" s="103">
        <v>0.10731079387885484</v>
      </c>
      <c r="AS3" s="103">
        <v>0.10844459723966922</v>
      </c>
      <c r="AT3" s="103">
        <v>0.10962668710709902</v>
      </c>
      <c r="AU3" s="103">
        <v>0.11062277905398259</v>
      </c>
      <c r="AV3" s="103">
        <v>0.11129681697010115</v>
      </c>
      <c r="AW3" s="103">
        <v>0.11152787808802447</v>
      </c>
      <c r="AX3" s="103">
        <v>0.11146409185531816</v>
      </c>
      <c r="AY3" s="103">
        <v>0.11116392900979324</v>
      </c>
      <c r="AZ3" s="103">
        <v>0.11097040949762166</v>
      </c>
      <c r="BA3" s="103">
        <v>0.11053897476867817</v>
      </c>
      <c r="BB3" s="103">
        <v>0.11016576686579012</v>
      </c>
      <c r="BC3" s="103">
        <v>0.10947683035731821</v>
      </c>
      <c r="BD3" s="103">
        <v>0.10862007838873265</v>
      </c>
    </row>
    <row r="4" spans="1:56" x14ac:dyDescent="0.25">
      <c r="A4" s="12" t="s">
        <v>506</v>
      </c>
      <c r="B4" s="103">
        <v>8.5661178091161305E-2</v>
      </c>
      <c r="C4" s="103">
        <v>8.6890541246745848E-2</v>
      </c>
      <c r="D4" s="103">
        <v>8.5860344001902456E-2</v>
      </c>
      <c r="E4" s="103">
        <v>8.5135416982476939E-2</v>
      </c>
      <c r="F4" s="103">
        <v>8.5202518211664191E-2</v>
      </c>
      <c r="G4" s="103">
        <v>8.5020122526452385E-2</v>
      </c>
      <c r="H4" s="103">
        <v>8.4316270914044963E-2</v>
      </c>
      <c r="I4" s="103">
        <v>8.3429010630431871E-2</v>
      </c>
      <c r="J4" s="103">
        <v>8.324783228110659E-2</v>
      </c>
      <c r="K4" s="103">
        <v>8.3201367999688733E-2</v>
      </c>
      <c r="L4" s="103">
        <v>8.31717395820461E-2</v>
      </c>
      <c r="M4" s="103">
        <v>8.2964947963205263E-2</v>
      </c>
      <c r="N4" s="103">
        <v>8.297677719579355E-2</v>
      </c>
      <c r="O4" s="103">
        <v>8.3140888612768832E-2</v>
      </c>
      <c r="P4" s="103">
        <v>8.3107642835030318E-2</v>
      </c>
      <c r="Q4" s="103">
        <v>8.3453637403270553E-2</v>
      </c>
      <c r="R4" s="103">
        <v>8.3948444531750335E-2</v>
      </c>
      <c r="S4" s="103">
        <v>8.4688354782839981E-2</v>
      </c>
      <c r="T4" s="103">
        <v>8.5637524875689111E-2</v>
      </c>
      <c r="U4" s="103">
        <v>8.6770337943121334E-2</v>
      </c>
      <c r="V4" s="103">
        <v>8.8166693555311593E-2</v>
      </c>
      <c r="W4" s="103">
        <v>8.9753155110685975E-2</v>
      </c>
      <c r="X4" s="103">
        <v>9.1478089467772292E-2</v>
      </c>
      <c r="Y4" s="103">
        <v>9.3264628223215448E-2</v>
      </c>
      <c r="Z4" s="103">
        <v>9.5070417366042964E-2</v>
      </c>
      <c r="AA4" s="103">
        <v>9.6967727719437444E-2</v>
      </c>
      <c r="AB4" s="103">
        <v>9.8890811919299534E-2</v>
      </c>
      <c r="AC4" s="103">
        <v>0.10078202794561085</v>
      </c>
      <c r="AD4" s="103">
        <v>0.10262968343256459</v>
      </c>
      <c r="AE4" s="103">
        <v>0.10449402485002177</v>
      </c>
      <c r="AF4" s="103">
        <v>0.10633645797370382</v>
      </c>
      <c r="AG4" s="103">
        <v>0.10831286711704004</v>
      </c>
      <c r="AH4" s="103">
        <v>0.1103792798395434</v>
      </c>
      <c r="AI4" s="103">
        <v>0.11250948455988632</v>
      </c>
      <c r="AJ4" s="103">
        <v>0.11467952030542558</v>
      </c>
      <c r="AK4" s="103">
        <v>0.11684157853298693</v>
      </c>
      <c r="AL4" s="103">
        <v>0.11898749054751696</v>
      </c>
      <c r="AM4" s="103">
        <v>0.12118900396246271</v>
      </c>
      <c r="AN4" s="103">
        <v>0.12338670199507561</v>
      </c>
      <c r="AO4" s="103">
        <v>0.12547008717364569</v>
      </c>
      <c r="AP4" s="103">
        <v>0.1273256636965826</v>
      </c>
      <c r="AQ4" s="103">
        <v>0.12865344008386889</v>
      </c>
      <c r="AR4" s="103">
        <v>0.12986564481867649</v>
      </c>
      <c r="AS4" s="103">
        <v>0.13075808541059908</v>
      </c>
      <c r="AT4" s="103">
        <v>0.13156414049263362</v>
      </c>
      <c r="AU4" s="103">
        <v>0.13199032945840133</v>
      </c>
      <c r="AV4" s="103">
        <v>0.13226737634859928</v>
      </c>
      <c r="AW4" s="103">
        <v>0.13233380955788251</v>
      </c>
      <c r="AX4" s="103">
        <v>0.13208490461435579</v>
      </c>
      <c r="AY4" s="103">
        <v>0.13199201022581319</v>
      </c>
      <c r="AZ4" s="103">
        <v>0.13171039079453364</v>
      </c>
      <c r="BA4" s="103">
        <v>0.13147077584624856</v>
      </c>
      <c r="BB4" s="103">
        <v>0.13130704938086224</v>
      </c>
      <c r="BC4" s="103">
        <v>0.13121402385154962</v>
      </c>
      <c r="BD4" s="103">
        <v>0.13111155317757281</v>
      </c>
    </row>
    <row r="5" spans="1:56" x14ac:dyDescent="0.25">
      <c r="A5" s="12" t="s">
        <v>507</v>
      </c>
      <c r="B5" s="103">
        <v>8.5661178091161305E-2</v>
      </c>
      <c r="C5" s="103">
        <v>8.6890541246745848E-2</v>
      </c>
      <c r="D5" s="103">
        <v>8.5860344001902456E-2</v>
      </c>
      <c r="E5" s="103">
        <v>8.5135416982476939E-2</v>
      </c>
      <c r="F5" s="103">
        <v>8.5314277748593195E-2</v>
      </c>
      <c r="G5" s="103">
        <v>8.5096823787667211E-2</v>
      </c>
      <c r="H5" s="103">
        <v>8.4384761978291548E-2</v>
      </c>
      <c r="I5" s="103">
        <v>8.3508893798396946E-2</v>
      </c>
      <c r="J5" s="103">
        <v>8.3332393798842497E-2</v>
      </c>
      <c r="K5" s="103">
        <v>8.3286626602203193E-2</v>
      </c>
      <c r="L5" s="103">
        <v>8.3254725334359944E-2</v>
      </c>
      <c r="M5" s="103">
        <v>8.3051520515347269E-2</v>
      </c>
      <c r="N5" s="103">
        <v>8.3084756726456668E-2</v>
      </c>
      <c r="O5" s="103">
        <v>8.3288514836070138E-2</v>
      </c>
      <c r="P5" s="103">
        <v>8.3305741364471261E-2</v>
      </c>
      <c r="Q5" s="103">
        <v>8.37095708497885E-2</v>
      </c>
      <c r="R5" s="103">
        <v>8.4273493056051876E-2</v>
      </c>
      <c r="S5" s="103">
        <v>8.509453544197787E-2</v>
      </c>
      <c r="T5" s="103">
        <v>8.6129978271781843E-2</v>
      </c>
      <c r="U5" s="103">
        <v>8.73511730866873E-2</v>
      </c>
      <c r="V5" s="103">
        <v>8.883973652877579E-2</v>
      </c>
      <c r="W5" s="103">
        <v>9.0483338833215229E-2</v>
      </c>
      <c r="X5" s="103">
        <v>9.2227184589278116E-2</v>
      </c>
      <c r="Y5" s="103">
        <v>9.4040712300765619E-2</v>
      </c>
      <c r="Z5" s="103">
        <v>9.5907159988431329E-2</v>
      </c>
      <c r="AA5" s="103">
        <v>9.7869500361068992E-2</v>
      </c>
      <c r="AB5" s="103">
        <v>9.9857338399057749E-2</v>
      </c>
      <c r="AC5" s="103">
        <v>0.10183873309922101</v>
      </c>
      <c r="AD5" s="103">
        <v>0.10377829332383277</v>
      </c>
      <c r="AE5" s="103">
        <v>0.10573556050051534</v>
      </c>
      <c r="AF5" s="103">
        <v>0.10764001331131311</v>
      </c>
      <c r="AG5" s="103">
        <v>0.10964939490824606</v>
      </c>
      <c r="AH5" s="103">
        <v>0.11175099618860124</v>
      </c>
      <c r="AI5" s="103">
        <v>0.11391667052403651</v>
      </c>
      <c r="AJ5" s="103">
        <v>0.11612147679393658</v>
      </c>
      <c r="AK5" s="103">
        <v>0.11834826275873225</v>
      </c>
      <c r="AL5" s="103">
        <v>0.12056210681143728</v>
      </c>
      <c r="AM5" s="103">
        <v>0.12280344112755136</v>
      </c>
      <c r="AN5" s="103">
        <v>0.12504057326625931</v>
      </c>
      <c r="AO5" s="103">
        <v>0.12716206800529747</v>
      </c>
      <c r="AP5" s="103">
        <v>0.12905107747736863</v>
      </c>
      <c r="AQ5" s="103">
        <v>0.13040791205431351</v>
      </c>
      <c r="AR5" s="103">
        <v>0.13164686251679883</v>
      </c>
      <c r="AS5" s="103">
        <v>0.13256373216271</v>
      </c>
      <c r="AT5" s="103">
        <v>0.13339398041955114</v>
      </c>
      <c r="AU5" s="103">
        <v>0.13383808680253156</v>
      </c>
      <c r="AV5" s="103">
        <v>0.13412924417830513</v>
      </c>
      <c r="AW5" s="103">
        <v>0.1342087151013337</v>
      </c>
      <c r="AX5" s="103">
        <v>0.13396955950069403</v>
      </c>
      <c r="AY5" s="103">
        <v>0.13388590175401235</v>
      </c>
      <c r="AZ5" s="103">
        <v>0.13360875209384629</v>
      </c>
      <c r="BA5" s="103">
        <v>0.1333733402497079</v>
      </c>
      <c r="BB5" s="103">
        <v>0.13321187737833207</v>
      </c>
      <c r="BC5" s="103">
        <v>0.13312170989082056</v>
      </c>
      <c r="BD5" s="103">
        <v>0.1330221757259164</v>
      </c>
    </row>
    <row r="6" spans="1:56" x14ac:dyDescent="0.25">
      <c r="A6" s="12" t="s">
        <v>508</v>
      </c>
      <c r="B6" s="103">
        <v>8.5661178091161305E-2</v>
      </c>
      <c r="C6" s="103">
        <v>8.6895768194130696E-2</v>
      </c>
      <c r="D6" s="103">
        <v>8.5869719371022543E-2</v>
      </c>
      <c r="E6" s="103">
        <v>8.5149851180338382E-2</v>
      </c>
      <c r="F6" s="103">
        <v>8.5336234303269337E-2</v>
      </c>
      <c r="G6" s="103">
        <v>8.5128246239713448E-2</v>
      </c>
      <c r="H6" s="103">
        <v>8.4430036221010446E-2</v>
      </c>
      <c r="I6" s="103">
        <v>8.357097376197227E-2</v>
      </c>
      <c r="J6" s="103">
        <v>8.3420805010007232E-2</v>
      </c>
      <c r="K6" s="103">
        <v>8.3407150804902574E-2</v>
      </c>
      <c r="L6" s="103">
        <v>8.3414095924806531E-2</v>
      </c>
      <c r="M6" s="103">
        <v>8.32522433997092E-2</v>
      </c>
      <c r="N6" s="103">
        <v>8.3331941471738363E-2</v>
      </c>
      <c r="O6" s="103">
        <v>8.3588833009668448E-2</v>
      </c>
      <c r="P6" s="103">
        <v>8.3659994072176239E-2</v>
      </c>
      <c r="Q6" s="103">
        <v>8.4131194901107001E-2</v>
      </c>
      <c r="R6" s="103">
        <v>8.4772353789378183E-2</v>
      </c>
      <c r="S6" s="103">
        <v>8.5682434288303397E-2</v>
      </c>
      <c r="T6" s="103">
        <v>8.681781240692886E-2</v>
      </c>
      <c r="U6" s="103">
        <v>8.8153017290461502E-2</v>
      </c>
      <c r="V6" s="103">
        <v>8.9770755734477833E-2</v>
      </c>
      <c r="W6" s="103">
        <v>9.1557305676102971E-2</v>
      </c>
      <c r="X6" s="103">
        <v>9.345567940610322E-2</v>
      </c>
      <c r="Y6" s="103">
        <v>9.5431420327815208E-2</v>
      </c>
      <c r="Z6" s="103">
        <v>9.7469300324923222E-2</v>
      </c>
      <c r="AA6" s="103">
        <v>9.9612251388400921E-2</v>
      </c>
      <c r="AB6" s="103">
        <v>0.10178432218067866</v>
      </c>
      <c r="AC6" s="103">
        <v>0.10395044253753184</v>
      </c>
      <c r="AD6" s="103">
        <v>0.10607372965983203</v>
      </c>
      <c r="AE6" s="103">
        <v>0.10821321415678382</v>
      </c>
      <c r="AF6" s="103">
        <v>0.11029860425033747</v>
      </c>
      <c r="AG6" s="103">
        <v>0.11246620078323777</v>
      </c>
      <c r="AH6" s="103">
        <v>0.11470252419599571</v>
      </c>
      <c r="AI6" s="103">
        <v>0.11698077855965201</v>
      </c>
      <c r="AJ6" s="103">
        <v>0.11927445225460248</v>
      </c>
      <c r="AK6" s="103">
        <v>0.12156860115556467</v>
      </c>
      <c r="AL6" s="103">
        <v>0.12383046537748051</v>
      </c>
      <c r="AM6" s="103">
        <v>0.12608541279303148</v>
      </c>
      <c r="AN6" s="103">
        <v>0.12831529886413087</v>
      </c>
      <c r="AO6" s="103">
        <v>0.13041881015252443</v>
      </c>
      <c r="AP6" s="103">
        <v>0.13228974157141987</v>
      </c>
      <c r="AQ6" s="103">
        <v>0.13361840820361701</v>
      </c>
      <c r="AR6" s="103">
        <v>0.1348171014685344</v>
      </c>
      <c r="AS6" s="103">
        <v>0.13568662768911594</v>
      </c>
      <c r="AT6" s="103">
        <v>0.13647665968408346</v>
      </c>
      <c r="AU6" s="103">
        <v>0.13688613331588456</v>
      </c>
      <c r="AV6" s="103">
        <v>0.13713997022069066</v>
      </c>
      <c r="AW6" s="103">
        <v>0.1371772780533598</v>
      </c>
      <c r="AX6" s="103">
        <v>0.13688631570287985</v>
      </c>
      <c r="AY6" s="103">
        <v>0.13675273084748568</v>
      </c>
      <c r="AZ6" s="103">
        <v>0.13642137973875396</v>
      </c>
      <c r="BA6" s="103">
        <v>0.13613226444516943</v>
      </c>
      <c r="BB6" s="103">
        <v>0.13592096002223014</v>
      </c>
      <c r="BC6" s="103">
        <v>0.13578367380869794</v>
      </c>
      <c r="BD6" s="103">
        <v>0.1356398896973193</v>
      </c>
    </row>
    <row r="7" spans="1:56" x14ac:dyDescent="0.25">
      <c r="A7" s="12" t="s">
        <v>509</v>
      </c>
      <c r="B7" s="103">
        <v>8.5661178091161305E-2</v>
      </c>
      <c r="C7" s="103">
        <v>8.6895768194130696E-2</v>
      </c>
      <c r="D7" s="103">
        <v>8.5869719371022543E-2</v>
      </c>
      <c r="E7" s="103">
        <v>8.6079303371177349E-2</v>
      </c>
      <c r="F7" s="103">
        <v>8.6290943039993379E-2</v>
      </c>
      <c r="G7" s="103">
        <v>8.612088882413306E-2</v>
      </c>
      <c r="H7" s="103">
        <v>8.5456756298259579E-2</v>
      </c>
      <c r="I7" s="103">
        <v>8.4634509521504392E-2</v>
      </c>
      <c r="J7" s="103">
        <v>8.4519171064669926E-2</v>
      </c>
      <c r="K7" s="103">
        <v>8.45444640904435E-2</v>
      </c>
      <c r="L7" s="103">
        <v>8.4587524895146732E-2</v>
      </c>
      <c r="M7" s="103">
        <v>8.4459825437564154E-2</v>
      </c>
      <c r="N7" s="103">
        <v>8.4574394276437509E-2</v>
      </c>
      <c r="O7" s="103">
        <v>8.4864287601189498E-2</v>
      </c>
      <c r="P7" s="103">
        <v>8.4961828258627678E-2</v>
      </c>
      <c r="Q7" s="103">
        <v>8.5463063967824007E-2</v>
      </c>
      <c r="R7" s="103">
        <v>8.6131446633112119E-2</v>
      </c>
      <c r="S7" s="103">
        <v>8.7070832596380418E-2</v>
      </c>
      <c r="T7" s="103">
        <v>8.8235400018287419E-2</v>
      </c>
      <c r="U7" s="103">
        <v>8.9600216605603258E-2</v>
      </c>
      <c r="V7" s="103">
        <v>9.1248209781332634E-2</v>
      </c>
      <c r="W7" s="103">
        <v>9.3067478613093932E-2</v>
      </c>
      <c r="X7" s="103">
        <v>9.4998105289006568E-2</v>
      </c>
      <c r="Y7" s="103">
        <v>9.7009655737963801E-2</v>
      </c>
      <c r="Z7" s="103">
        <v>9.9082734504452263E-2</v>
      </c>
      <c r="AA7" s="103">
        <v>0.10126164588676058</v>
      </c>
      <c r="AB7" s="103">
        <v>0.10347044310550767</v>
      </c>
      <c r="AC7" s="103">
        <v>0.10567213575219751</v>
      </c>
      <c r="AD7" s="103">
        <v>0.10782943781403832</v>
      </c>
      <c r="AE7" s="103">
        <v>0.1100004844324599</v>
      </c>
      <c r="AF7" s="103">
        <v>0.11211583313437898</v>
      </c>
      <c r="AG7" s="103">
        <v>0.11431509882181706</v>
      </c>
      <c r="AH7" s="103">
        <v>0.11658287647449829</v>
      </c>
      <c r="AI7" s="103">
        <v>0.11889201702098863</v>
      </c>
      <c r="AJ7" s="103">
        <v>0.12121452551994143</v>
      </c>
      <c r="AK7" s="103">
        <v>0.12353813347818221</v>
      </c>
      <c r="AL7" s="103">
        <v>0.12582664350770864</v>
      </c>
      <c r="AM7" s="103">
        <v>0.12810740911500201</v>
      </c>
      <c r="AN7" s="103">
        <v>0.13036141639119239</v>
      </c>
      <c r="AO7" s="103">
        <v>0.13248698529519209</v>
      </c>
      <c r="AP7" s="103">
        <v>0.13437550715660918</v>
      </c>
      <c r="AQ7" s="103">
        <v>0.13571594266145581</v>
      </c>
      <c r="AR7" s="103">
        <v>0.13692693765672254</v>
      </c>
      <c r="AS7" s="103">
        <v>0.13780346341393132</v>
      </c>
      <c r="AT7" s="103">
        <v>0.13859805874113484</v>
      </c>
      <c r="AU7" s="103">
        <v>0.13901019485146779</v>
      </c>
      <c r="AV7" s="103">
        <v>0.13926390288852764</v>
      </c>
      <c r="AW7" s="103">
        <v>0.13929847927795375</v>
      </c>
      <c r="AX7" s="103">
        <v>0.1390008891378674</v>
      </c>
      <c r="AY7" s="103">
        <v>0.13886181159532901</v>
      </c>
      <c r="AZ7" s="103">
        <v>0.13852098118801878</v>
      </c>
      <c r="BA7" s="103">
        <v>0.13822564665896056</v>
      </c>
      <c r="BB7" s="103">
        <v>0.13800590968916818</v>
      </c>
      <c r="BC7" s="103">
        <v>0.13786322943207235</v>
      </c>
      <c r="BD7" s="103">
        <v>0.1377116280925299</v>
      </c>
    </row>
    <row r="8" spans="1:56" x14ac:dyDescent="0.25">
      <c r="A8" s="12" t="s">
        <v>510</v>
      </c>
      <c r="B8" s="103">
        <v>8.5871481888352155E-2</v>
      </c>
      <c r="C8" s="103">
        <v>8.6677305100869809E-2</v>
      </c>
      <c r="D8" s="103">
        <v>8.520475475949027E-2</v>
      </c>
      <c r="E8" s="103">
        <v>8.3954429560400681E-2</v>
      </c>
      <c r="F8" s="103">
        <v>8.2606795942409814E-2</v>
      </c>
      <c r="G8" s="103">
        <v>8.1502444224115178E-2</v>
      </c>
      <c r="H8" s="103">
        <v>8.0407518364979169E-2</v>
      </c>
      <c r="I8" s="103">
        <v>7.8927445356057738E-2</v>
      </c>
      <c r="J8" s="103">
        <v>7.8341249817429764E-2</v>
      </c>
      <c r="K8" s="103">
        <v>7.7810968570015668E-2</v>
      </c>
      <c r="L8" s="103">
        <v>7.7432845938762332E-2</v>
      </c>
      <c r="M8" s="103">
        <v>7.7106868563674644E-2</v>
      </c>
      <c r="N8" s="103">
        <v>7.7021917462112691E-2</v>
      </c>
      <c r="O8" s="103">
        <v>7.6944386737856349E-2</v>
      </c>
      <c r="P8" s="103">
        <v>7.6419553865300083E-2</v>
      </c>
      <c r="Q8" s="103">
        <v>7.5973153306615748E-2</v>
      </c>
      <c r="R8" s="103">
        <v>7.5797821707383736E-2</v>
      </c>
      <c r="S8" s="103">
        <v>7.56906681855853E-2</v>
      </c>
      <c r="T8" s="103">
        <v>7.554121961678939E-2</v>
      </c>
      <c r="U8" s="103">
        <v>7.5826307151761391E-2</v>
      </c>
      <c r="V8" s="103">
        <v>7.6293726726426703E-2</v>
      </c>
      <c r="W8" s="103">
        <v>7.6805361532191141E-2</v>
      </c>
      <c r="X8" s="103">
        <v>7.6811800544056591E-2</v>
      </c>
      <c r="Y8" s="103">
        <v>7.7433057791686299E-2</v>
      </c>
      <c r="Z8" s="103">
        <v>7.8242739038634643E-2</v>
      </c>
      <c r="AA8" s="103">
        <v>7.9120460652798041E-2</v>
      </c>
      <c r="AB8" s="103">
        <v>7.9805356711749403E-2</v>
      </c>
      <c r="AC8" s="103">
        <v>8.0929679398695664E-2</v>
      </c>
      <c r="AD8" s="103">
        <v>8.2183581607906328E-2</v>
      </c>
      <c r="AE8" s="103">
        <v>8.3462907845251774E-2</v>
      </c>
      <c r="AF8" s="103">
        <v>8.4225390894183128E-2</v>
      </c>
      <c r="AG8" s="103">
        <v>8.5174112043768777E-2</v>
      </c>
      <c r="AH8" s="103">
        <v>8.5969665287297256E-2</v>
      </c>
      <c r="AI8" s="103">
        <v>8.6926106244429535E-2</v>
      </c>
      <c r="AJ8" s="103">
        <v>8.7870405674924101E-2</v>
      </c>
      <c r="AK8" s="103">
        <v>8.9120382885227112E-2</v>
      </c>
      <c r="AL8" s="103">
        <v>9.0447875294912092E-2</v>
      </c>
      <c r="AM8" s="103">
        <v>9.162017140967732E-2</v>
      </c>
      <c r="AN8" s="103">
        <v>9.2640334383228884E-2</v>
      </c>
      <c r="AO8" s="103">
        <v>9.3568436496964752E-2</v>
      </c>
      <c r="AP8" s="103">
        <v>9.4725683461378857E-2</v>
      </c>
      <c r="AQ8" s="103">
        <v>9.588651921399019E-2</v>
      </c>
      <c r="AR8" s="103">
        <v>9.6973036140939245E-2</v>
      </c>
      <c r="AS8" s="103">
        <v>9.7920190841806698E-2</v>
      </c>
      <c r="AT8" s="103">
        <v>9.8952835873394832E-2</v>
      </c>
      <c r="AU8" s="103">
        <v>9.9814866231810476E-2</v>
      </c>
      <c r="AV8" s="103">
        <v>0.10040155857262703</v>
      </c>
      <c r="AW8" s="103">
        <v>0.10058755507054741</v>
      </c>
      <c r="AX8" s="103">
        <v>0.10049206864395245</v>
      </c>
      <c r="AY8" s="103">
        <v>0.10032403240608083</v>
      </c>
      <c r="AZ8" s="103">
        <v>0.10011215439414586</v>
      </c>
      <c r="BA8" s="103">
        <v>9.9684662843596519E-2</v>
      </c>
      <c r="BB8" s="103">
        <v>9.9323052268488712E-2</v>
      </c>
      <c r="BC8" s="103">
        <v>9.8671409743270294E-2</v>
      </c>
      <c r="BD8" s="103">
        <v>9.787297698837169E-2</v>
      </c>
    </row>
    <row r="10" spans="1:56" x14ac:dyDescent="0.25">
      <c r="B10" s="12">
        <v>2016</v>
      </c>
      <c r="C10" s="12">
        <v>2017</v>
      </c>
      <c r="D10" s="12">
        <v>2018</v>
      </c>
      <c r="E10" s="12">
        <v>2019</v>
      </c>
      <c r="F10" s="12">
        <v>2020</v>
      </c>
      <c r="G10" s="12">
        <v>2021</v>
      </c>
      <c r="H10" s="12">
        <v>2022</v>
      </c>
      <c r="I10" s="12">
        <v>2023</v>
      </c>
      <c r="J10" s="12">
        <v>2024</v>
      </c>
      <c r="K10" s="12">
        <v>2025</v>
      </c>
      <c r="L10" s="12">
        <v>2026</v>
      </c>
      <c r="M10" s="12">
        <v>2027</v>
      </c>
      <c r="N10" s="12">
        <v>2028</v>
      </c>
      <c r="O10" s="12">
        <v>2029</v>
      </c>
      <c r="P10" s="12">
        <v>2030</v>
      </c>
      <c r="Q10" s="12">
        <v>2031</v>
      </c>
      <c r="R10" s="12">
        <v>2032</v>
      </c>
      <c r="S10" s="12">
        <v>2033</v>
      </c>
      <c r="T10" s="12">
        <v>2034</v>
      </c>
      <c r="U10" s="12">
        <v>2035</v>
      </c>
      <c r="V10" s="12">
        <v>2036</v>
      </c>
      <c r="W10" s="12">
        <v>2037</v>
      </c>
      <c r="X10" s="12">
        <v>2038</v>
      </c>
      <c r="Y10" s="12">
        <v>2039</v>
      </c>
      <c r="Z10" s="12">
        <v>2040</v>
      </c>
      <c r="AA10" s="12">
        <v>2041</v>
      </c>
      <c r="AB10" s="12">
        <v>2042</v>
      </c>
      <c r="AC10" s="12">
        <v>2043</v>
      </c>
      <c r="AD10" s="12">
        <v>2044</v>
      </c>
      <c r="AE10" s="12">
        <v>2045</v>
      </c>
      <c r="AF10" s="12">
        <v>2046</v>
      </c>
      <c r="AG10" s="12">
        <v>2047</v>
      </c>
      <c r="AH10" s="12">
        <v>2048</v>
      </c>
      <c r="AI10" s="12">
        <v>2049</v>
      </c>
      <c r="AJ10" s="12">
        <v>2050</v>
      </c>
      <c r="AK10" s="12">
        <v>2051</v>
      </c>
      <c r="AL10" s="12">
        <v>2052</v>
      </c>
      <c r="AM10" s="12">
        <v>2053</v>
      </c>
      <c r="AN10" s="12">
        <v>2054</v>
      </c>
      <c r="AO10" s="12">
        <v>2055</v>
      </c>
      <c r="AP10" s="12">
        <v>2056</v>
      </c>
      <c r="AQ10" s="12">
        <v>2057</v>
      </c>
      <c r="AR10" s="12">
        <v>2058</v>
      </c>
      <c r="AS10" s="12">
        <v>2059</v>
      </c>
      <c r="AT10" s="12">
        <v>2060</v>
      </c>
      <c r="AU10" s="12">
        <v>2061</v>
      </c>
      <c r="AV10" s="12">
        <v>2062</v>
      </c>
      <c r="AW10" s="12">
        <v>2063</v>
      </c>
      <c r="AX10" s="12">
        <v>2064</v>
      </c>
      <c r="AY10" s="12">
        <v>2065</v>
      </c>
      <c r="AZ10" s="12">
        <v>2066</v>
      </c>
      <c r="BA10" s="12">
        <v>2067</v>
      </c>
      <c r="BB10" s="12">
        <v>2068</v>
      </c>
      <c r="BC10" s="12">
        <v>2069</v>
      </c>
      <c r="BD10" s="12">
        <v>2070</v>
      </c>
    </row>
    <row r="11" spans="1:56" x14ac:dyDescent="0.25">
      <c r="A11" s="12" t="s">
        <v>511</v>
      </c>
      <c r="B11" s="103">
        <v>8.5661178091161305E-2</v>
      </c>
      <c r="C11" s="103">
        <v>8.6890541246745848E-2</v>
      </c>
      <c r="D11" s="103">
        <v>8.5860344001902456E-2</v>
      </c>
      <c r="E11" s="103">
        <v>8.4952860073244582E-2</v>
      </c>
      <c r="F11" s="103">
        <v>8.4154280346291493E-2</v>
      </c>
      <c r="G11" s="103">
        <v>8.34736900412619E-2</v>
      </c>
      <c r="H11" s="103">
        <v>8.2427592738855929E-2</v>
      </c>
      <c r="I11" s="103">
        <v>8.1052999756632077E-2</v>
      </c>
      <c r="J11" s="103">
        <v>8.0610998831382966E-2</v>
      </c>
      <c r="K11" s="103">
        <v>8.0271476985257481E-2</v>
      </c>
      <c r="L11" s="103">
        <v>8.0118934679381332E-2</v>
      </c>
      <c r="M11" s="103">
        <v>8.0063968640810723E-2</v>
      </c>
      <c r="N11" s="103">
        <v>8.0290326384493196E-2</v>
      </c>
      <c r="O11" s="103">
        <v>8.0538437373467608E-2</v>
      </c>
      <c r="P11" s="103">
        <v>8.0307724867782967E-2</v>
      </c>
      <c r="Q11" s="103">
        <v>8.019678760543543E-2</v>
      </c>
      <c r="R11" s="103">
        <v>8.0349538278954732E-2</v>
      </c>
      <c r="S11" s="103">
        <v>8.0560023677813883E-2</v>
      </c>
      <c r="T11" s="103">
        <v>8.0709066869897275E-2</v>
      </c>
      <c r="U11" s="103">
        <v>8.127476027163813E-2</v>
      </c>
      <c r="V11" s="103">
        <v>8.2003563008569438E-2</v>
      </c>
      <c r="W11" s="103">
        <v>8.2792518175484955E-2</v>
      </c>
      <c r="X11" s="103">
        <v>8.2975472831497213E-2</v>
      </c>
      <c r="Y11" s="103">
        <v>8.3884808269749159E-2</v>
      </c>
      <c r="Z11" s="103">
        <v>8.4980482790699557E-2</v>
      </c>
      <c r="AA11" s="103">
        <v>8.6135489875054025E-2</v>
      </c>
      <c r="AB11" s="103">
        <v>8.7059630163263263E-2</v>
      </c>
      <c r="AC11" s="103">
        <v>8.8411817541516571E-2</v>
      </c>
      <c r="AD11" s="103">
        <v>8.9879998490873983E-2</v>
      </c>
      <c r="AE11" s="103">
        <v>9.1351678349381293E-2</v>
      </c>
      <c r="AF11" s="103">
        <v>9.218782557923072E-2</v>
      </c>
      <c r="AG11" s="103">
        <v>9.3337336760416723E-2</v>
      </c>
      <c r="AH11" s="103">
        <v>9.4320520525975907E-2</v>
      </c>
      <c r="AI11" s="103">
        <v>9.5462293625258987E-2</v>
      </c>
      <c r="AJ11" s="103">
        <v>9.6624133000199106E-2</v>
      </c>
      <c r="AK11" s="103">
        <v>9.8094457616699354E-2</v>
      </c>
      <c r="AL11" s="103">
        <v>9.9650406278333145E-2</v>
      </c>
      <c r="AM11" s="103">
        <v>0.1010455701359087</v>
      </c>
      <c r="AN11" s="103">
        <v>0.10225647792316872</v>
      </c>
      <c r="AO11" s="103">
        <v>0.10323526380129902</v>
      </c>
      <c r="AP11" s="103">
        <v>0.10462593357493712</v>
      </c>
      <c r="AQ11" s="103">
        <v>0.10601233331407428</v>
      </c>
      <c r="AR11" s="103">
        <v>0.10731079387885484</v>
      </c>
      <c r="AS11" s="103">
        <v>0.10844459723966922</v>
      </c>
      <c r="AT11" s="103">
        <v>0.10962668710709902</v>
      </c>
      <c r="AU11" s="103">
        <v>0.11062277905398259</v>
      </c>
      <c r="AV11" s="103">
        <v>0.11129681697010115</v>
      </c>
      <c r="AW11" s="103">
        <v>0.11152787808802447</v>
      </c>
      <c r="AX11" s="103">
        <v>0.11146409185531816</v>
      </c>
      <c r="AY11" s="103">
        <v>0.11116392900979324</v>
      </c>
      <c r="AZ11" s="103">
        <v>0.11097040949762166</v>
      </c>
      <c r="BA11" s="103">
        <v>0.11053897476867817</v>
      </c>
      <c r="BB11" s="103">
        <v>0.11016576686579012</v>
      </c>
      <c r="BC11" s="103">
        <v>0.10947683035731821</v>
      </c>
      <c r="BD11" s="103">
        <v>0.10862007838873265</v>
      </c>
    </row>
    <row r="12" spans="1:56" x14ac:dyDescent="0.25">
      <c r="A12" s="12" t="s">
        <v>506</v>
      </c>
      <c r="B12" s="103">
        <v>8.5661178091161305E-2</v>
      </c>
      <c r="C12" s="103">
        <v>8.6890541246745848E-2</v>
      </c>
      <c r="D12" s="103">
        <v>8.5860344001902456E-2</v>
      </c>
      <c r="E12" s="103">
        <v>8.5135416982476939E-2</v>
      </c>
      <c r="F12" s="103">
        <v>8.5202518211664191E-2</v>
      </c>
      <c r="G12" s="103">
        <v>8.5020122526452385E-2</v>
      </c>
      <c r="H12" s="103">
        <v>8.4316270914044963E-2</v>
      </c>
      <c r="I12" s="103">
        <v>8.3429010630431871E-2</v>
      </c>
      <c r="J12" s="103">
        <v>8.324783228110659E-2</v>
      </c>
      <c r="K12" s="103">
        <v>8.3201367999688733E-2</v>
      </c>
      <c r="L12" s="103">
        <v>8.31717395820461E-2</v>
      </c>
      <c r="M12" s="103">
        <v>8.2964947963205263E-2</v>
      </c>
      <c r="N12" s="103">
        <v>8.297677719579355E-2</v>
      </c>
      <c r="O12" s="103">
        <v>8.3140888612768832E-2</v>
      </c>
      <c r="P12" s="103">
        <v>8.3107642835030318E-2</v>
      </c>
      <c r="Q12" s="103">
        <v>8.3453637403270553E-2</v>
      </c>
      <c r="R12" s="103">
        <v>8.3948444531750335E-2</v>
      </c>
      <c r="S12" s="103">
        <v>8.4688354782839981E-2</v>
      </c>
      <c r="T12" s="103">
        <v>8.5637524875689111E-2</v>
      </c>
      <c r="U12" s="103">
        <v>8.6770337943121334E-2</v>
      </c>
      <c r="V12" s="103">
        <v>8.8166693555311593E-2</v>
      </c>
      <c r="W12" s="103">
        <v>8.9753155110685975E-2</v>
      </c>
      <c r="X12" s="103">
        <v>9.1478089467772292E-2</v>
      </c>
      <c r="Y12" s="103">
        <v>9.3264628223215448E-2</v>
      </c>
      <c r="Z12" s="103">
        <v>9.5070417366042964E-2</v>
      </c>
      <c r="AA12" s="103">
        <v>9.6967727719437444E-2</v>
      </c>
      <c r="AB12" s="103">
        <v>9.8890811919299534E-2</v>
      </c>
      <c r="AC12" s="103">
        <v>0.10078202794561085</v>
      </c>
      <c r="AD12" s="103">
        <v>0.10262968343256459</v>
      </c>
      <c r="AE12" s="103">
        <v>0.10449402485002177</v>
      </c>
      <c r="AF12" s="103">
        <v>0.10633645797370382</v>
      </c>
      <c r="AG12" s="103">
        <v>0.10831286711704004</v>
      </c>
      <c r="AH12" s="103">
        <v>0.1103792798395434</v>
      </c>
      <c r="AI12" s="103">
        <v>0.11250948455988632</v>
      </c>
      <c r="AJ12" s="103">
        <v>0.11467952030542558</v>
      </c>
      <c r="AK12" s="103">
        <v>0.11684157853298693</v>
      </c>
      <c r="AL12" s="103">
        <v>0.11898749054751696</v>
      </c>
      <c r="AM12" s="103">
        <v>0.12118900396246271</v>
      </c>
      <c r="AN12" s="103">
        <v>0.12338670199507561</v>
      </c>
      <c r="AO12" s="103">
        <v>0.12547008717364569</v>
      </c>
      <c r="AP12" s="103">
        <v>0.1273256636965826</v>
      </c>
      <c r="AQ12" s="103">
        <v>0.12865344008386889</v>
      </c>
      <c r="AR12" s="103">
        <v>0.12986564481867649</v>
      </c>
      <c r="AS12" s="103">
        <v>0.13075808541059908</v>
      </c>
      <c r="AT12" s="103">
        <v>0.13156414049263362</v>
      </c>
      <c r="AU12" s="103">
        <v>0.13199032945840133</v>
      </c>
      <c r="AV12" s="103">
        <v>0.13226737634859928</v>
      </c>
      <c r="AW12" s="103">
        <v>0.13233380955788251</v>
      </c>
      <c r="AX12" s="103">
        <v>0.13208490461435579</v>
      </c>
      <c r="AY12" s="103">
        <v>0.13199201022581319</v>
      </c>
      <c r="AZ12" s="103">
        <v>0.13171039079453364</v>
      </c>
      <c r="BA12" s="103">
        <v>0.13147077584624856</v>
      </c>
      <c r="BB12" s="103">
        <v>0.13130704938086224</v>
      </c>
      <c r="BC12" s="103">
        <v>0.13121402385154962</v>
      </c>
      <c r="BD12" s="103">
        <v>0.13111155317757281</v>
      </c>
    </row>
    <row r="13" spans="1:56" x14ac:dyDescent="0.25">
      <c r="A13" s="12" t="s">
        <v>507</v>
      </c>
      <c r="B13" s="103">
        <v>8.5661178091161305E-2</v>
      </c>
      <c r="C13" s="103">
        <v>8.6890541246745848E-2</v>
      </c>
      <c r="D13" s="103">
        <v>8.5860344001902456E-2</v>
      </c>
      <c r="E13" s="103">
        <v>8.5135416982476939E-2</v>
      </c>
      <c r="F13" s="103">
        <v>8.5314277748593195E-2</v>
      </c>
      <c r="G13" s="103">
        <v>8.5096823787667211E-2</v>
      </c>
      <c r="H13" s="103">
        <v>8.4384761978291548E-2</v>
      </c>
      <c r="I13" s="103">
        <v>8.3508893798396946E-2</v>
      </c>
      <c r="J13" s="103">
        <v>8.3332393798842497E-2</v>
      </c>
      <c r="K13" s="103">
        <v>8.3286626602203193E-2</v>
      </c>
      <c r="L13" s="103">
        <v>8.3254725334359944E-2</v>
      </c>
      <c r="M13" s="103">
        <v>8.3051520515347269E-2</v>
      </c>
      <c r="N13" s="103">
        <v>8.3084756726456668E-2</v>
      </c>
      <c r="O13" s="103">
        <v>8.3288514836070138E-2</v>
      </c>
      <c r="P13" s="103">
        <v>8.3305741364471261E-2</v>
      </c>
      <c r="Q13" s="103">
        <v>8.37095708497885E-2</v>
      </c>
      <c r="R13" s="103">
        <v>8.4273493056051876E-2</v>
      </c>
      <c r="S13" s="103">
        <v>8.509453544197787E-2</v>
      </c>
      <c r="T13" s="103">
        <v>8.6129978271781843E-2</v>
      </c>
      <c r="U13" s="103">
        <v>8.73511730866873E-2</v>
      </c>
      <c r="V13" s="103">
        <v>8.883973652877579E-2</v>
      </c>
      <c r="W13" s="103">
        <v>9.0483338833215229E-2</v>
      </c>
      <c r="X13" s="103">
        <v>9.2227184589278116E-2</v>
      </c>
      <c r="Y13" s="103">
        <v>9.4040712300765619E-2</v>
      </c>
      <c r="Z13" s="103">
        <v>9.5907159988431329E-2</v>
      </c>
      <c r="AA13" s="103">
        <v>9.7869500361068992E-2</v>
      </c>
      <c r="AB13" s="103">
        <v>9.9857338399057749E-2</v>
      </c>
      <c r="AC13" s="103">
        <v>0.10183873309922101</v>
      </c>
      <c r="AD13" s="103">
        <v>0.10377829332383277</v>
      </c>
      <c r="AE13" s="103">
        <v>0.10573556050051534</v>
      </c>
      <c r="AF13" s="103">
        <v>0.10764001331131311</v>
      </c>
      <c r="AG13" s="103">
        <v>0.10964939490824606</v>
      </c>
      <c r="AH13" s="103">
        <v>0.11175099618860124</v>
      </c>
      <c r="AI13" s="103">
        <v>0.11391667052403651</v>
      </c>
      <c r="AJ13" s="103">
        <v>0.11612147679393658</v>
      </c>
      <c r="AK13" s="103">
        <v>0.11834826275873225</v>
      </c>
      <c r="AL13" s="103">
        <v>0.12056210681143728</v>
      </c>
      <c r="AM13" s="103">
        <v>0.12280344112755136</v>
      </c>
      <c r="AN13" s="103">
        <v>0.12504057326625931</v>
      </c>
      <c r="AO13" s="103">
        <v>0.12716206800529747</v>
      </c>
      <c r="AP13" s="103">
        <v>0.12905107747736863</v>
      </c>
      <c r="AQ13" s="103">
        <v>0.13040791205431351</v>
      </c>
      <c r="AR13" s="103">
        <v>0.13164686251679883</v>
      </c>
      <c r="AS13" s="103">
        <v>0.13256373216271</v>
      </c>
      <c r="AT13" s="103">
        <v>0.13339398041955114</v>
      </c>
      <c r="AU13" s="103">
        <v>0.13383808680253156</v>
      </c>
      <c r="AV13" s="103">
        <v>0.13412924417830513</v>
      </c>
      <c r="AW13" s="103">
        <v>0.1342087151013337</v>
      </c>
      <c r="AX13" s="103">
        <v>0.13396955950069403</v>
      </c>
      <c r="AY13" s="103">
        <v>0.13388590175401235</v>
      </c>
      <c r="AZ13" s="103">
        <v>0.13360875209384629</v>
      </c>
      <c r="BA13" s="103">
        <v>0.1333733402497079</v>
      </c>
      <c r="BB13" s="103">
        <v>0.13321187737833207</v>
      </c>
      <c r="BC13" s="103">
        <v>0.13312170989082056</v>
      </c>
      <c r="BD13" s="103">
        <v>0.1330221757259164</v>
      </c>
    </row>
    <row r="14" spans="1:56" x14ac:dyDescent="0.25">
      <c r="A14" s="12" t="s">
        <v>508</v>
      </c>
      <c r="B14" s="103">
        <v>8.5661178091161305E-2</v>
      </c>
      <c r="C14" s="103">
        <v>8.6895768194130696E-2</v>
      </c>
      <c r="D14" s="103">
        <v>8.5869719371022543E-2</v>
      </c>
      <c r="E14" s="103">
        <v>8.5149851180338382E-2</v>
      </c>
      <c r="F14" s="103">
        <v>8.5336234303269337E-2</v>
      </c>
      <c r="G14" s="103">
        <v>8.5128246239713448E-2</v>
      </c>
      <c r="H14" s="103">
        <v>8.4430036221010446E-2</v>
      </c>
      <c r="I14" s="103">
        <v>8.357097376197227E-2</v>
      </c>
      <c r="J14" s="103">
        <v>8.3420805010007232E-2</v>
      </c>
      <c r="K14" s="103">
        <v>8.3407150804902574E-2</v>
      </c>
      <c r="L14" s="103">
        <v>8.3414095924806531E-2</v>
      </c>
      <c r="M14" s="103">
        <v>8.32522433997092E-2</v>
      </c>
      <c r="N14" s="103">
        <v>8.3331941471738363E-2</v>
      </c>
      <c r="O14" s="103">
        <v>8.3588833009668448E-2</v>
      </c>
      <c r="P14" s="103">
        <v>8.3659994072176239E-2</v>
      </c>
      <c r="Q14" s="103">
        <v>8.4131194901107001E-2</v>
      </c>
      <c r="R14" s="103">
        <v>8.4772353789378183E-2</v>
      </c>
      <c r="S14" s="103">
        <v>8.5682434288303397E-2</v>
      </c>
      <c r="T14" s="103">
        <v>8.681781240692886E-2</v>
      </c>
      <c r="U14" s="103">
        <v>8.8153017290461502E-2</v>
      </c>
      <c r="V14" s="103">
        <v>8.9770755734477833E-2</v>
      </c>
      <c r="W14" s="103">
        <v>9.1557305676102971E-2</v>
      </c>
      <c r="X14" s="103">
        <v>9.345567940610322E-2</v>
      </c>
      <c r="Y14" s="103">
        <v>9.5431420327815208E-2</v>
      </c>
      <c r="Z14" s="103">
        <v>9.7469300324923222E-2</v>
      </c>
      <c r="AA14" s="103">
        <v>9.9612251388400921E-2</v>
      </c>
      <c r="AB14" s="103">
        <v>0.10178432218067866</v>
      </c>
      <c r="AC14" s="103">
        <v>0.10395044253753184</v>
      </c>
      <c r="AD14" s="103">
        <v>0.10607372965983203</v>
      </c>
      <c r="AE14" s="103">
        <v>0.10821321415678382</v>
      </c>
      <c r="AF14" s="103">
        <v>0.11029860425033747</v>
      </c>
      <c r="AG14" s="103">
        <v>0.11246620078323777</v>
      </c>
      <c r="AH14" s="103">
        <v>0.11470252419599571</v>
      </c>
      <c r="AI14" s="103">
        <v>0.11698077855965201</v>
      </c>
      <c r="AJ14" s="103">
        <v>0.11927445225460248</v>
      </c>
      <c r="AK14" s="103">
        <v>0.12156860115556467</v>
      </c>
      <c r="AL14" s="103">
        <v>0.12383046537748051</v>
      </c>
      <c r="AM14" s="103">
        <v>0.12608541279303148</v>
      </c>
      <c r="AN14" s="103">
        <v>0.12831529886413087</v>
      </c>
      <c r="AO14" s="103">
        <v>0.13041881015252443</v>
      </c>
      <c r="AP14" s="103">
        <v>0.13228974157141987</v>
      </c>
      <c r="AQ14" s="103">
        <v>0.13361840820361701</v>
      </c>
      <c r="AR14" s="103">
        <v>0.1348171014685344</v>
      </c>
      <c r="AS14" s="103">
        <v>0.13568662768911594</v>
      </c>
      <c r="AT14" s="103">
        <v>0.13647665968408346</v>
      </c>
      <c r="AU14" s="103">
        <v>0.13688613331588456</v>
      </c>
      <c r="AV14" s="103">
        <v>0.13713997022069066</v>
      </c>
      <c r="AW14" s="103">
        <v>0.1371772780533598</v>
      </c>
      <c r="AX14" s="103">
        <v>0.13688631570287985</v>
      </c>
      <c r="AY14" s="103">
        <v>0.13675273084748568</v>
      </c>
      <c r="AZ14" s="103">
        <v>0.13642137973875396</v>
      </c>
      <c r="BA14" s="103">
        <v>0.13613226444516943</v>
      </c>
      <c r="BB14" s="103">
        <v>0.13592096002223014</v>
      </c>
      <c r="BC14" s="103">
        <v>0.13578367380869794</v>
      </c>
      <c r="BD14" s="103">
        <v>0.1356398896973193</v>
      </c>
    </row>
    <row r="15" spans="1:56" x14ac:dyDescent="0.25">
      <c r="A15" s="12" t="s">
        <v>509</v>
      </c>
      <c r="B15" s="103">
        <v>8.5661178091161305E-2</v>
      </c>
      <c r="C15" s="103">
        <v>8.6895768194130696E-2</v>
      </c>
      <c r="D15" s="103">
        <v>8.5869719371022543E-2</v>
      </c>
      <c r="E15" s="103">
        <v>8.6079303371177349E-2</v>
      </c>
      <c r="F15" s="103">
        <v>8.6290943039993379E-2</v>
      </c>
      <c r="G15" s="103">
        <v>8.612088882413306E-2</v>
      </c>
      <c r="H15" s="103">
        <v>8.5456756298259579E-2</v>
      </c>
      <c r="I15" s="103">
        <v>8.4634509521504392E-2</v>
      </c>
      <c r="J15" s="103">
        <v>8.4519171064669926E-2</v>
      </c>
      <c r="K15" s="103">
        <v>8.45444640904435E-2</v>
      </c>
      <c r="L15" s="103">
        <v>8.4587524895146732E-2</v>
      </c>
      <c r="M15" s="103">
        <v>8.4459825437564154E-2</v>
      </c>
      <c r="N15" s="103">
        <v>8.4574394276437509E-2</v>
      </c>
      <c r="O15" s="103">
        <v>8.4864287601189498E-2</v>
      </c>
      <c r="P15" s="103">
        <v>8.4961828258627678E-2</v>
      </c>
      <c r="Q15" s="103">
        <v>8.5463063967824007E-2</v>
      </c>
      <c r="R15" s="103">
        <v>8.6131446633112119E-2</v>
      </c>
      <c r="S15" s="103">
        <v>8.7070832596380418E-2</v>
      </c>
      <c r="T15" s="103">
        <v>8.8235400018287419E-2</v>
      </c>
      <c r="U15" s="103">
        <v>8.9600216605603258E-2</v>
      </c>
      <c r="V15" s="103">
        <v>9.1248209781332634E-2</v>
      </c>
      <c r="W15" s="103">
        <v>9.3067478613093932E-2</v>
      </c>
      <c r="X15" s="103">
        <v>9.4998105289006568E-2</v>
      </c>
      <c r="Y15" s="103">
        <v>9.7009655737963801E-2</v>
      </c>
      <c r="Z15" s="103">
        <v>9.9082734504452263E-2</v>
      </c>
      <c r="AA15" s="103">
        <v>0.10126164588676058</v>
      </c>
      <c r="AB15" s="103">
        <v>0.10347044310550767</v>
      </c>
      <c r="AC15" s="103">
        <v>0.10567213575219751</v>
      </c>
      <c r="AD15" s="103">
        <v>0.10782943781403832</v>
      </c>
      <c r="AE15" s="103">
        <v>0.1100004844324599</v>
      </c>
      <c r="AF15" s="103">
        <v>0.11211583313437898</v>
      </c>
      <c r="AG15" s="103">
        <v>0.11431509882181706</v>
      </c>
      <c r="AH15" s="103">
        <v>0.11658287647449829</v>
      </c>
      <c r="AI15" s="103">
        <v>0.11889201702098863</v>
      </c>
      <c r="AJ15" s="103">
        <v>0.12121452551994143</v>
      </c>
      <c r="AK15" s="103">
        <v>0.12353813347818221</v>
      </c>
      <c r="AL15" s="103">
        <v>0.12582664350770864</v>
      </c>
      <c r="AM15" s="103">
        <v>0.12810740911500201</v>
      </c>
      <c r="AN15" s="103">
        <v>0.13036141639119239</v>
      </c>
      <c r="AO15" s="103">
        <v>0.13248698529519209</v>
      </c>
      <c r="AP15" s="103">
        <v>0.13437550715660918</v>
      </c>
      <c r="AQ15" s="103">
        <v>0.13571594266145581</v>
      </c>
      <c r="AR15" s="103">
        <v>0.13692693765672254</v>
      </c>
      <c r="AS15" s="103">
        <v>0.13780346341393132</v>
      </c>
      <c r="AT15" s="103">
        <v>0.13859805874113484</v>
      </c>
      <c r="AU15" s="103">
        <v>0.13901019485146779</v>
      </c>
      <c r="AV15" s="103">
        <v>0.13926390288852764</v>
      </c>
      <c r="AW15" s="103">
        <v>0.13929847927795375</v>
      </c>
      <c r="AX15" s="103">
        <v>0.1390008891378674</v>
      </c>
      <c r="AY15" s="103">
        <v>0.13886181159532901</v>
      </c>
      <c r="AZ15" s="103">
        <v>0.13852098118801878</v>
      </c>
      <c r="BA15" s="103">
        <v>0.13822564665896056</v>
      </c>
      <c r="BB15" s="103">
        <v>0.13800590968916818</v>
      </c>
      <c r="BC15" s="103">
        <v>0.13786322943207235</v>
      </c>
      <c r="BD15" s="103">
        <v>0.1377116280925299</v>
      </c>
    </row>
    <row r="16" spans="1:56" x14ac:dyDescent="0.25">
      <c r="A16" s="12" t="s">
        <v>512</v>
      </c>
      <c r="B16" s="103">
        <v>8.5871481888352155E-2</v>
      </c>
      <c r="C16" s="103">
        <v>8.6677305100869809E-2</v>
      </c>
      <c r="D16" s="103">
        <v>8.520475475949027E-2</v>
      </c>
      <c r="E16" s="103">
        <v>8.3954429560400681E-2</v>
      </c>
      <c r="F16" s="103">
        <v>8.2606795942409814E-2</v>
      </c>
      <c r="G16" s="103">
        <v>8.1502444224115178E-2</v>
      </c>
      <c r="H16" s="103">
        <v>8.0407518364979169E-2</v>
      </c>
      <c r="I16" s="103">
        <v>7.8927445356057738E-2</v>
      </c>
      <c r="J16" s="103">
        <v>7.8341249817429764E-2</v>
      </c>
      <c r="K16" s="103">
        <v>7.7810968570015668E-2</v>
      </c>
      <c r="L16" s="103">
        <v>7.7432845938762332E-2</v>
      </c>
      <c r="M16" s="103">
        <v>7.7106868563674644E-2</v>
      </c>
      <c r="N16" s="103">
        <v>7.7021917462112691E-2</v>
      </c>
      <c r="O16" s="103">
        <v>7.6944386737856349E-2</v>
      </c>
      <c r="P16" s="103">
        <v>7.6419553865300083E-2</v>
      </c>
      <c r="Q16" s="103">
        <v>7.5973153306615748E-2</v>
      </c>
      <c r="R16" s="103">
        <v>7.5797821707383736E-2</v>
      </c>
      <c r="S16" s="103">
        <v>7.56906681855853E-2</v>
      </c>
      <c r="T16" s="103">
        <v>7.554121961678939E-2</v>
      </c>
      <c r="U16" s="103">
        <v>7.5826307151761391E-2</v>
      </c>
      <c r="V16" s="103">
        <v>7.6293726726426703E-2</v>
      </c>
      <c r="W16" s="103">
        <v>7.6805361532191141E-2</v>
      </c>
      <c r="X16" s="103">
        <v>7.6811800544056591E-2</v>
      </c>
      <c r="Y16" s="103">
        <v>7.7433057791686299E-2</v>
      </c>
      <c r="Z16" s="103">
        <v>7.8242739038634643E-2</v>
      </c>
      <c r="AA16" s="103">
        <v>7.9120460652798041E-2</v>
      </c>
      <c r="AB16" s="103">
        <v>7.9805356711749403E-2</v>
      </c>
      <c r="AC16" s="103">
        <v>8.0929679398695664E-2</v>
      </c>
      <c r="AD16" s="103">
        <v>8.2183581607906328E-2</v>
      </c>
      <c r="AE16" s="103">
        <v>8.3462907845251774E-2</v>
      </c>
      <c r="AF16" s="103">
        <v>8.4225390894183128E-2</v>
      </c>
      <c r="AG16" s="103">
        <v>8.5174112043768777E-2</v>
      </c>
      <c r="AH16" s="103">
        <v>8.5969665287297256E-2</v>
      </c>
      <c r="AI16" s="103">
        <v>8.6926106244429535E-2</v>
      </c>
      <c r="AJ16" s="103">
        <v>8.7870405674924101E-2</v>
      </c>
      <c r="AK16" s="103">
        <v>8.9120382885227112E-2</v>
      </c>
      <c r="AL16" s="103">
        <v>9.0447875294912092E-2</v>
      </c>
      <c r="AM16" s="103">
        <v>9.162017140967732E-2</v>
      </c>
      <c r="AN16" s="103">
        <v>9.2640334383228884E-2</v>
      </c>
      <c r="AO16" s="103">
        <v>9.3568436496964752E-2</v>
      </c>
      <c r="AP16" s="103">
        <v>9.4725683461378857E-2</v>
      </c>
      <c r="AQ16" s="103">
        <v>9.588651921399019E-2</v>
      </c>
      <c r="AR16" s="103">
        <v>9.6973036140939245E-2</v>
      </c>
      <c r="AS16" s="103">
        <v>9.7920190841806698E-2</v>
      </c>
      <c r="AT16" s="103">
        <v>9.8952835873394832E-2</v>
      </c>
      <c r="AU16" s="103">
        <v>9.9814866231810476E-2</v>
      </c>
      <c r="AV16" s="103">
        <v>0.10040155857262703</v>
      </c>
      <c r="AW16" s="103">
        <v>0.10058755507054741</v>
      </c>
      <c r="AX16" s="103">
        <v>0.10049206864395245</v>
      </c>
      <c r="AY16" s="103">
        <v>0.10032403240608083</v>
      </c>
      <c r="AZ16" s="103">
        <v>0.10011215439414586</v>
      </c>
      <c r="BA16" s="103">
        <v>9.9684662843596519E-2</v>
      </c>
      <c r="BB16" s="103">
        <v>9.9323052268488712E-2</v>
      </c>
      <c r="BC16" s="103">
        <v>9.8671409743270294E-2</v>
      </c>
      <c r="BD16" s="103">
        <v>9.787297698837169E-2</v>
      </c>
    </row>
    <row r="19" spans="1:9" x14ac:dyDescent="0.25">
      <c r="A19" s="61" t="s">
        <v>513</v>
      </c>
      <c r="I19" s="61" t="s">
        <v>514</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Y76"/>
  <sheetViews>
    <sheetView showGridLines="0" topLeftCell="F1" zoomScale="90" zoomScaleNormal="90" workbookViewId="0">
      <selection activeCell="R41" sqref="R41"/>
    </sheetView>
  </sheetViews>
  <sheetFormatPr defaultColWidth="9.26953125" defaultRowHeight="14.5" x14ac:dyDescent="0.35"/>
  <cols>
    <col min="1" max="1" width="12.54296875" style="232" bestFit="1" customWidth="1"/>
    <col min="2" max="2" width="28.54296875" style="232" bestFit="1" customWidth="1"/>
    <col min="3" max="3" width="10.54296875" style="232" customWidth="1"/>
    <col min="4" max="4" width="10.7265625" style="232" customWidth="1"/>
    <col min="5" max="16" width="9.26953125" style="232"/>
    <col min="17" max="17" width="12.54296875" style="232" bestFit="1" customWidth="1"/>
    <col min="18" max="19" width="11.7265625" style="232" bestFit="1" customWidth="1"/>
    <col min="20" max="16384" width="9.26953125" style="232"/>
  </cols>
  <sheetData>
    <row r="4" spans="1:19" ht="15" customHeight="1" x14ac:dyDescent="0.35">
      <c r="B4" s="233" t="s">
        <v>534</v>
      </c>
      <c r="C4" s="1022" t="s">
        <v>535</v>
      </c>
      <c r="D4" s="1022"/>
    </row>
    <row r="5" spans="1:19" ht="15" customHeight="1" x14ac:dyDescent="0.35"/>
    <row r="6" spans="1:19" ht="15" customHeight="1" x14ac:dyDescent="0.35">
      <c r="B6" s="233" t="s">
        <v>536</v>
      </c>
      <c r="C6" s="233" t="s">
        <v>537</v>
      </c>
      <c r="D6" s="233" t="s">
        <v>538</v>
      </c>
      <c r="E6" s="233">
        <v>2009</v>
      </c>
      <c r="F6" s="233">
        <v>2010</v>
      </c>
      <c r="G6" s="233">
        <v>2011</v>
      </c>
      <c r="H6" s="233">
        <v>2012</v>
      </c>
      <c r="I6" s="233">
        <v>2013</v>
      </c>
      <c r="J6" s="233">
        <v>2014</v>
      </c>
      <c r="K6" s="233">
        <v>2015</v>
      </c>
      <c r="L6" s="233">
        <v>2016</v>
      </c>
      <c r="M6" s="233">
        <v>2017</v>
      </c>
      <c r="N6" s="233">
        <v>2018</v>
      </c>
      <c r="O6" s="233">
        <v>2019</v>
      </c>
      <c r="P6" s="233">
        <v>2020</v>
      </c>
      <c r="R6" s="232" t="s">
        <v>549</v>
      </c>
      <c r="S6" s="232" t="s">
        <v>550</v>
      </c>
    </row>
    <row r="7" spans="1:19" ht="15" customHeight="1" x14ac:dyDescent="0.35">
      <c r="A7" s="234" t="e">
        <f>INDEX([79]Krajiny!$D$3:$D$32,MATCH($B7,[79]Krajiny!$C$3:$C$32,0))</f>
        <v>#N/A</v>
      </c>
      <c r="B7" s="235" t="s">
        <v>6</v>
      </c>
      <c r="C7" s="235" t="s">
        <v>539</v>
      </c>
      <c r="D7" s="235">
        <v>50</v>
      </c>
      <c r="E7" s="235">
        <v>42.694816639999999</v>
      </c>
      <c r="F7" s="235">
        <v>40.983162139999997</v>
      </c>
      <c r="G7" s="235">
        <v>43.069065119999998</v>
      </c>
      <c r="H7" s="235">
        <v>45.417070260000003</v>
      </c>
      <c r="I7" s="235">
        <v>48.188458709999999</v>
      </c>
      <c r="J7" s="235">
        <v>49.02723735</v>
      </c>
      <c r="K7" s="235">
        <v>49.02723735</v>
      </c>
      <c r="L7" s="235">
        <v>48.249027239999997</v>
      </c>
      <c r="M7" s="235">
        <v>46.15384615</v>
      </c>
      <c r="N7" s="235">
        <v>45.041322309999998</v>
      </c>
      <c r="O7" s="235">
        <v>44.583333420000002</v>
      </c>
      <c r="P7" s="235">
        <v>43.644067659999997</v>
      </c>
      <c r="Q7" s="234" t="s">
        <v>307</v>
      </c>
      <c r="R7" s="236">
        <f>P7-E7</f>
        <v>0.94925101999999839</v>
      </c>
      <c r="S7" s="244">
        <f>P7-F7</f>
        <v>2.66090552</v>
      </c>
    </row>
    <row r="8" spans="1:19" ht="15" customHeight="1" x14ac:dyDescent="0.35">
      <c r="A8" s="234" t="e">
        <f>INDEX([79]Krajiny!$D$3:$D$32,MATCH($B8,[79]Krajiny!$C$3:$C$32,0))</f>
        <v>#N/A</v>
      </c>
      <c r="B8" s="235" t="s">
        <v>4</v>
      </c>
      <c r="C8" s="235" t="s">
        <v>539</v>
      </c>
      <c r="D8" s="235">
        <v>50</v>
      </c>
      <c r="E8" s="235">
        <v>42.245942120000002</v>
      </c>
      <c r="F8" s="235">
        <v>41.654183770000003</v>
      </c>
      <c r="G8" s="235">
        <v>42.425790280000001</v>
      </c>
      <c r="H8" s="235">
        <v>42.434221800000003</v>
      </c>
      <c r="I8" s="235">
        <v>42.007391349999999</v>
      </c>
      <c r="J8" s="235">
        <v>42.01604502</v>
      </c>
      <c r="K8" s="235">
        <v>42.158155000000001</v>
      </c>
      <c r="L8" s="235">
        <v>42.286408119999997</v>
      </c>
      <c r="M8" s="235">
        <v>42.344171869999997</v>
      </c>
      <c r="N8" s="235">
        <v>42.300231709999998</v>
      </c>
      <c r="O8" s="235">
        <v>42.130157760000003</v>
      </c>
      <c r="P8" s="235">
        <v>41.874380000000002</v>
      </c>
      <c r="Q8" s="234" t="s">
        <v>326</v>
      </c>
      <c r="R8" s="236">
        <f t="shared" ref="R8:R34" si="0">P8-E8</f>
        <v>-0.37156212000000011</v>
      </c>
      <c r="S8" s="244">
        <f t="shared" ref="S8:S34" si="1">P8-F8</f>
        <v>0.2201962299999991</v>
      </c>
    </row>
    <row r="9" spans="1:19" ht="15" customHeight="1" x14ac:dyDescent="0.35">
      <c r="A9" s="234" t="e">
        <f>INDEX([79]Krajiny!$D$3:$D$32,MATCH($B9,[79]Krajiny!$C$3:$C$32,0))</f>
        <v>#N/A</v>
      </c>
      <c r="B9" s="237" t="s">
        <v>540</v>
      </c>
      <c r="C9" s="235" t="s">
        <v>539</v>
      </c>
      <c r="D9" s="235">
        <v>50</v>
      </c>
      <c r="E9" s="235">
        <v>35.429789290000002</v>
      </c>
      <c r="F9" s="235">
        <v>35.678488389999998</v>
      </c>
      <c r="G9" s="235">
        <v>36.632615880000003</v>
      </c>
      <c r="H9" s="235">
        <v>36.326014559999997</v>
      </c>
      <c r="I9" s="235">
        <v>36.300352889999999</v>
      </c>
      <c r="J9" s="235">
        <v>36.64640387</v>
      </c>
      <c r="K9" s="235">
        <v>37.018816110000003</v>
      </c>
      <c r="L9" s="235">
        <v>37.505410689999998</v>
      </c>
      <c r="M9" s="235">
        <v>38.208109100000001</v>
      </c>
      <c r="N9" s="235">
        <v>38.900714319999999</v>
      </c>
      <c r="O9" s="235">
        <v>39.309554310000003</v>
      </c>
      <c r="P9" s="235">
        <v>39.252478349999997</v>
      </c>
      <c r="Q9" s="234" t="s">
        <v>308</v>
      </c>
      <c r="R9" s="236">
        <f t="shared" si="0"/>
        <v>3.8226890599999948</v>
      </c>
      <c r="S9" s="244">
        <f t="shared" si="1"/>
        <v>3.5739899599999987</v>
      </c>
    </row>
    <row r="10" spans="1:19" ht="15" customHeight="1" x14ac:dyDescent="0.35">
      <c r="A10" s="234" t="e">
        <f>INDEX([79]Krajiny!$D$3:$D$32,MATCH($B10,[79]Krajiny!$C$3:$C$32,0))</f>
        <v>#N/A</v>
      </c>
      <c r="B10" s="235" t="s">
        <v>487</v>
      </c>
      <c r="C10" s="235" t="s">
        <v>539</v>
      </c>
      <c r="D10" s="235">
        <v>50</v>
      </c>
      <c r="E10" s="235">
        <v>39.605898500000002</v>
      </c>
      <c r="F10" s="235">
        <v>38.98962178</v>
      </c>
      <c r="G10" s="235">
        <v>39.060955020000002</v>
      </c>
      <c r="H10" s="235">
        <v>39.100844160000001</v>
      </c>
      <c r="I10" s="235">
        <v>39.267780029999997</v>
      </c>
      <c r="J10" s="235">
        <v>38.817388710000003</v>
      </c>
      <c r="K10" s="235">
        <v>38.962909879999998</v>
      </c>
      <c r="L10" s="235">
        <v>39.209289419999998</v>
      </c>
      <c r="M10" s="235">
        <v>39.315239499999997</v>
      </c>
      <c r="N10" s="235">
        <v>39.378097400000001</v>
      </c>
      <c r="O10" s="235">
        <v>38.814555210000002</v>
      </c>
      <c r="P10" s="235">
        <v>38.891778719999998</v>
      </c>
      <c r="Q10" s="234" t="s">
        <v>314</v>
      </c>
      <c r="R10" s="236">
        <f t="shared" si="0"/>
        <v>-0.71411978000000431</v>
      </c>
      <c r="S10" s="244">
        <f t="shared" si="1"/>
        <v>-9.7843060000002424E-2</v>
      </c>
    </row>
    <row r="11" spans="1:19" ht="15" customHeight="1" x14ac:dyDescent="0.35">
      <c r="A11" s="234" t="e">
        <f>INDEX([79]Krajiny!$D$3:$D$32,MATCH($B11,[79]Krajiny!$C$3:$C$32,0))</f>
        <v>#N/A</v>
      </c>
      <c r="B11" s="235" t="s">
        <v>493</v>
      </c>
      <c r="C11" s="235" t="s">
        <v>539</v>
      </c>
      <c r="D11" s="235">
        <v>50</v>
      </c>
      <c r="E11" s="235">
        <v>42.003906950000001</v>
      </c>
      <c r="F11" s="235">
        <v>42.26403414</v>
      </c>
      <c r="G11" s="235">
        <v>42.121240139999998</v>
      </c>
      <c r="H11" s="235">
        <v>42.218404270000001</v>
      </c>
      <c r="I11" s="235">
        <v>39.673849910000001</v>
      </c>
      <c r="J11" s="235">
        <v>39.973958330000002</v>
      </c>
      <c r="K11" s="235">
        <v>37.305797409999997</v>
      </c>
      <c r="L11" s="235">
        <v>36.669950059999998</v>
      </c>
      <c r="M11" s="235">
        <v>36.970898949999999</v>
      </c>
      <c r="N11" s="235">
        <v>36.008348740000002</v>
      </c>
      <c r="O11" s="235">
        <v>36.550337329999998</v>
      </c>
      <c r="P11" s="235">
        <v>37.325546760000002</v>
      </c>
      <c r="Q11" s="234" t="s">
        <v>313</v>
      </c>
      <c r="R11" s="236">
        <f t="shared" si="0"/>
        <v>-4.6783601899999994</v>
      </c>
      <c r="S11" s="244">
        <f t="shared" si="1"/>
        <v>-4.938487379999998</v>
      </c>
    </row>
    <row r="12" spans="1:19" ht="15" customHeight="1" x14ac:dyDescent="0.35">
      <c r="A12" s="240" t="e">
        <f>INDEX([79]Krajiny!$D$3:$D$32,MATCH($B12,[79]Krajiny!$C$3:$C$32,0))</f>
        <v>#N/A</v>
      </c>
      <c r="B12" s="241" t="s">
        <v>499</v>
      </c>
      <c r="C12" s="241" t="s">
        <v>539</v>
      </c>
      <c r="D12" s="241">
        <v>50</v>
      </c>
      <c r="E12" s="241">
        <v>34.87295744</v>
      </c>
      <c r="F12" s="241">
        <v>33.665784360000004</v>
      </c>
      <c r="G12" s="241">
        <v>33.792670569999999</v>
      </c>
      <c r="H12" s="241">
        <v>33.622177409999999</v>
      </c>
      <c r="I12" s="241">
        <v>33.470121390000003</v>
      </c>
      <c r="J12" s="241">
        <v>34.891944770000002</v>
      </c>
      <c r="K12" s="241">
        <v>35.042487049999998</v>
      </c>
      <c r="L12" s="241">
        <v>35.035466229999997</v>
      </c>
      <c r="M12" s="241">
        <v>35.161145500000003</v>
      </c>
      <c r="N12" s="241">
        <v>36.084660079999999</v>
      </c>
      <c r="O12" s="241">
        <v>37.15320947</v>
      </c>
      <c r="P12" s="241">
        <v>37.075376599999998</v>
      </c>
      <c r="Q12" s="240" t="s">
        <v>303</v>
      </c>
      <c r="R12" s="242">
        <f t="shared" si="0"/>
        <v>2.202419159999998</v>
      </c>
      <c r="S12" s="245">
        <f t="shared" si="1"/>
        <v>3.4095922399999949</v>
      </c>
    </row>
    <row r="13" spans="1:19" ht="15" customHeight="1" x14ac:dyDescent="0.35">
      <c r="A13" s="234" t="e">
        <f>INDEX([79]Krajiny!$D$3:$D$32,MATCH($B13,[79]Krajiny!$C$3:$C$32,0))</f>
        <v>#N/A</v>
      </c>
      <c r="B13" s="235" t="s">
        <v>488</v>
      </c>
      <c r="C13" s="235" t="s">
        <v>539</v>
      </c>
      <c r="D13" s="235">
        <v>50</v>
      </c>
      <c r="E13" s="235">
        <v>38.01630325</v>
      </c>
      <c r="F13" s="235">
        <v>38.375715210000003</v>
      </c>
      <c r="G13" s="235">
        <v>38.952770569999998</v>
      </c>
      <c r="H13" s="235">
        <v>39.387796489999999</v>
      </c>
      <c r="I13" s="235">
        <v>40.412497299999998</v>
      </c>
      <c r="J13" s="235">
        <v>40.223526739999997</v>
      </c>
      <c r="K13" s="235">
        <v>40.535229039999997</v>
      </c>
      <c r="L13" s="235">
        <v>39.397182360000002</v>
      </c>
      <c r="M13" s="235">
        <v>38.829403390000003</v>
      </c>
      <c r="N13" s="235">
        <v>38.984631710000002</v>
      </c>
      <c r="O13" s="235">
        <v>38.62324666</v>
      </c>
      <c r="P13" s="235">
        <v>36.697455310000002</v>
      </c>
      <c r="Q13" s="234" t="s">
        <v>319</v>
      </c>
      <c r="R13" s="236">
        <f t="shared" si="0"/>
        <v>-1.3188479399999977</v>
      </c>
      <c r="S13" s="244">
        <f t="shared" si="1"/>
        <v>-1.6782599000000005</v>
      </c>
    </row>
    <row r="14" spans="1:19" ht="15" customHeight="1" x14ac:dyDescent="0.35">
      <c r="A14" s="234" t="e">
        <f>INDEX([79]Krajiny!$D$3:$D$32,MATCH($B14,[79]Krajiny!$C$3:$C$32,0))</f>
        <v>#N/A</v>
      </c>
      <c r="B14" s="235" t="s">
        <v>498</v>
      </c>
      <c r="C14" s="235" t="s">
        <v>539</v>
      </c>
      <c r="D14" s="235">
        <v>50</v>
      </c>
      <c r="E14" s="235">
        <v>31.334565919999999</v>
      </c>
      <c r="F14" s="235">
        <v>31.780198649999999</v>
      </c>
      <c r="G14" s="235">
        <v>33.625299400000003</v>
      </c>
      <c r="H14" s="235">
        <v>34.448891850000003</v>
      </c>
      <c r="I14" s="235">
        <v>36.032049010000001</v>
      </c>
      <c r="J14" s="235">
        <v>36.270142499999999</v>
      </c>
      <c r="K14" s="235">
        <v>32.775881630000001</v>
      </c>
      <c r="L14" s="235">
        <v>33.633873270000002</v>
      </c>
      <c r="M14" s="235">
        <v>34.573728000000003</v>
      </c>
      <c r="N14" s="235">
        <v>36.902654320000003</v>
      </c>
      <c r="O14" s="235">
        <v>37.30957781</v>
      </c>
      <c r="P14" s="235">
        <v>36.183815490000001</v>
      </c>
      <c r="Q14" s="234" t="s">
        <v>331</v>
      </c>
      <c r="R14" s="236">
        <f t="shared" si="0"/>
        <v>4.8492495700000013</v>
      </c>
      <c r="S14" s="244">
        <f t="shared" si="1"/>
        <v>4.4036168400000015</v>
      </c>
    </row>
    <row r="15" spans="1:19" ht="15" customHeight="1" x14ac:dyDescent="0.35">
      <c r="A15" s="234" t="e">
        <f>INDEX([79]Krajiny!$D$3:$D$32,MATCH($B15,[79]Krajiny!$C$3:$C$32,0))</f>
        <v>#N/A</v>
      </c>
      <c r="B15" s="235" t="s">
        <v>502</v>
      </c>
      <c r="C15" s="235" t="s">
        <v>539</v>
      </c>
      <c r="D15" s="235">
        <v>50</v>
      </c>
      <c r="E15" s="235">
        <v>40.120922200000003</v>
      </c>
      <c r="F15" s="235">
        <v>40.715420809999998</v>
      </c>
      <c r="G15" s="235">
        <v>41.292028610000003</v>
      </c>
      <c r="H15" s="235">
        <v>41.536237190000001</v>
      </c>
      <c r="I15" s="235">
        <v>41.761052730000003</v>
      </c>
      <c r="J15" s="235">
        <v>37.752904520000001</v>
      </c>
      <c r="K15" s="235">
        <v>36.262305939999997</v>
      </c>
      <c r="L15" s="235">
        <v>36.201428720000003</v>
      </c>
      <c r="M15" s="235">
        <v>36.09584598</v>
      </c>
      <c r="N15" s="235">
        <v>36.23198936</v>
      </c>
      <c r="O15" s="235">
        <v>36.486660749999999</v>
      </c>
      <c r="P15" s="235">
        <v>35.249732909999999</v>
      </c>
      <c r="Q15" s="234" t="s">
        <v>324</v>
      </c>
      <c r="R15" s="236">
        <f t="shared" si="0"/>
        <v>-4.8711892900000038</v>
      </c>
      <c r="S15" s="244">
        <f t="shared" si="1"/>
        <v>-5.4656878999999989</v>
      </c>
    </row>
    <row r="16" spans="1:19" ht="15" customHeight="1" x14ac:dyDescent="0.35">
      <c r="A16" s="234" t="e">
        <f>INDEX([79]Krajiny!$D$3:$D$32,MATCH($B16,[79]Krajiny!$C$3:$C$32,0))</f>
        <v>#N/A</v>
      </c>
      <c r="B16" s="235" t="s">
        <v>431</v>
      </c>
      <c r="C16" s="235" t="s">
        <v>539</v>
      </c>
      <c r="D16" s="235">
        <v>50</v>
      </c>
      <c r="E16" s="235">
        <v>33.812325999999999</v>
      </c>
      <c r="F16" s="235">
        <v>32.49995689</v>
      </c>
      <c r="G16" s="235">
        <v>33.623973300000003</v>
      </c>
      <c r="H16" s="235">
        <v>33.624005240000002</v>
      </c>
      <c r="I16" s="235">
        <v>33.624038970000001</v>
      </c>
      <c r="J16" s="235">
        <v>33.624105849999999</v>
      </c>
      <c r="K16" s="235">
        <v>33.624027220000002</v>
      </c>
      <c r="L16" s="235">
        <v>33.624096369999997</v>
      </c>
      <c r="M16" s="235">
        <v>34.271040130000003</v>
      </c>
      <c r="N16" s="235">
        <v>34.912009740000002</v>
      </c>
      <c r="O16" s="235">
        <v>34.911970429999997</v>
      </c>
      <c r="P16" s="235">
        <v>34.91193766</v>
      </c>
      <c r="Q16" s="234" t="s">
        <v>311</v>
      </c>
      <c r="R16" s="236">
        <f t="shared" si="0"/>
        <v>1.0996116600000008</v>
      </c>
      <c r="S16" s="244">
        <f t="shared" si="1"/>
        <v>2.4119807699999996</v>
      </c>
    </row>
    <row r="17" spans="1:25" ht="15" customHeight="1" x14ac:dyDescent="0.35">
      <c r="A17" s="234" t="e">
        <f>INDEX([79]Krajiny!$D$3:$D$32,MATCH($B17,[79]Krajiny!$C$3:$C$32,0))</f>
        <v>#N/A</v>
      </c>
      <c r="B17" s="235" t="s">
        <v>496</v>
      </c>
      <c r="C17" s="235" t="s">
        <v>539</v>
      </c>
      <c r="D17" s="235">
        <v>50</v>
      </c>
      <c r="E17" s="235">
        <v>38.239548300000003</v>
      </c>
      <c r="F17" s="235">
        <v>42.352689320000003</v>
      </c>
      <c r="G17" s="235">
        <v>42.203884770000002</v>
      </c>
      <c r="H17" s="235">
        <v>42.337671870000001</v>
      </c>
      <c r="I17" s="235">
        <v>41.944820470000003</v>
      </c>
      <c r="J17" s="235">
        <v>41.07849787</v>
      </c>
      <c r="K17" s="235">
        <v>40.788333039999998</v>
      </c>
      <c r="L17" s="235">
        <v>39.951166839999999</v>
      </c>
      <c r="M17" s="235">
        <v>39.783280140000002</v>
      </c>
      <c r="N17" s="235">
        <v>36.798546880000004</v>
      </c>
      <c r="O17" s="235">
        <v>36.692683959999997</v>
      </c>
      <c r="P17" s="235">
        <v>34.159142109999998</v>
      </c>
      <c r="Q17" s="234" t="s">
        <v>321</v>
      </c>
      <c r="R17" s="236">
        <f t="shared" si="0"/>
        <v>-4.080406190000005</v>
      </c>
      <c r="S17" s="244">
        <f t="shared" si="1"/>
        <v>-8.1935472100000055</v>
      </c>
    </row>
    <row r="18" spans="1:25" ht="15" customHeight="1" x14ac:dyDescent="0.35">
      <c r="A18" s="234" t="e">
        <f>INDEX([79]Krajiny!$D$3:$D$32,MATCH($B18,[79]Krajiny!$C$3:$C$32,0))</f>
        <v>#N/A</v>
      </c>
      <c r="B18" s="235" t="s">
        <v>5</v>
      </c>
      <c r="C18" s="235" t="s">
        <v>539</v>
      </c>
      <c r="D18" s="235">
        <v>50</v>
      </c>
      <c r="E18" s="235">
        <v>32.134585370000003</v>
      </c>
      <c r="F18" s="235">
        <v>32.309578549999998</v>
      </c>
      <c r="G18" s="235">
        <v>32.53040017</v>
      </c>
      <c r="H18" s="235">
        <v>33.814952939999998</v>
      </c>
      <c r="I18" s="235">
        <v>33.932785240000001</v>
      </c>
      <c r="J18" s="235">
        <v>34.143277560000001</v>
      </c>
      <c r="K18" s="235">
        <v>34.251056839999997</v>
      </c>
      <c r="L18" s="235">
        <v>34.145403459999997</v>
      </c>
      <c r="M18" s="235">
        <v>34.302162899999999</v>
      </c>
      <c r="N18" s="235">
        <v>34.511259870000004</v>
      </c>
      <c r="O18" s="235">
        <v>34.322247750000002</v>
      </c>
      <c r="P18" s="235">
        <v>33.358186629999999</v>
      </c>
      <c r="Q18" s="234" t="s">
        <v>306</v>
      </c>
      <c r="R18" s="236">
        <f t="shared" si="0"/>
        <v>1.2236012599999952</v>
      </c>
      <c r="S18" s="244">
        <f t="shared" si="1"/>
        <v>1.0486080800000011</v>
      </c>
    </row>
    <row r="19" spans="1:25" ht="15" customHeight="1" x14ac:dyDescent="0.35">
      <c r="A19" s="234" t="e">
        <f>INDEX([79]Krajiny!$D$3:$D$32,MATCH($B19,[79]Krajiny!$C$3:$C$32,0))</f>
        <v>#N/A</v>
      </c>
      <c r="B19" s="235" t="s">
        <v>501</v>
      </c>
      <c r="C19" s="235" t="s">
        <v>539</v>
      </c>
      <c r="D19" s="235">
        <v>50</v>
      </c>
      <c r="E19" s="235">
        <v>34.405744390000002</v>
      </c>
      <c r="F19" s="235">
        <v>34.405744869999999</v>
      </c>
      <c r="G19" s="235">
        <v>38.040958289999999</v>
      </c>
      <c r="H19" s="235">
        <v>38.160344019999997</v>
      </c>
      <c r="I19" s="235">
        <v>34.489240940000002</v>
      </c>
      <c r="J19" s="235">
        <v>33.338618580000002</v>
      </c>
      <c r="K19" s="235">
        <v>32.161227719999999</v>
      </c>
      <c r="L19" s="235">
        <v>32.553261290000002</v>
      </c>
      <c r="M19" s="235">
        <v>32.86357486</v>
      </c>
      <c r="N19" s="235">
        <v>33.329625669999999</v>
      </c>
      <c r="O19" s="235">
        <v>33.38684894</v>
      </c>
      <c r="P19" s="235">
        <v>32.352250699999999</v>
      </c>
      <c r="Q19" s="234" t="s">
        <v>322</v>
      </c>
      <c r="R19" s="236">
        <f t="shared" si="0"/>
        <v>-2.0534936900000034</v>
      </c>
      <c r="S19" s="244">
        <f t="shared" si="1"/>
        <v>-2.0534941700000005</v>
      </c>
    </row>
    <row r="20" spans="1:25" ht="15" customHeight="1" x14ac:dyDescent="0.35">
      <c r="A20" s="234" t="e">
        <f>INDEX([79]Krajiny!$D$3:$D$32,MATCH($B20,[79]Krajiny!$C$3:$C$32,0))</f>
        <v>#N/A</v>
      </c>
      <c r="B20" s="235" t="s">
        <v>495</v>
      </c>
      <c r="C20" s="235" t="s">
        <v>539</v>
      </c>
      <c r="D20" s="235">
        <v>50</v>
      </c>
      <c r="E20" s="235" t="s">
        <v>541</v>
      </c>
      <c r="F20" s="235" t="s">
        <v>541</v>
      </c>
      <c r="G20" s="235" t="s">
        <v>541</v>
      </c>
      <c r="H20" s="235" t="s">
        <v>541</v>
      </c>
      <c r="I20" s="235">
        <v>32.75753521</v>
      </c>
      <c r="J20" s="235">
        <v>33.943987909999997</v>
      </c>
      <c r="K20" s="235">
        <v>32.773838439999999</v>
      </c>
      <c r="L20" s="235">
        <v>32.964063770000003</v>
      </c>
      <c r="M20" s="235">
        <v>31.74061433</v>
      </c>
      <c r="N20" s="235">
        <v>31.740609580000001</v>
      </c>
      <c r="O20" s="235">
        <v>31.33047792</v>
      </c>
      <c r="P20" s="235">
        <v>31.33046719</v>
      </c>
      <c r="Q20" s="234" t="s">
        <v>315</v>
      </c>
      <c r="R20" s="236">
        <f>P20-I20</f>
        <v>-1.4270680200000001</v>
      </c>
      <c r="S20" s="244">
        <f>P20-I20</f>
        <v>-1.4270680200000001</v>
      </c>
    </row>
    <row r="21" spans="1:25" ht="15" customHeight="1" x14ac:dyDescent="0.35">
      <c r="A21" s="234" t="e">
        <f>INDEX([79]Krajiny!$D$3:$D$32,MATCH($B21,[79]Krajiny!$C$3:$C$32,0))</f>
        <v>#N/A</v>
      </c>
      <c r="B21" s="235" t="s">
        <v>542</v>
      </c>
      <c r="C21" s="235" t="s">
        <v>539</v>
      </c>
      <c r="D21" s="235">
        <v>50</v>
      </c>
      <c r="E21" s="235">
        <v>33.763124124799901</v>
      </c>
      <c r="F21" s="235">
        <v>33.911228849599901</v>
      </c>
      <c r="G21" s="235">
        <v>34.720572851199996</v>
      </c>
      <c r="H21" s="235">
        <v>34.983703404400003</v>
      </c>
      <c r="I21" s="235">
        <v>34.811064870769201</v>
      </c>
      <c r="J21" s="235">
        <v>33.988466696666599</v>
      </c>
      <c r="K21" s="235">
        <v>34.2814879238461</v>
      </c>
      <c r="L21" s="235">
        <v>33.663680624999998</v>
      </c>
      <c r="M21" s="235">
        <v>32.924215235555501</v>
      </c>
      <c r="N21" s="235">
        <v>32.563203449629597</v>
      </c>
      <c r="O21" s="235">
        <v>32.153868544074001</v>
      </c>
      <c r="P21" s="235">
        <v>31.276903294814801</v>
      </c>
      <c r="Q21" s="234" t="s">
        <v>317</v>
      </c>
      <c r="R21" s="236">
        <f t="shared" si="0"/>
        <v>-2.4862208299851005</v>
      </c>
      <c r="S21" s="244">
        <f t="shared" si="1"/>
        <v>-2.6343255547851001</v>
      </c>
    </row>
    <row r="22" spans="1:25" ht="15" customHeight="1" x14ac:dyDescent="0.35">
      <c r="A22" s="234" t="e">
        <f>INDEX([79]Krajiny!$D$3:$D$32,MATCH($B22,[79]Krajiny!$C$3:$C$32,0))</f>
        <v>#N/A</v>
      </c>
      <c r="B22" s="237" t="s">
        <v>543</v>
      </c>
      <c r="C22" s="235" t="s">
        <v>539</v>
      </c>
      <c r="D22" s="235">
        <v>50</v>
      </c>
      <c r="E22" s="235">
        <v>36.318721189999998</v>
      </c>
      <c r="F22" s="235">
        <v>37.313704970000003</v>
      </c>
      <c r="G22" s="235">
        <v>37.657772739999999</v>
      </c>
      <c r="H22" s="235">
        <v>37.958808339999997</v>
      </c>
      <c r="I22" s="235">
        <v>37.607310609999999</v>
      </c>
      <c r="J22" s="235">
        <v>37.834136780000001</v>
      </c>
      <c r="K22" s="235">
        <v>36.93074197</v>
      </c>
      <c r="L22" s="235">
        <v>33.834823530000001</v>
      </c>
      <c r="M22" s="235">
        <v>36.858525360000002</v>
      </c>
      <c r="N22" s="235">
        <v>29.765678810000001</v>
      </c>
      <c r="O22" s="235">
        <v>30.49965379</v>
      </c>
      <c r="P22" s="235">
        <v>30.384151630000002</v>
      </c>
      <c r="Q22" s="234" t="s">
        <v>543</v>
      </c>
      <c r="R22" s="236">
        <f t="shared" si="0"/>
        <v>-5.9345695599999964</v>
      </c>
      <c r="S22" s="244">
        <f t="shared" si="1"/>
        <v>-6.9295533400000018</v>
      </c>
    </row>
    <row r="23" spans="1:25" ht="15" customHeight="1" x14ac:dyDescent="0.35">
      <c r="A23" s="234" t="e">
        <f>INDEX([79]Krajiny!$D$3:$D$32,MATCH($B23,[79]Krajiny!$C$3:$C$32,0))</f>
        <v>#N/A</v>
      </c>
      <c r="B23" s="235" t="s">
        <v>491</v>
      </c>
      <c r="C23" s="235" t="s">
        <v>539</v>
      </c>
      <c r="D23" s="235">
        <v>50</v>
      </c>
      <c r="E23" s="235">
        <v>32.585101250000001</v>
      </c>
      <c r="F23" s="235">
        <v>31.213397400000002</v>
      </c>
      <c r="G23" s="235">
        <v>31.447029239999999</v>
      </c>
      <c r="H23" s="235">
        <v>31.566180469999999</v>
      </c>
      <c r="I23" s="235">
        <v>31.003927690000001</v>
      </c>
      <c r="J23" s="235">
        <v>30.803073439999999</v>
      </c>
      <c r="K23" s="235">
        <v>31.132571850000001</v>
      </c>
      <c r="L23" s="235">
        <v>31.103546479999999</v>
      </c>
      <c r="M23" s="235">
        <v>31.006390079999999</v>
      </c>
      <c r="N23" s="235">
        <v>30.249152219999999</v>
      </c>
      <c r="O23" s="235">
        <v>30.444984980000001</v>
      </c>
      <c r="P23" s="235">
        <v>30.18866336</v>
      </c>
      <c r="Q23" s="234" t="s">
        <v>328</v>
      </c>
      <c r="R23" s="236">
        <f t="shared" si="0"/>
        <v>-2.3964378900000014</v>
      </c>
      <c r="S23" s="244">
        <f t="shared" si="1"/>
        <v>-1.024734040000002</v>
      </c>
    </row>
    <row r="24" spans="1:25" ht="15" customHeight="1" x14ac:dyDescent="0.35">
      <c r="A24" s="234" t="e">
        <f>INDEX([79]Krajiny!$D$3:$D$32,MATCH($B24,[79]Krajiny!$C$3:$C$32,0))</f>
        <v>#N/A</v>
      </c>
      <c r="B24" s="235" t="s">
        <v>500</v>
      </c>
      <c r="C24" s="235" t="s">
        <v>539</v>
      </c>
      <c r="D24" s="235">
        <v>50</v>
      </c>
      <c r="E24" s="235">
        <v>33.723130589999997</v>
      </c>
      <c r="F24" s="235">
        <v>33.455610700000001</v>
      </c>
      <c r="G24" s="235">
        <v>33.444454180000001</v>
      </c>
      <c r="H24" s="235">
        <v>33.05599668</v>
      </c>
      <c r="I24" s="235">
        <v>33.925500509999999</v>
      </c>
      <c r="J24" s="235">
        <v>34.253344429999999</v>
      </c>
      <c r="K24" s="235">
        <v>34.050746580000002</v>
      </c>
      <c r="L24" s="235">
        <v>34.339978780000003</v>
      </c>
      <c r="M24" s="235">
        <v>33.003049709999999</v>
      </c>
      <c r="N24" s="235">
        <v>32.560007689999999</v>
      </c>
      <c r="O24" s="235">
        <v>31.741838059999999</v>
      </c>
      <c r="P24" s="235">
        <v>30.15913793</v>
      </c>
      <c r="Q24" s="234" t="s">
        <v>329</v>
      </c>
      <c r="R24" s="236">
        <f t="shared" si="0"/>
        <v>-3.5639926599999967</v>
      </c>
      <c r="S24" s="244">
        <f t="shared" si="1"/>
        <v>-3.2964727700000012</v>
      </c>
    </row>
    <row r="25" spans="1:25" ht="15" customHeight="1" x14ac:dyDescent="0.35">
      <c r="A25" s="234" t="e">
        <f>INDEX([79]Krajiny!$D$3:$D$32,MATCH($B25,[79]Krajiny!$C$3:$C$32,0))</f>
        <v>#N/A</v>
      </c>
      <c r="B25" s="235" t="s">
        <v>490</v>
      </c>
      <c r="C25" s="235" t="s">
        <v>539</v>
      </c>
      <c r="D25" s="235">
        <v>50</v>
      </c>
      <c r="E25" s="235">
        <v>41.115009270000002</v>
      </c>
      <c r="F25" s="235">
        <v>41.843450570000002</v>
      </c>
      <c r="G25" s="235">
        <v>42.228313149999998</v>
      </c>
      <c r="H25" s="235">
        <v>42.621525890000001</v>
      </c>
      <c r="I25" s="235">
        <v>41.432313399999998</v>
      </c>
      <c r="J25" s="235">
        <v>41.141669229999998</v>
      </c>
      <c r="K25" s="235">
        <v>40.314640699999998</v>
      </c>
      <c r="L25" s="235">
        <v>36.121874429999998</v>
      </c>
      <c r="M25" s="235">
        <v>35.70523772</v>
      </c>
      <c r="N25" s="235">
        <v>34.11163363</v>
      </c>
      <c r="O25" s="235">
        <v>33.074779509999999</v>
      </c>
      <c r="P25" s="235">
        <v>29.869390159999998</v>
      </c>
      <c r="Q25" s="234" t="s">
        <v>320</v>
      </c>
      <c r="R25" s="236">
        <f t="shared" si="0"/>
        <v>-11.245619110000003</v>
      </c>
      <c r="S25" s="244">
        <f t="shared" si="1"/>
        <v>-11.974060410000003</v>
      </c>
    </row>
    <row r="26" spans="1:25" ht="15" customHeight="1" x14ac:dyDescent="0.35">
      <c r="A26" s="234" t="e">
        <f>INDEX([79]Krajiny!$D$3:$D$32,MATCH($B26,[79]Krajiny!$C$3:$C$32,0))</f>
        <v>#N/A</v>
      </c>
      <c r="B26" s="235" t="s">
        <v>492</v>
      </c>
      <c r="C26" s="235" t="s">
        <v>539</v>
      </c>
      <c r="D26" s="235">
        <v>50</v>
      </c>
      <c r="E26" s="235">
        <v>37.050272159999999</v>
      </c>
      <c r="F26" s="235">
        <v>36.878203689999999</v>
      </c>
      <c r="G26" s="235">
        <v>37.107148819999999</v>
      </c>
      <c r="H26" s="235">
        <v>37.4732141</v>
      </c>
      <c r="I26" s="235">
        <v>37.864089190000001</v>
      </c>
      <c r="J26" s="235">
        <v>36.918953539999997</v>
      </c>
      <c r="K26" s="235">
        <v>37.36427887</v>
      </c>
      <c r="L26" s="235">
        <v>36.618313630000003</v>
      </c>
      <c r="M26" s="235">
        <v>34.359681440000003</v>
      </c>
      <c r="N26" s="235">
        <v>33.533697830000001</v>
      </c>
      <c r="O26" s="235">
        <v>31.802773689999999</v>
      </c>
      <c r="P26" s="235">
        <v>29.502486309999998</v>
      </c>
      <c r="Q26" s="234" t="s">
        <v>330</v>
      </c>
      <c r="R26" s="236">
        <f t="shared" si="0"/>
        <v>-7.5477858500000004</v>
      </c>
      <c r="S26" s="244">
        <f t="shared" si="1"/>
        <v>-7.3757173800000011</v>
      </c>
    </row>
    <row r="27" spans="1:25" ht="15" customHeight="1" x14ac:dyDescent="0.35">
      <c r="A27" s="234" t="e">
        <f>INDEX([79]Krajiny!$D$3:$D$32,MATCH($B27,[79]Krajiny!$C$3:$C$32,0))</f>
        <v>#N/A</v>
      </c>
      <c r="B27" s="235" t="s">
        <v>494</v>
      </c>
      <c r="C27" s="235" t="s">
        <v>539</v>
      </c>
      <c r="D27" s="235">
        <v>50</v>
      </c>
      <c r="E27" s="235">
        <v>28.080877300000001</v>
      </c>
      <c r="F27" s="235">
        <v>28.08079051</v>
      </c>
      <c r="G27" s="235">
        <v>28.080808080000001</v>
      </c>
      <c r="H27" s="235">
        <v>28.080808080000001</v>
      </c>
      <c r="I27" s="235">
        <v>28.08081512</v>
      </c>
      <c r="J27" s="235">
        <v>28.080781300000002</v>
      </c>
      <c r="K27" s="235">
        <v>28.08077312</v>
      </c>
      <c r="L27" s="235">
        <v>28.080754030000001</v>
      </c>
      <c r="M27" s="235">
        <v>28.080844760000002</v>
      </c>
      <c r="N27" s="235">
        <v>28.080757739999999</v>
      </c>
      <c r="O27" s="235">
        <v>28.080797440000001</v>
      </c>
      <c r="P27" s="235">
        <v>28.080810759999999</v>
      </c>
      <c r="Q27" s="234" t="s">
        <v>312</v>
      </c>
      <c r="R27" s="236">
        <f t="shared" si="0"/>
        <v>-6.6540000002390798E-5</v>
      </c>
      <c r="S27" s="244">
        <f t="shared" si="1"/>
        <v>2.0249999998611656E-5</v>
      </c>
    </row>
    <row r="28" spans="1:25" ht="15" customHeight="1" x14ac:dyDescent="0.35">
      <c r="A28" s="234" t="e">
        <f>INDEX([79]Krajiny!$D$3:$D$32,MATCH($B28,[79]Krajiny!$C$3:$C$32,0))</f>
        <v>#N/A</v>
      </c>
      <c r="B28" s="235" t="s">
        <v>66</v>
      </c>
      <c r="C28" s="235" t="s">
        <v>539</v>
      </c>
      <c r="D28" s="235">
        <v>50</v>
      </c>
      <c r="E28" s="235">
        <v>29.686669699999999</v>
      </c>
      <c r="F28" s="235">
        <v>30.460920720000001</v>
      </c>
      <c r="G28" s="235">
        <v>31.333901749999999</v>
      </c>
      <c r="H28" s="235">
        <v>31.942983569999999</v>
      </c>
      <c r="I28" s="235">
        <v>32.094558020000001</v>
      </c>
      <c r="J28" s="235">
        <v>32.280224869999998</v>
      </c>
      <c r="K28" s="235">
        <v>30.63897914</v>
      </c>
      <c r="L28" s="235">
        <v>30.61208452</v>
      </c>
      <c r="M28" s="235">
        <v>30.71417512</v>
      </c>
      <c r="N28" s="235">
        <v>29.218308919999998</v>
      </c>
      <c r="O28" s="235">
        <v>27.906079389999999</v>
      </c>
      <c r="P28" s="235">
        <v>27.906074100000001</v>
      </c>
      <c r="Q28" s="234" t="s">
        <v>318</v>
      </c>
      <c r="R28" s="236">
        <f t="shared" si="0"/>
        <v>-1.7805955999999981</v>
      </c>
      <c r="S28" s="244">
        <f t="shared" si="1"/>
        <v>-2.5548466199999993</v>
      </c>
    </row>
    <row r="29" spans="1:25" ht="15" customHeight="1" x14ac:dyDescent="0.35">
      <c r="A29" s="234" t="e">
        <f>INDEX([79]Krajiny!$D$3:$D$32,MATCH($B29,[79]Krajiny!$C$3:$C$32,0))</f>
        <v>#N/A</v>
      </c>
      <c r="B29" s="235" t="s">
        <v>486</v>
      </c>
      <c r="C29" s="235" t="s">
        <v>539</v>
      </c>
      <c r="D29" s="235">
        <v>50</v>
      </c>
      <c r="E29" s="235">
        <v>18.27740017</v>
      </c>
      <c r="F29" s="235">
        <v>18.901310420000001</v>
      </c>
      <c r="G29" s="235">
        <v>20.053793450000001</v>
      </c>
      <c r="H29" s="235">
        <v>20.482928149999999</v>
      </c>
      <c r="I29" s="235">
        <v>20.804395150000001</v>
      </c>
      <c r="J29" s="235">
        <v>20.50997783</v>
      </c>
      <c r="K29" s="235">
        <v>22.853170850000001</v>
      </c>
      <c r="L29" s="235">
        <v>22.570422189999999</v>
      </c>
      <c r="M29" s="235">
        <v>22.85789583</v>
      </c>
      <c r="N29" s="235">
        <v>23.27336781</v>
      </c>
      <c r="O29" s="235">
        <v>23.991191749999999</v>
      </c>
      <c r="P29" s="235">
        <v>24.301126849999999</v>
      </c>
      <c r="Q29" s="234" t="s">
        <v>316</v>
      </c>
      <c r="R29" s="236">
        <f t="shared" si="0"/>
        <v>6.0237266799999993</v>
      </c>
      <c r="S29" s="244">
        <f t="shared" si="1"/>
        <v>5.3998164299999978</v>
      </c>
      <c r="Y29" s="238" t="s">
        <v>544</v>
      </c>
    </row>
    <row r="30" spans="1:25" ht="15" customHeight="1" x14ac:dyDescent="0.35">
      <c r="A30" s="234" t="e">
        <f>INDEX([79]Krajiny!$D$3:$D$32,MATCH($B30,[79]Krajiny!$C$3:$C$32,0))</f>
        <v>#N/A</v>
      </c>
      <c r="B30" s="235" t="s">
        <v>489</v>
      </c>
      <c r="C30" s="235" t="s">
        <v>539</v>
      </c>
      <c r="D30" s="235">
        <v>50</v>
      </c>
      <c r="E30" s="235">
        <v>25.097313110000002</v>
      </c>
      <c r="F30" s="235">
        <v>25.250053690000001</v>
      </c>
      <c r="G30" s="235">
        <v>26.98649726</v>
      </c>
      <c r="H30" s="235">
        <v>26.634727210000001</v>
      </c>
      <c r="I30" s="235">
        <v>27.27764307</v>
      </c>
      <c r="J30" s="235">
        <v>27.586658249999999</v>
      </c>
      <c r="K30" s="235">
        <v>28.358727510000001</v>
      </c>
      <c r="L30" s="235">
        <v>28.395848359999999</v>
      </c>
      <c r="M30" s="235">
        <v>26.30489811</v>
      </c>
      <c r="N30" s="235">
        <v>26.532063860000001</v>
      </c>
      <c r="O30" s="235">
        <v>24.39096675</v>
      </c>
      <c r="P30" s="235">
        <v>23.467525479999999</v>
      </c>
      <c r="Q30" s="234" t="s">
        <v>309</v>
      </c>
      <c r="R30" s="236">
        <f t="shared" si="0"/>
        <v>-1.6297876300000027</v>
      </c>
      <c r="S30" s="244">
        <f t="shared" si="1"/>
        <v>-1.7825282100000024</v>
      </c>
    </row>
    <row r="31" spans="1:25" ht="15" customHeight="1" x14ac:dyDescent="0.35">
      <c r="A31" s="234" t="e">
        <f>INDEX([79]Krajiny!$D$3:$D$32,MATCH($B31,[79]Krajiny!$C$3:$C$32,0))</f>
        <v>#N/A</v>
      </c>
      <c r="B31" s="235" t="s">
        <v>436</v>
      </c>
      <c r="C31" s="235" t="s">
        <v>539</v>
      </c>
      <c r="D31" s="235">
        <v>50</v>
      </c>
      <c r="E31" s="235">
        <v>27.816565099999998</v>
      </c>
      <c r="F31" s="235">
        <v>28.281847679999998</v>
      </c>
      <c r="G31" s="235">
        <v>28.081157990000001</v>
      </c>
      <c r="H31" s="235">
        <v>27.887619189999999</v>
      </c>
      <c r="I31" s="235">
        <v>28.55196943</v>
      </c>
      <c r="J31" s="235">
        <v>26.93197563</v>
      </c>
      <c r="K31" s="235">
        <v>26.928075719999999</v>
      </c>
      <c r="L31" s="235">
        <v>24.31334601</v>
      </c>
      <c r="M31" s="235">
        <v>24.272217380000001</v>
      </c>
      <c r="N31" s="235">
        <v>24.726696499999999</v>
      </c>
      <c r="O31" s="235">
        <v>23.911596159999998</v>
      </c>
      <c r="P31" s="235">
        <v>23.45022999</v>
      </c>
      <c r="Q31" s="234" t="s">
        <v>323</v>
      </c>
      <c r="R31" s="236">
        <f t="shared" si="0"/>
        <v>-4.3663351099999979</v>
      </c>
      <c r="S31" s="244">
        <f t="shared" si="1"/>
        <v>-4.8316176899999981</v>
      </c>
    </row>
    <row r="32" spans="1:25" ht="15" customHeight="1" x14ac:dyDescent="0.35">
      <c r="A32" s="234" t="e">
        <f>INDEX([79]Krajiny!$D$3:$D$32,MATCH($B32,[79]Krajiny!$C$3:$C$32,0))</f>
        <v>#N/A</v>
      </c>
      <c r="B32" s="235" t="s">
        <v>497</v>
      </c>
      <c r="C32" s="235" t="s">
        <v>539</v>
      </c>
      <c r="D32" s="235">
        <v>50</v>
      </c>
      <c r="E32" s="235">
        <v>15.89707733</v>
      </c>
      <c r="F32" s="235">
        <v>16.302379810000001</v>
      </c>
      <c r="G32" s="235">
        <v>19.32154427</v>
      </c>
      <c r="H32" s="235">
        <v>19.665962029999999</v>
      </c>
      <c r="I32" s="235">
        <v>20.99554805</v>
      </c>
      <c r="J32" s="235">
        <v>21.120789980000001</v>
      </c>
      <c r="K32" s="235">
        <v>20.538562039999999</v>
      </c>
      <c r="L32" s="235">
        <v>20.15984808</v>
      </c>
      <c r="M32" s="235">
        <v>19.97941093</v>
      </c>
      <c r="N32" s="235">
        <v>20.39306492</v>
      </c>
      <c r="O32" s="235">
        <v>20.84223604</v>
      </c>
      <c r="P32" s="235">
        <v>20.213387300000001</v>
      </c>
      <c r="Q32" s="234" t="s">
        <v>325</v>
      </c>
      <c r="R32" s="236">
        <f t="shared" si="0"/>
        <v>4.3163099700000007</v>
      </c>
      <c r="S32" s="244">
        <f t="shared" si="1"/>
        <v>3.9110074899999994</v>
      </c>
    </row>
    <row r="33" spans="1:19" ht="15" customHeight="1" x14ac:dyDescent="0.35">
      <c r="A33" s="234" t="e">
        <f>INDEX([79]Krajiny!$D$3:$D$32,MATCH($B33,[79]Krajiny!$C$3:$C$32,0))</f>
        <v>#N/A</v>
      </c>
      <c r="B33" s="235" t="s">
        <v>437</v>
      </c>
      <c r="C33" s="235" t="s">
        <v>539</v>
      </c>
      <c r="D33" s="235">
        <v>50</v>
      </c>
      <c r="E33" s="235" t="s">
        <v>541</v>
      </c>
      <c r="F33" s="235" t="s">
        <v>541</v>
      </c>
      <c r="G33" s="235" t="s">
        <v>541</v>
      </c>
      <c r="H33" s="235" t="s">
        <v>541</v>
      </c>
      <c r="I33" s="235" t="s">
        <v>541</v>
      </c>
      <c r="J33" s="235">
        <v>17.309448639999999</v>
      </c>
      <c r="K33" s="235" t="s">
        <v>541</v>
      </c>
      <c r="L33" s="235" t="s">
        <v>541</v>
      </c>
      <c r="M33" s="235">
        <v>17.309377009999999</v>
      </c>
      <c r="N33" s="235">
        <v>17.309401619999999</v>
      </c>
      <c r="O33" s="235">
        <v>18.124984959999999</v>
      </c>
      <c r="P33" s="235">
        <v>18.125013970000001</v>
      </c>
      <c r="Q33" s="234" t="s">
        <v>327</v>
      </c>
      <c r="R33" s="236">
        <f>P33-J33</f>
        <v>0.81556533000000186</v>
      </c>
      <c r="S33" s="244">
        <f>P33-J33</f>
        <v>0.81556533000000186</v>
      </c>
    </row>
    <row r="34" spans="1:19" ht="15" customHeight="1" x14ac:dyDescent="0.35">
      <c r="A34" s="234" t="e">
        <f>INDEX([79]Krajiny!$D$3:$D$32,MATCH($B34,[79]Krajiny!$C$3:$C$32,0))</f>
        <v>#N/A</v>
      </c>
      <c r="B34" s="235" t="s">
        <v>433</v>
      </c>
      <c r="C34" s="235" t="s">
        <v>539</v>
      </c>
      <c r="D34" s="235">
        <v>50</v>
      </c>
      <c r="E34" s="235">
        <v>33.512659579999998</v>
      </c>
      <c r="F34" s="235">
        <v>34.1244722</v>
      </c>
      <c r="G34" s="235">
        <v>34.900248230000003</v>
      </c>
      <c r="H34" s="235">
        <v>34.793199340000001</v>
      </c>
      <c r="I34" s="235">
        <v>31.587642249999998</v>
      </c>
      <c r="J34" s="235">
        <v>31.169527309999999</v>
      </c>
      <c r="K34" s="235">
        <v>31.440114999999999</v>
      </c>
      <c r="L34" s="235">
        <v>27.678828370000002</v>
      </c>
      <c r="M34" s="235">
        <v>27.88904711</v>
      </c>
      <c r="N34" s="235">
        <v>28.3279599</v>
      </c>
      <c r="O34" s="235">
        <v>21.737706450000001</v>
      </c>
      <c r="P34" s="235">
        <v>16.521775030000001</v>
      </c>
      <c r="Q34" s="234" t="s">
        <v>310</v>
      </c>
      <c r="R34" s="236">
        <f t="shared" si="0"/>
        <v>-16.990884549999997</v>
      </c>
      <c r="S34" s="243">
        <f t="shared" si="1"/>
        <v>-17.602697169999999</v>
      </c>
    </row>
    <row r="35" spans="1:19" ht="15" customHeight="1" x14ac:dyDescent="0.35"/>
    <row r="36" spans="1:19" ht="15" customHeight="1" x14ac:dyDescent="0.35">
      <c r="B36" s="235" t="s">
        <v>545</v>
      </c>
      <c r="C36" s="239">
        <v>44302</v>
      </c>
    </row>
    <row r="37" spans="1:19" ht="15" customHeight="1" x14ac:dyDescent="0.35"/>
    <row r="38" spans="1:19" ht="15" customHeight="1" x14ac:dyDescent="0.35">
      <c r="B38" s="233"/>
      <c r="C38" s="233"/>
      <c r="D38" s="233"/>
    </row>
    <row r="39" spans="1:19" ht="15" customHeight="1" x14ac:dyDescent="0.35"/>
    <row r="40" spans="1:19" ht="15" customHeight="1" x14ac:dyDescent="0.35">
      <c r="B40" s="233"/>
      <c r="C40" s="233"/>
      <c r="D40" s="233"/>
      <c r="E40" s="233"/>
      <c r="F40" s="233"/>
      <c r="G40" s="233"/>
      <c r="H40" s="233"/>
      <c r="I40" s="233"/>
      <c r="J40" s="233"/>
      <c r="K40" s="233"/>
      <c r="L40" s="233"/>
      <c r="M40" s="233"/>
      <c r="N40" s="233"/>
      <c r="O40" s="233"/>
      <c r="P40" s="233"/>
    </row>
    <row r="41" spans="1:19" ht="15" customHeight="1" x14ac:dyDescent="0.35">
      <c r="B41" s="235"/>
      <c r="C41" s="235"/>
      <c r="D41" s="235"/>
      <c r="E41" s="235"/>
      <c r="F41" s="235"/>
      <c r="G41" s="235"/>
      <c r="H41" s="235"/>
      <c r="I41" s="235"/>
      <c r="J41" s="235"/>
      <c r="K41" s="235"/>
      <c r="L41" s="235"/>
      <c r="M41" s="235"/>
      <c r="N41" s="235"/>
      <c r="O41" s="235"/>
      <c r="P41" s="235"/>
    </row>
    <row r="42" spans="1:19" ht="15" customHeight="1" x14ac:dyDescent="0.35">
      <c r="B42" s="235"/>
      <c r="C42" s="235"/>
      <c r="D42" s="235"/>
      <c r="E42" s="235"/>
      <c r="F42" s="235"/>
      <c r="G42" s="235"/>
      <c r="H42" s="235"/>
      <c r="I42" s="235"/>
      <c r="J42" s="235"/>
      <c r="K42" s="235"/>
      <c r="L42" s="235"/>
      <c r="M42" s="235"/>
      <c r="N42" s="235"/>
      <c r="O42" s="235"/>
      <c r="P42" s="235"/>
    </row>
    <row r="43" spans="1:19" ht="15" customHeight="1" x14ac:dyDescent="0.35">
      <c r="B43" s="235"/>
      <c r="C43" s="235"/>
      <c r="D43" s="235"/>
      <c r="E43" s="235"/>
      <c r="F43" s="235"/>
      <c r="G43" s="235"/>
      <c r="H43" s="235"/>
      <c r="I43" s="235"/>
      <c r="J43" s="235"/>
      <c r="K43" s="235"/>
      <c r="L43" s="235"/>
      <c r="M43" s="235"/>
      <c r="N43" s="235"/>
      <c r="O43" s="235"/>
      <c r="P43" s="235"/>
    </row>
    <row r="44" spans="1:19" ht="15" customHeight="1" x14ac:dyDescent="0.35">
      <c r="B44" s="235"/>
      <c r="C44" s="235"/>
      <c r="D44" s="235"/>
      <c r="E44" s="235"/>
      <c r="F44" s="235"/>
      <c r="G44" s="235"/>
      <c r="H44" s="235"/>
      <c r="I44" s="235"/>
      <c r="J44" s="235"/>
      <c r="K44" s="235"/>
      <c r="L44" s="235"/>
      <c r="M44" s="235"/>
      <c r="N44" s="235"/>
      <c r="O44" s="235"/>
      <c r="P44" s="235"/>
    </row>
    <row r="45" spans="1:19" ht="15" customHeight="1" x14ac:dyDescent="0.35">
      <c r="B45" s="235"/>
      <c r="C45" s="235"/>
      <c r="D45" s="235"/>
      <c r="E45" s="235"/>
      <c r="F45" s="235"/>
      <c r="G45" s="235"/>
      <c r="H45" s="235"/>
      <c r="I45" s="235"/>
      <c r="J45" s="235"/>
      <c r="K45" s="235"/>
      <c r="L45" s="235"/>
      <c r="M45" s="235"/>
      <c r="N45" s="235"/>
      <c r="O45" s="235"/>
      <c r="P45" s="235"/>
    </row>
    <row r="46" spans="1:19" ht="15" customHeight="1" x14ac:dyDescent="0.35">
      <c r="B46" s="235"/>
      <c r="C46" s="235"/>
      <c r="D46" s="235"/>
      <c r="E46" s="235"/>
      <c r="F46" s="235"/>
      <c r="G46" s="235"/>
      <c r="H46" s="235"/>
      <c r="I46" s="235"/>
      <c r="J46" s="235"/>
      <c r="K46" s="235"/>
      <c r="L46" s="235"/>
      <c r="M46" s="235"/>
      <c r="N46" s="235"/>
      <c r="O46" s="235"/>
      <c r="P46" s="235"/>
    </row>
    <row r="47" spans="1:19" ht="15" customHeight="1" x14ac:dyDescent="0.35">
      <c r="B47" s="235"/>
      <c r="C47" s="235"/>
      <c r="D47" s="235"/>
      <c r="E47" s="235"/>
      <c r="F47" s="235"/>
      <c r="G47" s="235"/>
      <c r="H47" s="235"/>
      <c r="I47" s="235"/>
      <c r="J47" s="235"/>
      <c r="K47" s="235"/>
      <c r="L47" s="235"/>
      <c r="M47" s="235"/>
      <c r="N47" s="235"/>
      <c r="O47" s="235"/>
      <c r="P47" s="235"/>
    </row>
    <row r="48" spans="1:19" ht="15" customHeight="1" x14ac:dyDescent="0.35">
      <c r="B48" s="235"/>
      <c r="C48" s="235"/>
      <c r="D48" s="235"/>
      <c r="E48" s="235"/>
      <c r="F48" s="235"/>
      <c r="G48" s="235"/>
      <c r="H48" s="235"/>
      <c r="I48" s="235"/>
      <c r="J48" s="235"/>
      <c r="K48" s="235"/>
      <c r="L48" s="235"/>
      <c r="M48" s="235"/>
      <c r="N48" s="235"/>
      <c r="O48" s="235"/>
      <c r="P48" s="235"/>
    </row>
    <row r="49" spans="2:16" ht="15" customHeight="1" x14ac:dyDescent="0.35">
      <c r="B49" s="235"/>
      <c r="C49" s="235"/>
      <c r="D49" s="235"/>
      <c r="E49" s="235"/>
      <c r="F49" s="235"/>
      <c r="G49" s="235"/>
      <c r="H49" s="235"/>
      <c r="I49" s="235"/>
      <c r="J49" s="235"/>
      <c r="K49" s="235"/>
      <c r="L49" s="235"/>
      <c r="M49" s="235"/>
      <c r="N49" s="235"/>
      <c r="O49" s="235"/>
      <c r="P49" s="235"/>
    </row>
    <row r="50" spans="2:16" ht="15" customHeight="1" x14ac:dyDescent="0.35">
      <c r="B50" s="235"/>
      <c r="C50" s="235"/>
      <c r="D50" s="235"/>
      <c r="E50" s="235"/>
      <c r="F50" s="235"/>
      <c r="G50" s="235"/>
      <c r="H50" s="235"/>
      <c r="I50" s="235"/>
      <c r="J50" s="235"/>
      <c r="K50" s="235"/>
      <c r="L50" s="235"/>
      <c r="M50" s="235"/>
      <c r="N50" s="235"/>
      <c r="O50" s="235"/>
      <c r="P50" s="235"/>
    </row>
    <row r="51" spans="2:16" ht="15" customHeight="1" x14ac:dyDescent="0.35">
      <c r="B51" s="235"/>
      <c r="C51" s="235"/>
      <c r="D51" s="235"/>
      <c r="E51" s="235"/>
      <c r="F51" s="235"/>
      <c r="G51" s="235"/>
      <c r="H51" s="235"/>
      <c r="I51" s="235"/>
      <c r="J51" s="235"/>
      <c r="K51" s="235"/>
      <c r="L51" s="235"/>
      <c r="M51" s="235"/>
      <c r="N51" s="235"/>
      <c r="O51" s="235"/>
      <c r="P51" s="235"/>
    </row>
    <row r="52" spans="2:16" ht="15" customHeight="1" x14ac:dyDescent="0.35">
      <c r="B52" s="235"/>
      <c r="C52" s="235"/>
      <c r="D52" s="235"/>
      <c r="E52" s="235"/>
      <c r="F52" s="235"/>
      <c r="G52" s="235"/>
      <c r="H52" s="235"/>
      <c r="I52" s="235"/>
      <c r="J52" s="235"/>
      <c r="K52" s="235"/>
      <c r="L52" s="235"/>
      <c r="M52" s="235"/>
      <c r="N52" s="235"/>
      <c r="O52" s="235"/>
      <c r="P52" s="235"/>
    </row>
    <row r="53" spans="2:16" ht="15" customHeight="1" x14ac:dyDescent="0.35">
      <c r="B53" s="235"/>
      <c r="C53" s="235"/>
      <c r="D53" s="235"/>
      <c r="E53" s="235"/>
      <c r="F53" s="235"/>
      <c r="G53" s="235"/>
      <c r="H53" s="235"/>
      <c r="I53" s="235"/>
      <c r="J53" s="235"/>
      <c r="K53" s="235"/>
      <c r="L53" s="235"/>
      <c r="M53" s="235"/>
      <c r="N53" s="235"/>
      <c r="O53" s="235"/>
      <c r="P53" s="235"/>
    </row>
    <row r="54" spans="2:16" ht="15" customHeight="1" x14ac:dyDescent="0.35">
      <c r="B54" s="235"/>
      <c r="C54" s="235"/>
      <c r="D54" s="235"/>
      <c r="E54" s="235"/>
      <c r="F54" s="235"/>
      <c r="G54" s="235"/>
      <c r="H54" s="235"/>
      <c r="I54" s="235"/>
      <c r="J54" s="235"/>
      <c r="K54" s="235"/>
      <c r="L54" s="235"/>
      <c r="M54" s="235"/>
      <c r="N54" s="235"/>
      <c r="O54" s="235"/>
      <c r="P54" s="235"/>
    </row>
    <row r="55" spans="2:16" ht="15" customHeight="1" x14ac:dyDescent="0.35">
      <c r="B55" s="235"/>
      <c r="C55" s="235"/>
      <c r="D55" s="235"/>
      <c r="E55" s="235"/>
      <c r="F55" s="235"/>
      <c r="G55" s="235"/>
      <c r="H55" s="235"/>
      <c r="I55" s="235"/>
      <c r="J55" s="235"/>
      <c r="K55" s="235"/>
      <c r="L55" s="235"/>
      <c r="M55" s="235"/>
      <c r="N55" s="235"/>
      <c r="O55" s="235"/>
      <c r="P55" s="235"/>
    </row>
    <row r="56" spans="2:16" ht="15" customHeight="1" x14ac:dyDescent="0.35">
      <c r="B56" s="235"/>
      <c r="C56" s="235"/>
      <c r="D56" s="235"/>
      <c r="E56" s="235"/>
      <c r="F56" s="235"/>
      <c r="G56" s="235"/>
      <c r="H56" s="235"/>
      <c r="I56" s="235"/>
      <c r="J56" s="235"/>
      <c r="K56" s="235"/>
      <c r="L56" s="235"/>
      <c r="M56" s="235"/>
      <c r="N56" s="235"/>
      <c r="O56" s="235"/>
      <c r="P56" s="235"/>
    </row>
    <row r="57" spans="2:16" ht="15" customHeight="1" x14ac:dyDescent="0.35">
      <c r="B57" s="235"/>
      <c r="C57" s="235"/>
      <c r="D57" s="235"/>
      <c r="E57" s="235"/>
      <c r="F57" s="235"/>
      <c r="G57" s="235"/>
      <c r="H57" s="235"/>
      <c r="I57" s="235"/>
      <c r="J57" s="235"/>
      <c r="K57" s="235"/>
      <c r="L57" s="235"/>
      <c r="M57" s="235"/>
      <c r="N57" s="235"/>
      <c r="O57" s="235"/>
      <c r="P57" s="235"/>
    </row>
    <row r="58" spans="2:16" ht="15" customHeight="1" x14ac:dyDescent="0.35">
      <c r="B58" s="235"/>
      <c r="C58" s="235"/>
      <c r="D58" s="235"/>
      <c r="E58" s="235"/>
      <c r="F58" s="235"/>
      <c r="G58" s="235"/>
      <c r="H58" s="235"/>
      <c r="I58" s="235"/>
      <c r="J58" s="235"/>
      <c r="K58" s="235"/>
      <c r="L58" s="235"/>
      <c r="M58" s="235"/>
      <c r="N58" s="235"/>
      <c r="O58" s="235"/>
      <c r="P58" s="235"/>
    </row>
    <row r="59" spans="2:16" ht="15" customHeight="1" x14ac:dyDescent="0.35">
      <c r="B59" s="235"/>
      <c r="C59" s="235"/>
      <c r="D59" s="235"/>
      <c r="E59" s="235"/>
      <c r="F59" s="235"/>
      <c r="G59" s="235"/>
      <c r="H59" s="235"/>
      <c r="I59" s="235"/>
      <c r="J59" s="235"/>
      <c r="K59" s="235"/>
      <c r="L59" s="235"/>
      <c r="M59" s="235"/>
      <c r="N59" s="235"/>
      <c r="O59" s="235"/>
      <c r="P59" s="235"/>
    </row>
    <row r="60" spans="2:16" ht="15" customHeight="1" x14ac:dyDescent="0.35">
      <c r="B60" s="235"/>
      <c r="C60" s="235"/>
      <c r="D60" s="235"/>
      <c r="E60" s="235"/>
      <c r="F60" s="235"/>
      <c r="G60" s="235"/>
      <c r="H60" s="235"/>
      <c r="I60" s="235"/>
      <c r="J60" s="235"/>
      <c r="K60" s="235"/>
      <c r="L60" s="235"/>
      <c r="M60" s="235"/>
      <c r="N60" s="235"/>
      <c r="O60" s="235"/>
      <c r="P60" s="235"/>
    </row>
    <row r="61" spans="2:16" ht="15" customHeight="1" x14ac:dyDescent="0.35">
      <c r="B61" s="235"/>
      <c r="C61" s="235"/>
      <c r="D61" s="235"/>
      <c r="E61" s="235"/>
      <c r="F61" s="235"/>
      <c r="G61" s="235"/>
      <c r="H61" s="235"/>
      <c r="I61" s="235"/>
      <c r="J61" s="235"/>
      <c r="K61" s="235"/>
      <c r="L61" s="235"/>
      <c r="M61" s="235"/>
      <c r="N61" s="235"/>
      <c r="O61" s="235"/>
      <c r="P61" s="235"/>
    </row>
    <row r="62" spans="2:16" ht="15" customHeight="1" x14ac:dyDescent="0.35">
      <c r="B62" s="235"/>
      <c r="C62" s="235"/>
      <c r="D62" s="235"/>
      <c r="E62" s="235"/>
      <c r="F62" s="235"/>
      <c r="G62" s="235"/>
      <c r="H62" s="235"/>
      <c r="I62" s="235"/>
      <c r="J62" s="235"/>
      <c r="K62" s="235"/>
      <c r="L62" s="235"/>
      <c r="M62" s="235"/>
      <c r="N62" s="235"/>
      <c r="O62" s="235"/>
      <c r="P62" s="235"/>
    </row>
    <row r="63" spans="2:16" ht="15" customHeight="1" x14ac:dyDescent="0.35">
      <c r="B63" s="235"/>
      <c r="C63" s="235"/>
      <c r="D63" s="235"/>
      <c r="E63" s="235"/>
      <c r="F63" s="235"/>
      <c r="G63" s="235"/>
      <c r="H63" s="235"/>
      <c r="I63" s="235"/>
      <c r="J63" s="235"/>
      <c r="K63" s="235"/>
      <c r="L63" s="235"/>
      <c r="M63" s="235"/>
      <c r="N63" s="235"/>
      <c r="O63" s="235"/>
      <c r="P63" s="235"/>
    </row>
    <row r="64" spans="2:16" ht="15" customHeight="1" x14ac:dyDescent="0.35">
      <c r="B64" s="235"/>
      <c r="C64" s="235"/>
      <c r="D64" s="235"/>
      <c r="E64" s="235"/>
      <c r="F64" s="235"/>
      <c r="G64" s="235"/>
      <c r="H64" s="235"/>
      <c r="I64" s="235"/>
      <c r="J64" s="235"/>
      <c r="K64" s="235"/>
      <c r="L64" s="235"/>
      <c r="M64" s="235"/>
      <c r="N64" s="235"/>
      <c r="O64" s="235"/>
      <c r="P64" s="235"/>
    </row>
    <row r="65" spans="2:16" ht="15" customHeight="1" x14ac:dyDescent="0.35">
      <c r="B65" s="235"/>
      <c r="C65" s="235"/>
      <c r="D65" s="235"/>
      <c r="E65" s="235"/>
      <c r="F65" s="235"/>
      <c r="G65" s="235"/>
      <c r="H65" s="235"/>
      <c r="I65" s="235"/>
      <c r="J65" s="235"/>
      <c r="K65" s="235"/>
      <c r="L65" s="235"/>
      <c r="M65" s="235"/>
      <c r="N65" s="235"/>
      <c r="O65" s="235"/>
      <c r="P65" s="235"/>
    </row>
    <row r="66" spans="2:16" ht="15" customHeight="1" x14ac:dyDescent="0.35">
      <c r="B66" s="235"/>
      <c r="C66" s="235"/>
      <c r="D66" s="235"/>
      <c r="E66" s="235"/>
      <c r="F66" s="235"/>
      <c r="G66" s="235"/>
      <c r="H66" s="235"/>
      <c r="I66" s="235"/>
      <c r="J66" s="235"/>
      <c r="K66" s="235"/>
      <c r="L66" s="235"/>
      <c r="M66" s="235"/>
      <c r="N66" s="235"/>
      <c r="O66" s="235"/>
      <c r="P66" s="235"/>
    </row>
    <row r="67" spans="2:16" ht="15" customHeight="1" x14ac:dyDescent="0.35">
      <c r="B67" s="235"/>
      <c r="C67" s="235"/>
      <c r="D67" s="235"/>
      <c r="E67" s="235"/>
      <c r="F67" s="235"/>
      <c r="G67" s="235"/>
      <c r="H67" s="235"/>
      <c r="I67" s="235"/>
      <c r="J67" s="235"/>
      <c r="K67" s="235"/>
      <c r="L67" s="235"/>
      <c r="M67" s="235"/>
      <c r="N67" s="235"/>
      <c r="O67" s="235"/>
      <c r="P67" s="235"/>
    </row>
    <row r="68" spans="2:16" ht="15" customHeight="1" x14ac:dyDescent="0.35">
      <c r="B68" s="235"/>
      <c r="C68" s="235"/>
      <c r="D68" s="235"/>
      <c r="E68" s="235"/>
      <c r="F68" s="235"/>
      <c r="G68" s="235"/>
      <c r="H68" s="235"/>
      <c r="I68" s="235"/>
      <c r="J68" s="235"/>
      <c r="K68" s="235"/>
      <c r="L68" s="235"/>
      <c r="M68" s="235"/>
      <c r="N68" s="235"/>
      <c r="O68" s="235"/>
      <c r="P68" s="235"/>
    </row>
    <row r="69" spans="2:16" ht="15" customHeight="1" x14ac:dyDescent="0.35">
      <c r="B69" s="235"/>
      <c r="C69" s="235"/>
      <c r="D69" s="235"/>
      <c r="E69" s="235"/>
      <c r="F69" s="235"/>
      <c r="G69" s="235"/>
      <c r="H69" s="235"/>
      <c r="I69" s="235"/>
      <c r="J69" s="235"/>
      <c r="K69" s="235"/>
      <c r="L69" s="235"/>
      <c r="M69" s="235"/>
      <c r="N69" s="235"/>
      <c r="O69" s="235"/>
      <c r="P69" s="235"/>
    </row>
    <row r="70" spans="2:16" ht="15" customHeight="1" x14ac:dyDescent="0.35"/>
    <row r="71" spans="2:16" ht="15" customHeight="1" x14ac:dyDescent="0.35">
      <c r="B71" s="235"/>
      <c r="C71" s="235"/>
      <c r="D71" s="235"/>
      <c r="E71" s="235"/>
      <c r="F71" s="235"/>
      <c r="G71" s="235"/>
      <c r="H71" s="235"/>
      <c r="I71" s="235"/>
      <c r="J71" s="235"/>
      <c r="K71" s="235"/>
      <c r="L71" s="235"/>
      <c r="M71" s="235"/>
      <c r="N71" s="235"/>
      <c r="O71" s="235"/>
      <c r="P71" s="235"/>
    </row>
    <row r="72" spans="2:16" ht="15" customHeight="1" x14ac:dyDescent="0.35">
      <c r="B72" s="235"/>
      <c r="C72" s="235"/>
      <c r="D72" s="235"/>
      <c r="E72" s="235"/>
      <c r="F72" s="235"/>
      <c r="G72" s="235"/>
      <c r="H72" s="235"/>
      <c r="I72" s="235"/>
      <c r="J72" s="235"/>
      <c r="K72" s="235"/>
      <c r="L72" s="235"/>
      <c r="M72" s="235"/>
      <c r="N72" s="235"/>
      <c r="O72" s="235"/>
      <c r="P72" s="235"/>
    </row>
    <row r="73" spans="2:16" ht="15" customHeight="1" x14ac:dyDescent="0.35">
      <c r="B73" s="235"/>
      <c r="C73" s="239"/>
    </row>
    <row r="74" spans="2:16" ht="15" customHeight="1" x14ac:dyDescent="0.35"/>
    <row r="75" spans="2:16" ht="15" customHeight="1" x14ac:dyDescent="0.35"/>
    <row r="76" spans="2:16" ht="15" customHeight="1" x14ac:dyDescent="0.35"/>
  </sheetData>
  <mergeCells count="1">
    <mergeCell ref="C4:D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B32"/>
  <sheetViews>
    <sheetView showGridLines="0" zoomScale="80" zoomScaleNormal="80" workbookViewId="0"/>
  </sheetViews>
  <sheetFormatPr defaultColWidth="9.26953125" defaultRowHeight="11.5" x14ac:dyDescent="0.25"/>
  <cols>
    <col min="1" max="1" width="16.26953125" style="12" customWidth="1"/>
    <col min="2" max="8" width="9.26953125" style="12" customWidth="1"/>
    <col min="9" max="16384" width="9.26953125" style="12"/>
  </cols>
  <sheetData>
    <row r="2" spans="1:28" ht="15" customHeight="1" x14ac:dyDescent="0.25"/>
    <row r="3" spans="1:28" ht="12" thickBot="1" x14ac:dyDescent="0.3">
      <c r="A3" s="919" t="s">
        <v>750</v>
      </c>
      <c r="B3" s="919"/>
      <c r="C3" s="919"/>
      <c r="D3" s="919"/>
      <c r="E3" s="919"/>
      <c r="F3" s="919"/>
      <c r="G3" s="919"/>
      <c r="H3" s="919"/>
      <c r="J3" s="918" t="s">
        <v>883</v>
      </c>
      <c r="K3" s="918"/>
      <c r="L3" s="918"/>
      <c r="M3" s="918"/>
      <c r="N3" s="918"/>
      <c r="O3" s="918"/>
      <c r="P3" s="918"/>
      <c r="Q3" s="918"/>
    </row>
    <row r="4" spans="1:28" ht="12" thickBot="1" x14ac:dyDescent="0.3">
      <c r="A4" s="355"/>
      <c r="B4" s="356">
        <v>2021</v>
      </c>
      <c r="C4" s="356">
        <v>2022</v>
      </c>
      <c r="D4" s="356">
        <v>2023</v>
      </c>
      <c r="E4" s="356">
        <v>2024</v>
      </c>
      <c r="F4" s="356">
        <v>2025</v>
      </c>
      <c r="G4" s="357">
        <v>2026</v>
      </c>
      <c r="H4" s="369" t="s">
        <v>665</v>
      </c>
      <c r="I4" s="51"/>
    </row>
    <row r="5" spans="1:28" ht="12" thickBot="1" x14ac:dyDescent="0.3">
      <c r="A5" s="307" t="s">
        <v>666</v>
      </c>
      <c r="B5" s="352">
        <v>6.0829581600000004</v>
      </c>
      <c r="C5" s="309">
        <v>48.966049979999994</v>
      </c>
      <c r="D5" s="309">
        <v>1661.7262461479315</v>
      </c>
      <c r="E5" s="309">
        <v>2478.7973879331903</v>
      </c>
      <c r="F5" s="309">
        <v>1871.1233973841554</v>
      </c>
      <c r="G5" s="353">
        <v>343.33669163509438</v>
      </c>
      <c r="H5" s="370">
        <v>6410.0327312403724</v>
      </c>
      <c r="I5" s="51"/>
    </row>
    <row r="6" spans="1:28" ht="12" thickBot="1" x14ac:dyDescent="0.3">
      <c r="A6" s="307" t="s">
        <v>667</v>
      </c>
      <c r="B6" s="352">
        <v>2.4948787299999995</v>
      </c>
      <c r="C6" s="352">
        <v>28.824114858799998</v>
      </c>
      <c r="D6" s="309">
        <v>120.00546766739822</v>
      </c>
      <c r="E6" s="309">
        <v>130.86762892330961</v>
      </c>
      <c r="F6" s="309">
        <v>110.34450425922662</v>
      </c>
      <c r="G6" s="353">
        <v>36.439702402510349</v>
      </c>
      <c r="H6" s="370">
        <v>428.97629684124485</v>
      </c>
      <c r="I6" s="51"/>
    </row>
    <row r="7" spans="1:28" ht="12" thickBot="1" x14ac:dyDescent="0.3">
      <c r="A7" s="307" t="s">
        <v>261</v>
      </c>
      <c r="B7" s="352">
        <v>2.9392092200000004</v>
      </c>
      <c r="C7" s="352">
        <v>11.025080171200001</v>
      </c>
      <c r="D7" s="309">
        <v>84.850599894757721</v>
      </c>
      <c r="E7" s="309">
        <v>83.449111926484221</v>
      </c>
      <c r="F7" s="309">
        <v>52.104565857971693</v>
      </c>
      <c r="G7" s="353">
        <v>18.232549707301949</v>
      </c>
      <c r="H7" s="370">
        <v>252.60111677771559</v>
      </c>
      <c r="I7" s="51"/>
    </row>
    <row r="8" spans="1:28" ht="12" thickBot="1" x14ac:dyDescent="0.3">
      <c r="A8" s="307" t="s">
        <v>738</v>
      </c>
      <c r="B8" s="352">
        <v>0</v>
      </c>
      <c r="C8" s="352">
        <v>2.30981149</v>
      </c>
      <c r="D8" s="309">
        <v>903.59641470807867</v>
      </c>
      <c r="E8" s="309">
        <v>1635.3380394186524</v>
      </c>
      <c r="F8" s="309">
        <v>1223.6449054678262</v>
      </c>
      <c r="G8" s="353">
        <v>140.56433545775459</v>
      </c>
      <c r="H8" s="370">
        <v>3905.453506542312</v>
      </c>
      <c r="I8" s="51"/>
    </row>
    <row r="9" spans="1:28" ht="12" thickBot="1" x14ac:dyDescent="0.3">
      <c r="A9" s="307" t="s">
        <v>749</v>
      </c>
      <c r="B9" s="308">
        <v>0</v>
      </c>
      <c r="C9" s="352">
        <v>0.10813409</v>
      </c>
      <c r="D9" s="309">
        <v>8.1069153605740816</v>
      </c>
      <c r="E9" s="309">
        <v>8.3325307718279902</v>
      </c>
      <c r="F9" s="309">
        <v>3.9502235788709923</v>
      </c>
      <c r="G9" s="353">
        <v>0</v>
      </c>
      <c r="H9" s="370">
        <v>20.497803801273065</v>
      </c>
      <c r="I9" s="51"/>
    </row>
    <row r="10" spans="1:28" ht="12" thickBot="1" x14ac:dyDescent="0.3">
      <c r="A10" s="307" t="s">
        <v>739</v>
      </c>
      <c r="B10" s="308">
        <v>0</v>
      </c>
      <c r="C10" s="352">
        <v>3.7015499999999997</v>
      </c>
      <c r="D10" s="309">
        <v>22.727756144131263</v>
      </c>
      <c r="E10" s="309">
        <v>22.731721762292814</v>
      </c>
      <c r="F10" s="309">
        <v>22.731652177716757</v>
      </c>
      <c r="G10" s="353">
        <v>2.3563612828066179E-2</v>
      </c>
      <c r="H10" s="370">
        <v>71.916243696968905</v>
      </c>
      <c r="I10" s="51"/>
    </row>
    <row r="11" spans="1:28" ht="12" thickBot="1" x14ac:dyDescent="0.3">
      <c r="A11" s="307" t="s">
        <v>740</v>
      </c>
      <c r="B11" s="308">
        <v>0.64887021</v>
      </c>
      <c r="C11" s="352">
        <v>2.9973593700000007</v>
      </c>
      <c r="D11" s="352">
        <v>360.80270267299142</v>
      </c>
      <c r="E11" s="352">
        <v>471.03701623062318</v>
      </c>
      <c r="F11" s="352">
        <v>356.30620714254303</v>
      </c>
      <c r="G11" s="353">
        <v>74.332726954699453</v>
      </c>
      <c r="H11" s="371">
        <v>1266.124882580857</v>
      </c>
      <c r="I11" s="51"/>
      <c r="Q11" s="275" t="s">
        <v>8</v>
      </c>
    </row>
    <row r="12" spans="1:28" ht="12" thickBot="1" x14ac:dyDescent="0.3">
      <c r="A12" s="358" t="s">
        <v>741</v>
      </c>
      <c r="B12" s="359">
        <v>0</v>
      </c>
      <c r="C12" s="360">
        <v>0</v>
      </c>
      <c r="D12" s="360">
        <v>161.63638970000002</v>
      </c>
      <c r="E12" s="360">
        <v>127.04133890000003</v>
      </c>
      <c r="F12" s="360">
        <v>102.04133890000003</v>
      </c>
      <c r="G12" s="361">
        <v>73.743813500000002</v>
      </c>
      <c r="H12" s="372">
        <v>464.46288100000004</v>
      </c>
      <c r="I12" s="51"/>
    </row>
    <row r="13" spans="1:28" x14ac:dyDescent="0.25">
      <c r="G13" s="393"/>
      <c r="H13" s="430" t="s">
        <v>92</v>
      </c>
      <c r="K13" s="12">
        <v>2010</v>
      </c>
      <c r="L13" s="12">
        <v>2011</v>
      </c>
      <c r="M13" s="12">
        <v>2012</v>
      </c>
      <c r="N13" s="12">
        <v>2013</v>
      </c>
      <c r="O13" s="12">
        <v>2014</v>
      </c>
      <c r="P13" s="12">
        <v>2015</v>
      </c>
      <c r="Q13" s="12">
        <v>2016</v>
      </c>
      <c r="R13" s="12">
        <v>2017</v>
      </c>
      <c r="S13" s="12">
        <v>2018</v>
      </c>
      <c r="T13" s="12">
        <v>2019</v>
      </c>
      <c r="U13" s="12">
        <v>2020</v>
      </c>
      <c r="V13" s="12">
        <v>2021</v>
      </c>
      <c r="W13" s="12">
        <v>2022</v>
      </c>
      <c r="X13" s="12">
        <v>2023</v>
      </c>
      <c r="Y13" s="12">
        <v>2024</v>
      </c>
      <c r="Z13" s="12">
        <v>2025</v>
      </c>
      <c r="AA13" s="12">
        <v>2026</v>
      </c>
    </row>
    <row r="14" spans="1:28" x14ac:dyDescent="0.25">
      <c r="J14" s="12" t="s">
        <v>668</v>
      </c>
      <c r="K14" s="101">
        <v>0</v>
      </c>
      <c r="L14" s="101">
        <v>0</v>
      </c>
      <c r="M14" s="101">
        <v>0</v>
      </c>
      <c r="N14" s="101">
        <v>0</v>
      </c>
      <c r="O14" s="101">
        <v>0</v>
      </c>
      <c r="P14" s="101">
        <v>0</v>
      </c>
      <c r="Q14" s="101">
        <v>0</v>
      </c>
      <c r="R14" s="101">
        <v>0</v>
      </c>
      <c r="S14" s="101">
        <v>0</v>
      </c>
      <c r="T14" s="101">
        <v>0</v>
      </c>
      <c r="U14" s="101">
        <v>0</v>
      </c>
      <c r="V14" s="101">
        <v>6.4887020999999999E-4</v>
      </c>
      <c r="W14" s="101">
        <v>5.3071708600000008E-3</v>
      </c>
      <c r="X14" s="101">
        <v>1.4260355070810702</v>
      </c>
      <c r="Y14" s="101">
        <v>2.233416394549276</v>
      </c>
      <c r="Z14" s="101">
        <v>1.6819924515103695</v>
      </c>
      <c r="AA14" s="101">
        <v>0.28864087591245402</v>
      </c>
      <c r="AB14" s="12" t="s">
        <v>668</v>
      </c>
    </row>
    <row r="15" spans="1:28" ht="13" x14ac:dyDescent="0.25">
      <c r="A15" s="394"/>
      <c r="B15" s="351"/>
      <c r="C15" s="351"/>
      <c r="D15" s="351"/>
      <c r="E15" s="351"/>
      <c r="F15" s="351"/>
      <c r="J15" s="12" t="s">
        <v>669</v>
      </c>
      <c r="K15" s="101">
        <v>1.3858000392400001</v>
      </c>
      <c r="L15" s="101">
        <v>1.28336992922</v>
      </c>
      <c r="M15" s="101">
        <v>1.16508914671</v>
      </c>
      <c r="N15" s="101">
        <v>1.1040810760199999</v>
      </c>
      <c r="O15" s="101">
        <v>1.0751658763</v>
      </c>
      <c r="P15" s="101">
        <v>2.81654151096</v>
      </c>
      <c r="Q15" s="101">
        <v>0.36088635676000003</v>
      </c>
      <c r="R15" s="101">
        <v>0.5448147242000001</v>
      </c>
      <c r="S15" s="101">
        <v>1.00806776471</v>
      </c>
      <c r="T15" s="101">
        <v>0.94604048492000004</v>
      </c>
      <c r="U15" s="101">
        <v>0.90013201984999991</v>
      </c>
      <c r="V15" s="101">
        <v>0.80502676714999977</v>
      </c>
      <c r="W15" s="101">
        <v>0.9747788770100001</v>
      </c>
      <c r="X15" s="101">
        <v>1.9792253460446654</v>
      </c>
      <c r="Y15" s="101">
        <v>0.70538557250509881</v>
      </c>
      <c r="Z15" s="101">
        <v>0.75919148759910415</v>
      </c>
      <c r="AA15" s="101">
        <v>0.69154827612783909</v>
      </c>
      <c r="AB15" s="12" t="s">
        <v>670</v>
      </c>
    </row>
    <row r="16" spans="1:28" x14ac:dyDescent="0.25">
      <c r="J16" s="12" t="s">
        <v>305</v>
      </c>
      <c r="K16" s="101">
        <v>13.066714960760001</v>
      </c>
      <c r="L16" s="101">
        <v>15.353241070780001</v>
      </c>
      <c r="M16" s="101">
        <v>13.836169853289999</v>
      </c>
      <c r="N16" s="101">
        <v>14.14023692398</v>
      </c>
      <c r="O16" s="101">
        <v>14.560318123699998</v>
      </c>
      <c r="P16" s="101">
        <v>16.154475489039999</v>
      </c>
      <c r="Q16" s="101">
        <v>16.730410643239999</v>
      </c>
      <c r="R16" s="101">
        <v>17.324545275799998</v>
      </c>
      <c r="S16" s="101">
        <v>17.77927423529</v>
      </c>
      <c r="T16" s="101">
        <v>19.35037951508</v>
      </c>
      <c r="U16" s="101">
        <v>17.325296980149997</v>
      </c>
      <c r="V16" s="101">
        <v>17.85874836264</v>
      </c>
      <c r="W16" s="101">
        <v>20.789732952129999</v>
      </c>
      <c r="X16" s="101">
        <v>23.408336860392843</v>
      </c>
      <c r="Y16" s="101">
        <v>25.435746389011523</v>
      </c>
      <c r="Z16" s="101">
        <v>27.472905536492167</v>
      </c>
      <c r="AA16" s="101">
        <v>28.597722666799033</v>
      </c>
      <c r="AB16" s="12" t="s">
        <v>441</v>
      </c>
    </row>
    <row r="17" spans="1:17" ht="12" customHeight="1" thickBot="1" x14ac:dyDescent="0.3">
      <c r="A17" s="919" t="s">
        <v>861</v>
      </c>
      <c r="B17" s="919"/>
      <c r="C17" s="919"/>
      <c r="D17" s="919"/>
      <c r="E17" s="919"/>
      <c r="F17" s="919"/>
      <c r="G17" s="919"/>
      <c r="H17" s="260"/>
    </row>
    <row r="18" spans="1:17" ht="12" thickBot="1" x14ac:dyDescent="0.3">
      <c r="A18" s="362"/>
      <c r="B18" s="363">
        <v>2021</v>
      </c>
      <c r="C18" s="363">
        <v>2022</v>
      </c>
      <c r="D18" s="363">
        <v>2023</v>
      </c>
      <c r="E18" s="363">
        <v>2024</v>
      </c>
      <c r="F18" s="363">
        <v>2025</v>
      </c>
      <c r="G18" s="364">
        <v>2026</v>
      </c>
      <c r="H18" s="369" t="s">
        <v>665</v>
      </c>
      <c r="I18" s="51"/>
    </row>
    <row r="19" spans="1:17" ht="12" thickBot="1" x14ac:dyDescent="0.3">
      <c r="A19" s="307" t="s">
        <v>668</v>
      </c>
      <c r="B19" s="352">
        <v>6.0829581600000004</v>
      </c>
      <c r="C19" s="309">
        <v>48.966049979999994</v>
      </c>
      <c r="D19" s="309">
        <v>1661.7262461479315</v>
      </c>
      <c r="E19" s="309">
        <v>2478.7973879331903</v>
      </c>
      <c r="F19" s="309">
        <v>1871.1233973841554</v>
      </c>
      <c r="G19" s="353">
        <v>343.33669163509438</v>
      </c>
      <c r="H19" s="370">
        <v>6410.0327312403724</v>
      </c>
      <c r="I19" s="51"/>
      <c r="J19" s="918" t="s">
        <v>884</v>
      </c>
      <c r="K19" s="918"/>
      <c r="L19" s="918"/>
      <c r="M19" s="918"/>
      <c r="N19" s="918"/>
      <c r="O19" s="918"/>
      <c r="P19" s="918"/>
      <c r="Q19" s="918"/>
    </row>
    <row r="20" spans="1:17" ht="12" thickBot="1" x14ac:dyDescent="0.3">
      <c r="A20" s="307" t="s">
        <v>742</v>
      </c>
      <c r="B20" s="352">
        <v>2.4948787299999995</v>
      </c>
      <c r="C20" s="352">
        <v>28.824114858799998</v>
      </c>
      <c r="D20" s="309">
        <v>120.00546766739822</v>
      </c>
      <c r="E20" s="309">
        <v>130.86762892330961</v>
      </c>
      <c r="F20" s="309">
        <v>110.34450425922662</v>
      </c>
      <c r="G20" s="353">
        <v>36.439702402510349</v>
      </c>
      <c r="H20" s="370">
        <v>428.97629684124485</v>
      </c>
      <c r="I20" s="51"/>
    </row>
    <row r="21" spans="1:17" ht="12" thickBot="1" x14ac:dyDescent="0.3">
      <c r="A21" s="307" t="s">
        <v>743</v>
      </c>
      <c r="B21" s="352">
        <v>2.9392092200000004</v>
      </c>
      <c r="C21" s="352">
        <v>11.025080171200001</v>
      </c>
      <c r="D21" s="309">
        <v>84.850599894757721</v>
      </c>
      <c r="E21" s="309">
        <v>83.449111926484221</v>
      </c>
      <c r="F21" s="309">
        <v>52.104565857971693</v>
      </c>
      <c r="G21" s="353">
        <v>18.232549707301949</v>
      </c>
      <c r="H21" s="370">
        <v>252.60111677771559</v>
      </c>
      <c r="I21" s="51"/>
    </row>
    <row r="22" spans="1:17" ht="12" thickBot="1" x14ac:dyDescent="0.3">
      <c r="A22" s="307" t="s">
        <v>744</v>
      </c>
      <c r="B22" s="352">
        <v>0</v>
      </c>
      <c r="C22" s="352">
        <v>2.30981149</v>
      </c>
      <c r="D22" s="309">
        <v>903.59641470807867</v>
      </c>
      <c r="E22" s="309">
        <v>1635.3380394186524</v>
      </c>
      <c r="F22" s="309">
        <v>1223.6449054678262</v>
      </c>
      <c r="G22" s="353">
        <v>140.56433545775459</v>
      </c>
      <c r="H22" s="370">
        <v>3905.453506542312</v>
      </c>
      <c r="I22" s="51"/>
    </row>
    <row r="23" spans="1:17" ht="12" thickBot="1" x14ac:dyDescent="0.3">
      <c r="A23" s="307" t="s">
        <v>745</v>
      </c>
      <c r="B23" s="308">
        <v>0</v>
      </c>
      <c r="C23" s="352">
        <v>0.10813409</v>
      </c>
      <c r="D23" s="309">
        <v>8.1069153605740816</v>
      </c>
      <c r="E23" s="309">
        <v>8.3325307718279902</v>
      </c>
      <c r="F23" s="309">
        <v>3.9502235788709923</v>
      </c>
      <c r="G23" s="353">
        <v>0</v>
      </c>
      <c r="H23" s="370">
        <v>20.497803801273065</v>
      </c>
      <c r="I23" s="51"/>
    </row>
    <row r="24" spans="1:17" ht="12" thickBot="1" x14ac:dyDescent="0.3">
      <c r="A24" s="307" t="s">
        <v>746</v>
      </c>
      <c r="B24" s="308">
        <v>0</v>
      </c>
      <c r="C24" s="352">
        <v>3.7015499999999997</v>
      </c>
      <c r="D24" s="309">
        <v>22.727756144131263</v>
      </c>
      <c r="E24" s="309">
        <v>22.731721762292814</v>
      </c>
      <c r="F24" s="309">
        <v>22.731652177716757</v>
      </c>
      <c r="G24" s="353">
        <v>2.3563612828066179E-2</v>
      </c>
      <c r="H24" s="370">
        <v>71.916243696968905</v>
      </c>
      <c r="I24" s="51"/>
    </row>
    <row r="25" spans="1:17" ht="12" thickBot="1" x14ac:dyDescent="0.3">
      <c r="A25" s="365" t="s">
        <v>747</v>
      </c>
      <c r="B25" s="366">
        <v>0.64887021</v>
      </c>
      <c r="C25" s="367">
        <v>2.9973593700000007</v>
      </c>
      <c r="D25" s="367">
        <v>360.80270267299142</v>
      </c>
      <c r="E25" s="367">
        <v>471.03701623062318</v>
      </c>
      <c r="F25" s="367">
        <v>356.30620714254303</v>
      </c>
      <c r="G25" s="368">
        <v>74.332726954699453</v>
      </c>
      <c r="H25" s="373">
        <v>1266.124882580857</v>
      </c>
      <c r="I25" s="51"/>
    </row>
    <row r="26" spans="1:17" ht="12" thickBot="1" x14ac:dyDescent="0.3">
      <c r="A26" s="358" t="s">
        <v>748</v>
      </c>
      <c r="B26" s="359">
        <v>0</v>
      </c>
      <c r="C26" s="360">
        <v>0</v>
      </c>
      <c r="D26" s="360">
        <v>161.63638970000002</v>
      </c>
      <c r="E26" s="360">
        <v>127.04133890000003</v>
      </c>
      <c r="F26" s="360">
        <v>102.04133890000003</v>
      </c>
      <c r="G26" s="361">
        <v>73.743813500000002</v>
      </c>
      <c r="H26" s="372">
        <v>464.46288100000004</v>
      </c>
      <c r="I26" s="51"/>
    </row>
    <row r="27" spans="1:17" x14ac:dyDescent="0.25">
      <c r="H27" s="392" t="s">
        <v>173</v>
      </c>
    </row>
    <row r="29" spans="1:17" x14ac:dyDescent="0.25">
      <c r="Q29" s="275" t="s">
        <v>97</v>
      </c>
    </row>
    <row r="32" spans="1:17" ht="11.9" customHeight="1" x14ac:dyDescent="0.25">
      <c r="G32" s="57"/>
      <c r="H32" s="395"/>
    </row>
  </sheetData>
  <mergeCells count="4">
    <mergeCell ref="J3:Q3"/>
    <mergeCell ref="J19:Q19"/>
    <mergeCell ref="A17:G17"/>
    <mergeCell ref="A3:H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L23"/>
  <sheetViews>
    <sheetView showGridLines="0" zoomScale="80" zoomScaleNormal="80" workbookViewId="0"/>
  </sheetViews>
  <sheetFormatPr defaultColWidth="9.26953125" defaultRowHeight="11.5" x14ac:dyDescent="0.25"/>
  <cols>
    <col min="1" max="1" width="26.453125" style="12" customWidth="1"/>
    <col min="2" max="2" width="25.54296875" style="12" customWidth="1"/>
    <col min="3" max="4" width="21" style="12" customWidth="1"/>
    <col min="5" max="5" width="9.26953125" style="12"/>
    <col min="6" max="6" width="22.7265625" style="12" customWidth="1"/>
    <col min="7" max="16384" width="9.26953125" style="12"/>
  </cols>
  <sheetData>
    <row r="3" spans="1:12" ht="15.75" customHeight="1" thickBot="1" x14ac:dyDescent="0.3">
      <c r="A3" s="918" t="s">
        <v>711</v>
      </c>
      <c r="B3" s="918"/>
      <c r="C3" s="918"/>
      <c r="D3" s="918"/>
      <c r="E3" s="918"/>
      <c r="F3" s="918"/>
    </row>
    <row r="4" spans="1:12" ht="12.5" thickTop="1" thickBot="1" x14ac:dyDescent="0.3">
      <c r="A4" s="920" t="s">
        <v>671</v>
      </c>
      <c r="B4" s="920"/>
      <c r="C4" s="920"/>
      <c r="D4" s="920"/>
      <c r="E4" s="295"/>
    </row>
    <row r="5" spans="1:12" ht="12.5" thickBot="1" x14ac:dyDescent="0.35">
      <c r="A5" s="311"/>
      <c r="B5" s="312" t="s">
        <v>456</v>
      </c>
      <c r="C5" s="312" t="s">
        <v>458</v>
      </c>
      <c r="D5" s="312" t="s">
        <v>463</v>
      </c>
      <c r="E5" s="295"/>
      <c r="F5" s="295"/>
    </row>
    <row r="6" spans="1:12" ht="12" thickTop="1" x14ac:dyDescent="0.25">
      <c r="A6" s="305">
        <v>2021</v>
      </c>
      <c r="B6" s="40">
        <v>0</v>
      </c>
      <c r="C6" s="40">
        <v>0</v>
      </c>
      <c r="D6" s="40">
        <v>0</v>
      </c>
      <c r="E6" s="295"/>
      <c r="F6" s="295"/>
    </row>
    <row r="7" spans="1:12" x14ac:dyDescent="0.25">
      <c r="A7" s="305">
        <v>2022</v>
      </c>
      <c r="B7" s="40">
        <v>1.2499290469023094E-2</v>
      </c>
      <c r="C7" s="40">
        <v>1.4950063895042831E-2</v>
      </c>
      <c r="D7" s="40">
        <v>2.6717502514088665E-3</v>
      </c>
      <c r="E7" s="295"/>
      <c r="F7" s="295"/>
    </row>
    <row r="8" spans="1:12" x14ac:dyDescent="0.25">
      <c r="A8" s="305">
        <v>2023</v>
      </c>
      <c r="B8" s="40">
        <v>1.5568640966141771</v>
      </c>
      <c r="C8" s="40">
        <v>7.274693778147622</v>
      </c>
      <c r="D8" s="40">
        <v>0.20356888319345501</v>
      </c>
      <c r="E8" s="295"/>
      <c r="F8" s="295"/>
    </row>
    <row r="9" spans="1:12" x14ac:dyDescent="0.25">
      <c r="A9" s="305">
        <v>2024</v>
      </c>
      <c r="B9" s="40">
        <v>2.1099628846545073</v>
      </c>
      <c r="C9" s="40">
        <v>11.408213127576431</v>
      </c>
      <c r="D9" s="40">
        <v>1.0140555569420542</v>
      </c>
      <c r="E9" s="295"/>
    </row>
    <row r="10" spans="1:12" x14ac:dyDescent="0.25">
      <c r="A10" s="305">
        <v>2025</v>
      </c>
      <c r="B10" s="40">
        <v>1.019297948322162</v>
      </c>
      <c r="C10" s="40">
        <v>6.8540530749217936</v>
      </c>
      <c r="D10" s="40">
        <v>1.2731968044482613</v>
      </c>
      <c r="E10" s="295"/>
      <c r="F10" s="350"/>
    </row>
    <row r="11" spans="1:12" ht="12" thickBot="1" x14ac:dyDescent="0.3">
      <c r="A11" s="313">
        <v>2026</v>
      </c>
      <c r="B11" s="354">
        <v>0.18730844036538485</v>
      </c>
      <c r="C11" s="354">
        <v>-0.3328182047022068</v>
      </c>
      <c r="D11" s="354">
        <v>0.75794147958612257</v>
      </c>
      <c r="E11" s="295"/>
      <c r="F11" s="350"/>
    </row>
    <row r="12" spans="1:12" ht="12" thickTop="1" x14ac:dyDescent="0.25">
      <c r="A12" s="218"/>
      <c r="B12" s="218"/>
      <c r="C12" s="921" t="s">
        <v>8</v>
      </c>
      <c r="D12" s="921"/>
      <c r="E12" s="295"/>
      <c r="F12" s="350"/>
    </row>
    <row r="13" spans="1:12" x14ac:dyDescent="0.25">
      <c r="A13" s="295"/>
      <c r="B13" s="295"/>
      <c r="C13" s="295"/>
      <c r="D13" s="295"/>
      <c r="E13" s="295"/>
      <c r="F13" s="295"/>
    </row>
    <row r="14" spans="1:12" ht="15.75" customHeight="1" thickBot="1" x14ac:dyDescent="0.3">
      <c r="A14" s="918" t="s">
        <v>864</v>
      </c>
      <c r="B14" s="918"/>
      <c r="C14" s="918"/>
      <c r="D14" s="918"/>
      <c r="E14" s="918"/>
      <c r="F14" s="918"/>
    </row>
    <row r="15" spans="1:12" ht="12.5" thickTop="1" thickBot="1" x14ac:dyDescent="0.3">
      <c r="A15" s="920" t="s">
        <v>673</v>
      </c>
      <c r="B15" s="920"/>
      <c r="C15" s="920"/>
      <c r="D15" s="920"/>
      <c r="E15" s="295"/>
    </row>
    <row r="16" spans="1:12" ht="12.5" thickBot="1" x14ac:dyDescent="0.35">
      <c r="A16" s="311"/>
      <c r="B16" s="312" t="s">
        <v>464</v>
      </c>
      <c r="C16" s="312" t="s">
        <v>672</v>
      </c>
      <c r="D16" s="312" t="s">
        <v>470</v>
      </c>
      <c r="E16" s="295"/>
      <c r="F16" s="350"/>
      <c r="G16" s="101"/>
      <c r="H16" s="101"/>
      <c r="I16" s="101"/>
      <c r="J16" s="101"/>
      <c r="K16" s="101"/>
      <c r="L16" s="101"/>
    </row>
    <row r="17" spans="1:12" ht="12" thickTop="1" x14ac:dyDescent="0.25">
      <c r="A17" s="305">
        <v>2021</v>
      </c>
      <c r="B17" s="40">
        <v>0</v>
      </c>
      <c r="C17" s="40">
        <v>0</v>
      </c>
      <c r="D17" s="40">
        <v>0</v>
      </c>
      <c r="F17" s="350"/>
      <c r="G17" s="101"/>
      <c r="H17" s="101"/>
      <c r="I17" s="101"/>
      <c r="J17" s="101"/>
      <c r="K17" s="101"/>
      <c r="L17" s="101"/>
    </row>
    <row r="18" spans="1:12" x14ac:dyDescent="0.25">
      <c r="A18" s="305">
        <v>2022</v>
      </c>
      <c r="B18" s="40">
        <v>1.2499290469023094E-2</v>
      </c>
      <c r="C18" s="40">
        <v>1.4950063895042831E-2</v>
      </c>
      <c r="D18" s="40">
        <v>2.6717502514088665E-3</v>
      </c>
      <c r="F18" s="350"/>
      <c r="G18" s="101"/>
      <c r="H18" s="101"/>
      <c r="I18" s="101"/>
      <c r="J18" s="101"/>
      <c r="K18" s="101"/>
      <c r="L18" s="101"/>
    </row>
    <row r="19" spans="1:12" x14ac:dyDescent="0.25">
      <c r="A19" s="305">
        <v>2023</v>
      </c>
      <c r="B19" s="40">
        <v>1.5568640966141771</v>
      </c>
      <c r="C19" s="40">
        <v>7.274693778147622</v>
      </c>
      <c r="D19" s="40">
        <v>0.20356888319345501</v>
      </c>
    </row>
    <row r="20" spans="1:12" x14ac:dyDescent="0.25">
      <c r="A20" s="305">
        <v>2024</v>
      </c>
      <c r="B20" s="40">
        <v>2.1099628846545073</v>
      </c>
      <c r="C20" s="40">
        <v>11.408213127576431</v>
      </c>
      <c r="D20" s="40">
        <v>1.0140555569420542</v>
      </c>
    </row>
    <row r="21" spans="1:12" x14ac:dyDescent="0.25">
      <c r="A21" s="305">
        <v>2025</v>
      </c>
      <c r="B21" s="40">
        <v>1.019297948322162</v>
      </c>
      <c r="C21" s="40">
        <v>6.8540530749217936</v>
      </c>
      <c r="D21" s="40">
        <v>1.2731968044482613</v>
      </c>
    </row>
    <row r="22" spans="1:12" ht="12" thickBot="1" x14ac:dyDescent="0.3">
      <c r="A22" s="313">
        <v>2026</v>
      </c>
      <c r="B22" s="354">
        <v>0.18730844036538485</v>
      </c>
      <c r="C22" s="354">
        <v>-0.3328182047022068</v>
      </c>
      <c r="D22" s="354">
        <v>0.75794147958612257</v>
      </c>
    </row>
    <row r="23" spans="1:12" ht="12" thickTop="1" x14ac:dyDescent="0.25">
      <c r="A23" s="218"/>
      <c r="B23" s="218"/>
      <c r="C23" s="921" t="s">
        <v>97</v>
      </c>
      <c r="D23" s="921"/>
    </row>
  </sheetData>
  <mergeCells count="6">
    <mergeCell ref="A14:F14"/>
    <mergeCell ref="A15:D15"/>
    <mergeCell ref="C23:D23"/>
    <mergeCell ref="A3:F3"/>
    <mergeCell ref="A4:D4"/>
    <mergeCell ref="C12:D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tabColor rgb="FF92D050"/>
  </sheetPr>
  <dimension ref="B1:S35"/>
  <sheetViews>
    <sheetView showGridLines="0" zoomScale="110" zoomScaleNormal="110" workbookViewId="0"/>
  </sheetViews>
  <sheetFormatPr defaultColWidth="9.26953125" defaultRowHeight="11.5" x14ac:dyDescent="0.25"/>
  <cols>
    <col min="1" max="1" width="9.26953125" style="12"/>
    <col min="2" max="2" width="29.7265625" style="12" customWidth="1"/>
    <col min="3" max="3" width="9.26953125" style="12"/>
    <col min="4" max="4" width="9.26953125" style="51"/>
    <col min="5" max="5" width="30.453125" style="12" customWidth="1"/>
    <col min="6" max="8" width="9.26953125" style="12"/>
    <col min="9" max="9" width="20.453125" style="12" bestFit="1" customWidth="1"/>
    <col min="10" max="16384" width="9.26953125" style="12"/>
  </cols>
  <sheetData>
    <row r="1" spans="2:19" x14ac:dyDescent="0.25">
      <c r="I1" s="25"/>
      <c r="J1" s="25"/>
      <c r="K1" s="25"/>
      <c r="L1" s="25"/>
      <c r="M1" s="25"/>
      <c r="N1" s="25"/>
      <c r="O1" s="25"/>
    </row>
    <row r="2" spans="2:19" ht="26.25" customHeight="1" x14ac:dyDescent="0.25">
      <c r="B2" s="923" t="s">
        <v>885</v>
      </c>
      <c r="C2" s="923"/>
      <c r="D2" s="389"/>
      <c r="E2" s="923" t="s">
        <v>886</v>
      </c>
      <c r="F2" s="923"/>
      <c r="G2" s="923"/>
      <c r="H2" s="297"/>
      <c r="I2" s="25"/>
      <c r="J2" s="25"/>
      <c r="K2" s="25"/>
      <c r="L2" s="25"/>
      <c r="M2" s="25"/>
      <c r="N2" s="25"/>
      <c r="O2" s="25"/>
      <c r="P2" s="25"/>
    </row>
    <row r="3" spans="2:19" ht="12" thickBot="1" x14ac:dyDescent="0.3">
      <c r="B3" s="86"/>
      <c r="C3" s="4"/>
      <c r="D3" s="87"/>
      <c r="E3" s="86"/>
      <c r="I3" s="33"/>
      <c r="J3" s="34">
        <v>2020</v>
      </c>
      <c r="K3" s="35">
        <v>2021</v>
      </c>
      <c r="L3" s="35" t="s">
        <v>432</v>
      </c>
      <c r="M3" s="35" t="s">
        <v>450</v>
      </c>
      <c r="N3" s="35" t="s">
        <v>532</v>
      </c>
      <c r="O3" s="204" t="s">
        <v>737</v>
      </c>
      <c r="P3" s="204" t="s">
        <v>880</v>
      </c>
    </row>
    <row r="4" spans="2:19" x14ac:dyDescent="0.25">
      <c r="B4" s="18"/>
      <c r="C4" s="19"/>
      <c r="D4" s="303"/>
      <c r="E4" s="18"/>
      <c r="I4" s="25" t="s">
        <v>67</v>
      </c>
      <c r="J4" s="32">
        <v>-0.79932856445190559</v>
      </c>
      <c r="K4" s="32">
        <v>1.7127919978227855</v>
      </c>
      <c r="L4" s="32">
        <v>2.2730919290980713</v>
      </c>
      <c r="M4" s="32">
        <v>0.80557267561194645</v>
      </c>
      <c r="N4" s="32">
        <v>0.85835338186772137</v>
      </c>
      <c r="O4" s="32">
        <v>0.95061852955684267</v>
      </c>
      <c r="P4" s="101">
        <v>0.91055825520654365</v>
      </c>
    </row>
    <row r="5" spans="2:19" x14ac:dyDescent="0.25">
      <c r="I5" s="25" t="s">
        <v>63</v>
      </c>
      <c r="J5" s="32">
        <v>-2.347503133903007</v>
      </c>
      <c r="K5" s="32">
        <v>4.3130878216601359E-2</v>
      </c>
      <c r="L5" s="32">
        <v>1.2635931403733929</v>
      </c>
      <c r="M5" s="32">
        <v>2.9782941065912159</v>
      </c>
      <c r="N5" s="32">
        <v>0.27451982901745542</v>
      </c>
      <c r="O5" s="32">
        <v>0.30220266821498354</v>
      </c>
      <c r="P5" s="101">
        <v>-0.73973731120728781</v>
      </c>
    </row>
    <row r="6" spans="2:19" x14ac:dyDescent="0.25">
      <c r="I6" s="25" t="s">
        <v>68</v>
      </c>
      <c r="J6" s="32">
        <v>-1.7720079777854603</v>
      </c>
      <c r="K6" s="32">
        <v>2.1569916881224525</v>
      </c>
      <c r="L6" s="32">
        <v>5.4845214405540021E-2</v>
      </c>
      <c r="M6" s="32">
        <v>0.14836699409205156</v>
      </c>
      <c r="N6" s="32">
        <v>-5.2890473201011257E-2</v>
      </c>
      <c r="O6" s="32">
        <v>-1.1804733324183303E-7</v>
      </c>
      <c r="P6" s="101">
        <v>-2.0690900104369803E-9</v>
      </c>
    </row>
    <row r="7" spans="2:19" x14ac:dyDescent="0.25">
      <c r="I7" s="25" t="s">
        <v>69</v>
      </c>
      <c r="J7" s="32">
        <v>1.5441579102399283</v>
      </c>
      <c r="K7" s="32">
        <v>-0.89861170343506946</v>
      </c>
      <c r="L7" s="32">
        <v>-1.9228268816117451</v>
      </c>
      <c r="M7" s="32">
        <v>-2.6670174701460612</v>
      </c>
      <c r="N7" s="32">
        <v>0.67669801825501175</v>
      </c>
      <c r="O7" s="32">
        <v>1.4013260223051094</v>
      </c>
      <c r="P7" s="101">
        <v>1.7371754121406298</v>
      </c>
    </row>
    <row r="8" spans="2:19" x14ac:dyDescent="0.25">
      <c r="I8" s="25" t="s">
        <v>61</v>
      </c>
      <c r="J8" s="32">
        <v>-3.3746817659004447</v>
      </c>
      <c r="K8" s="32">
        <v>3.0143028607267697</v>
      </c>
      <c r="L8" s="32">
        <v>1.6687034022652592</v>
      </c>
      <c r="M8" s="32">
        <v>1.2652163061491528</v>
      </c>
      <c r="N8" s="32">
        <v>1.7566807559391773</v>
      </c>
      <c r="O8" s="32">
        <v>2.6541471020296026</v>
      </c>
      <c r="P8" s="101">
        <v>1.9079963540707956</v>
      </c>
    </row>
    <row r="9" spans="2:19" x14ac:dyDescent="0.25">
      <c r="I9" s="25"/>
    </row>
    <row r="10" spans="2:19" x14ac:dyDescent="0.25">
      <c r="I10" s="25"/>
      <c r="J10" s="25"/>
      <c r="K10" s="25"/>
      <c r="L10" s="25"/>
      <c r="M10" s="25"/>
      <c r="N10" s="25"/>
      <c r="O10" s="25"/>
      <c r="Q10" s="25"/>
    </row>
    <row r="11" spans="2:19" ht="12" thickBot="1" x14ac:dyDescent="0.3">
      <c r="I11" s="34"/>
      <c r="J11" s="35">
        <v>2020</v>
      </c>
      <c r="K11" s="35">
        <v>2021</v>
      </c>
      <c r="L11" s="35" t="s">
        <v>432</v>
      </c>
      <c r="M11" s="35" t="s">
        <v>450</v>
      </c>
      <c r="N11" s="204" t="s">
        <v>532</v>
      </c>
      <c r="O11" s="204" t="s">
        <v>737</v>
      </c>
      <c r="P11" s="35" t="s">
        <v>880</v>
      </c>
      <c r="Q11" s="25"/>
    </row>
    <row r="12" spans="2:19" x14ac:dyDescent="0.25">
      <c r="I12" s="31" t="s">
        <v>70</v>
      </c>
      <c r="J12" s="32">
        <v>-7.586322535263125E-2</v>
      </c>
      <c r="K12" s="32">
        <v>-0.13526074687274614</v>
      </c>
      <c r="L12" s="32">
        <v>0.15510762989504026</v>
      </c>
      <c r="M12" s="32">
        <v>-3.4017205566980208E-2</v>
      </c>
      <c r="N12" s="32">
        <v>0</v>
      </c>
      <c r="O12" s="32">
        <v>0</v>
      </c>
      <c r="P12" s="12">
        <v>0</v>
      </c>
      <c r="Q12" s="25"/>
      <c r="S12" s="101"/>
    </row>
    <row r="13" spans="2:19" x14ac:dyDescent="0.25">
      <c r="I13" s="31" t="s">
        <v>71</v>
      </c>
      <c r="J13" s="32">
        <v>-0.97186721686248934</v>
      </c>
      <c r="K13" s="32">
        <v>-0.37051857594817561</v>
      </c>
      <c r="L13" s="32">
        <v>0.30175408512283147</v>
      </c>
      <c r="M13" s="32">
        <v>-0.17539602842557919</v>
      </c>
      <c r="N13" s="32">
        <v>0.40869899211659388</v>
      </c>
      <c r="O13" s="32">
        <v>0.23837946459687231</v>
      </c>
      <c r="P13" s="101">
        <v>9.3217685109784065E-2</v>
      </c>
      <c r="Q13" s="26"/>
      <c r="S13" s="101"/>
    </row>
    <row r="14" spans="2:19" x14ac:dyDescent="0.25">
      <c r="I14" s="31" t="s">
        <v>72</v>
      </c>
      <c r="J14" s="32">
        <v>-0.93456950175651343</v>
      </c>
      <c r="K14" s="32">
        <v>-7.9780915104602515E-2</v>
      </c>
      <c r="L14" s="32">
        <v>0.76456632334332264</v>
      </c>
      <c r="M14" s="32">
        <v>0.36798524386232667</v>
      </c>
      <c r="N14" s="32">
        <v>0.13003806068757923</v>
      </c>
      <c r="O14" s="32">
        <v>0.34534220632968399</v>
      </c>
      <c r="P14" s="101">
        <v>0.33229166850186648</v>
      </c>
      <c r="Q14" s="26"/>
      <c r="S14" s="101"/>
    </row>
    <row r="15" spans="2:19" x14ac:dyDescent="0.25">
      <c r="C15" s="922" t="s">
        <v>8</v>
      </c>
      <c r="D15" s="922"/>
      <c r="F15" s="922" t="s">
        <v>8</v>
      </c>
      <c r="G15" s="922"/>
      <c r="I15" s="31" t="s">
        <v>73</v>
      </c>
      <c r="J15" s="32">
        <v>0.15164465747038408</v>
      </c>
      <c r="K15" s="32">
        <v>-2.5343153805435479E-2</v>
      </c>
      <c r="L15" s="32">
        <v>0.34203758472327461</v>
      </c>
      <c r="M15" s="32">
        <v>0.19830053206640647</v>
      </c>
      <c r="N15" s="32">
        <v>-8.1307831963062308E-2</v>
      </c>
      <c r="O15" s="32">
        <v>-5.0344129827845682E-2</v>
      </c>
      <c r="P15" s="101">
        <v>-2.4599243791736187E-2</v>
      </c>
      <c r="Q15" s="26"/>
      <c r="S15" s="101"/>
    </row>
    <row r="16" spans="2:19" x14ac:dyDescent="0.25">
      <c r="I16" s="31" t="s">
        <v>74</v>
      </c>
      <c r="J16" s="32">
        <v>-5.549670986712571E-2</v>
      </c>
      <c r="K16" s="32">
        <v>2.934470440629228E-2</v>
      </c>
      <c r="L16" s="32">
        <v>0.20495841295902076</v>
      </c>
      <c r="M16" s="32">
        <v>0.14733244108646398</v>
      </c>
      <c r="N16" s="32">
        <v>3.8372110117341908E-2</v>
      </c>
      <c r="O16" s="32">
        <v>2.1459707793271807E-2</v>
      </c>
      <c r="P16" s="101">
        <v>-4.2760178651984823E-2</v>
      </c>
      <c r="Q16" s="26"/>
      <c r="S16" s="101"/>
    </row>
    <row r="17" spans="2:19" x14ac:dyDescent="0.25">
      <c r="I17" s="25" t="s">
        <v>75</v>
      </c>
      <c r="J17" s="32">
        <v>-1.8861519963683793</v>
      </c>
      <c r="K17" s="32">
        <v>-0.58155868732465699</v>
      </c>
      <c r="L17" s="32">
        <v>1.7684240360434922</v>
      </c>
      <c r="M17" s="32">
        <v>0.50420498302263805</v>
      </c>
      <c r="N17" s="32">
        <v>0.49580133095845635</v>
      </c>
      <c r="O17" s="32">
        <v>0.55483724889198172</v>
      </c>
      <c r="P17" s="101">
        <v>0.35814993116793925</v>
      </c>
      <c r="Q17" s="25"/>
      <c r="S17" s="101"/>
    </row>
    <row r="18" spans="2:19" x14ac:dyDescent="0.25">
      <c r="I18" s="25"/>
      <c r="J18" s="25"/>
      <c r="K18" s="25"/>
      <c r="L18" s="25"/>
      <c r="M18" s="25"/>
      <c r="N18" s="25"/>
      <c r="O18" s="25"/>
      <c r="Q18" s="25"/>
    </row>
    <row r="19" spans="2:19" x14ac:dyDescent="0.25">
      <c r="Q19" s="25"/>
    </row>
    <row r="20" spans="2:19" ht="12" thickBot="1" x14ac:dyDescent="0.3">
      <c r="I20" s="33"/>
      <c r="J20" s="34">
        <v>2020</v>
      </c>
      <c r="K20" s="35">
        <v>2021</v>
      </c>
      <c r="L20" s="35" t="s">
        <v>432</v>
      </c>
      <c r="M20" s="35" t="s">
        <v>450</v>
      </c>
      <c r="N20" s="35" t="s">
        <v>532</v>
      </c>
      <c r="O20" s="204" t="s">
        <v>737</v>
      </c>
      <c r="P20" s="204" t="s">
        <v>880</v>
      </c>
      <c r="Q20" s="25"/>
    </row>
    <row r="21" spans="2:19" x14ac:dyDescent="0.25">
      <c r="B21" s="923" t="s">
        <v>887</v>
      </c>
      <c r="C21" s="923"/>
      <c r="D21" s="389"/>
      <c r="E21" s="923" t="s">
        <v>888</v>
      </c>
      <c r="F21" s="923"/>
      <c r="G21" s="923"/>
      <c r="I21" s="25" t="s">
        <v>99</v>
      </c>
      <c r="J21" s="32">
        <f>J4</f>
        <v>-0.79932856445190559</v>
      </c>
      <c r="K21" s="32">
        <f t="shared" ref="K21:P21" si="0">K4</f>
        <v>1.7127919978227855</v>
      </c>
      <c r="L21" s="32">
        <f t="shared" si="0"/>
        <v>2.2730919290980713</v>
      </c>
      <c r="M21" s="32">
        <f t="shared" si="0"/>
        <v>0.80557267561194645</v>
      </c>
      <c r="N21" s="32">
        <f t="shared" si="0"/>
        <v>0.85835338186772137</v>
      </c>
      <c r="O21" s="32">
        <f t="shared" si="0"/>
        <v>0.95061852955684267</v>
      </c>
      <c r="P21" s="32">
        <f t="shared" si="0"/>
        <v>0.91055825520654365</v>
      </c>
      <c r="Q21" s="25"/>
    </row>
    <row r="22" spans="2:19" ht="12" thickBot="1" x14ac:dyDescent="0.3">
      <c r="B22" s="86"/>
      <c r="C22" s="4"/>
      <c r="D22" s="87"/>
      <c r="E22" s="86"/>
      <c r="I22" s="25" t="s">
        <v>100</v>
      </c>
      <c r="J22" s="32">
        <f t="shared" ref="J22:P25" si="1">J5</f>
        <v>-2.347503133903007</v>
      </c>
      <c r="K22" s="32">
        <f t="shared" si="1"/>
        <v>4.3130878216601359E-2</v>
      </c>
      <c r="L22" s="32">
        <f t="shared" si="1"/>
        <v>1.2635931403733929</v>
      </c>
      <c r="M22" s="32">
        <f t="shared" si="1"/>
        <v>2.9782941065912159</v>
      </c>
      <c r="N22" s="32">
        <f t="shared" si="1"/>
        <v>0.27451982901745542</v>
      </c>
      <c r="O22" s="32">
        <f t="shared" si="1"/>
        <v>0.30220266821498354</v>
      </c>
      <c r="P22" s="32">
        <f t="shared" si="1"/>
        <v>-0.73973731120728781</v>
      </c>
    </row>
    <row r="23" spans="2:19" x14ac:dyDescent="0.25">
      <c r="B23" s="18"/>
      <c r="C23" s="19"/>
      <c r="D23" s="303"/>
      <c r="E23" s="18"/>
      <c r="I23" s="25" t="s">
        <v>101</v>
      </c>
      <c r="J23" s="32">
        <f t="shared" si="1"/>
        <v>-1.7720079777854603</v>
      </c>
      <c r="K23" s="32">
        <f t="shared" si="1"/>
        <v>2.1569916881224525</v>
      </c>
      <c r="L23" s="32">
        <f t="shared" si="1"/>
        <v>5.4845214405540021E-2</v>
      </c>
      <c r="M23" s="32">
        <f t="shared" si="1"/>
        <v>0.14836699409205156</v>
      </c>
      <c r="N23" s="32">
        <f t="shared" si="1"/>
        <v>-5.2890473201011257E-2</v>
      </c>
      <c r="O23" s="32">
        <f t="shared" si="1"/>
        <v>-1.1804733324183303E-7</v>
      </c>
      <c r="P23" s="32">
        <f t="shared" si="1"/>
        <v>-2.0690900104369803E-9</v>
      </c>
    </row>
    <row r="24" spans="2:19" x14ac:dyDescent="0.25">
      <c r="I24" s="25" t="s">
        <v>102</v>
      </c>
      <c r="J24" s="32">
        <f t="shared" si="1"/>
        <v>1.5441579102399283</v>
      </c>
      <c r="K24" s="32">
        <f t="shared" si="1"/>
        <v>-0.89861170343506946</v>
      </c>
      <c r="L24" s="32">
        <f t="shared" si="1"/>
        <v>-1.9228268816117451</v>
      </c>
      <c r="M24" s="32">
        <f t="shared" si="1"/>
        <v>-2.6670174701460612</v>
      </c>
      <c r="N24" s="32">
        <f t="shared" si="1"/>
        <v>0.67669801825501175</v>
      </c>
      <c r="O24" s="32">
        <f t="shared" si="1"/>
        <v>1.4013260223051094</v>
      </c>
      <c r="P24" s="32">
        <f t="shared" si="1"/>
        <v>1.7371754121406298</v>
      </c>
    </row>
    <row r="25" spans="2:19" x14ac:dyDescent="0.25">
      <c r="I25" s="25" t="s">
        <v>96</v>
      </c>
      <c r="J25" s="32">
        <f t="shared" si="1"/>
        <v>-3.3746817659004447</v>
      </c>
      <c r="K25" s="32">
        <f t="shared" si="1"/>
        <v>3.0143028607267697</v>
      </c>
      <c r="L25" s="32">
        <f t="shared" si="1"/>
        <v>1.6687034022652592</v>
      </c>
      <c r="M25" s="32">
        <f t="shared" si="1"/>
        <v>1.2652163061491528</v>
      </c>
      <c r="N25" s="32">
        <f t="shared" si="1"/>
        <v>1.7566807559391773</v>
      </c>
      <c r="O25" s="32">
        <f t="shared" si="1"/>
        <v>2.6541471020296026</v>
      </c>
      <c r="P25" s="32">
        <f t="shared" si="1"/>
        <v>1.9079963540707956</v>
      </c>
    </row>
    <row r="26" spans="2:19" x14ac:dyDescent="0.25">
      <c r="I26" s="25"/>
    </row>
    <row r="27" spans="2:19" x14ac:dyDescent="0.25">
      <c r="I27" s="25"/>
    </row>
    <row r="28" spans="2:19" ht="12" thickBot="1" x14ac:dyDescent="0.3">
      <c r="I28" s="34"/>
      <c r="J28" s="35">
        <v>2020</v>
      </c>
      <c r="K28" s="35">
        <v>2021</v>
      </c>
      <c r="L28" s="35" t="s">
        <v>432</v>
      </c>
      <c r="M28" s="35" t="s">
        <v>450</v>
      </c>
      <c r="N28" s="204" t="s">
        <v>532</v>
      </c>
      <c r="O28" s="204" t="s">
        <v>737</v>
      </c>
      <c r="P28" s="35" t="s">
        <v>880</v>
      </c>
    </row>
    <row r="29" spans="2:19" x14ac:dyDescent="0.25">
      <c r="I29" s="31" t="s">
        <v>103</v>
      </c>
      <c r="J29" s="32">
        <f t="shared" ref="J29:O29" si="2">J12</f>
        <v>-7.586322535263125E-2</v>
      </c>
      <c r="K29" s="32">
        <f t="shared" si="2"/>
        <v>-0.13526074687274614</v>
      </c>
      <c r="L29" s="32">
        <f t="shared" si="2"/>
        <v>0.15510762989504026</v>
      </c>
      <c r="M29" s="32">
        <f t="shared" si="2"/>
        <v>-3.4017205566980208E-2</v>
      </c>
      <c r="N29" s="32">
        <f t="shared" si="2"/>
        <v>0</v>
      </c>
      <c r="O29" s="32">
        <f t="shared" si="2"/>
        <v>0</v>
      </c>
      <c r="P29" s="32">
        <f t="shared" ref="P29" si="3">P12</f>
        <v>0</v>
      </c>
    </row>
    <row r="30" spans="2:19" x14ac:dyDescent="0.25">
      <c r="I30" s="31" t="s">
        <v>104</v>
      </c>
      <c r="J30" s="32">
        <f t="shared" ref="J30:O34" si="4">J13</f>
        <v>-0.97186721686248934</v>
      </c>
      <c r="K30" s="32">
        <f t="shared" si="4"/>
        <v>-0.37051857594817561</v>
      </c>
      <c r="L30" s="32">
        <f t="shared" si="4"/>
        <v>0.30175408512283147</v>
      </c>
      <c r="M30" s="32">
        <f t="shared" si="4"/>
        <v>-0.17539602842557919</v>
      </c>
      <c r="N30" s="32">
        <f t="shared" si="4"/>
        <v>0.40869899211659388</v>
      </c>
      <c r="O30" s="32">
        <f t="shared" si="4"/>
        <v>0.23837946459687231</v>
      </c>
      <c r="P30" s="32">
        <f t="shared" ref="P30" si="5">P13</f>
        <v>9.3217685109784065E-2</v>
      </c>
    </row>
    <row r="31" spans="2:19" x14ac:dyDescent="0.25">
      <c r="I31" s="31" t="s">
        <v>105</v>
      </c>
      <c r="J31" s="32">
        <f t="shared" si="4"/>
        <v>-0.93456950175651343</v>
      </c>
      <c r="K31" s="32">
        <f t="shared" si="4"/>
        <v>-7.9780915104602515E-2</v>
      </c>
      <c r="L31" s="32">
        <f t="shared" si="4"/>
        <v>0.76456632334332264</v>
      </c>
      <c r="M31" s="32">
        <f t="shared" si="4"/>
        <v>0.36798524386232667</v>
      </c>
      <c r="N31" s="32">
        <f t="shared" si="4"/>
        <v>0.13003806068757923</v>
      </c>
      <c r="O31" s="32">
        <f t="shared" si="4"/>
        <v>0.34534220632968399</v>
      </c>
      <c r="P31" s="32">
        <f t="shared" ref="P31" si="6">P14</f>
        <v>0.33229166850186648</v>
      </c>
    </row>
    <row r="32" spans="2:19" x14ac:dyDescent="0.25">
      <c r="I32" s="31" t="s">
        <v>106</v>
      </c>
      <c r="J32" s="32">
        <f t="shared" si="4"/>
        <v>0.15164465747038408</v>
      </c>
      <c r="K32" s="32">
        <f t="shared" si="4"/>
        <v>-2.5343153805435479E-2</v>
      </c>
      <c r="L32" s="32">
        <f t="shared" si="4"/>
        <v>0.34203758472327461</v>
      </c>
      <c r="M32" s="32">
        <f t="shared" si="4"/>
        <v>0.19830053206640647</v>
      </c>
      <c r="N32" s="32">
        <f t="shared" si="4"/>
        <v>-8.1307831963062308E-2</v>
      </c>
      <c r="O32" s="32">
        <f t="shared" si="4"/>
        <v>-5.0344129827845682E-2</v>
      </c>
      <c r="P32" s="32">
        <f t="shared" ref="P32" si="7">P15</f>
        <v>-2.4599243791736187E-2</v>
      </c>
    </row>
    <row r="33" spans="3:16" x14ac:dyDescent="0.25">
      <c r="I33" s="31" t="s">
        <v>107</v>
      </c>
      <c r="J33" s="32">
        <f t="shared" si="4"/>
        <v>-5.549670986712571E-2</v>
      </c>
      <c r="K33" s="32">
        <f t="shared" si="4"/>
        <v>2.934470440629228E-2</v>
      </c>
      <c r="L33" s="32">
        <f t="shared" si="4"/>
        <v>0.20495841295902076</v>
      </c>
      <c r="M33" s="32">
        <f t="shared" si="4"/>
        <v>0.14733244108646398</v>
      </c>
      <c r="N33" s="32">
        <f t="shared" si="4"/>
        <v>3.8372110117341908E-2</v>
      </c>
      <c r="O33" s="32">
        <f t="shared" si="4"/>
        <v>2.1459707793271807E-2</v>
      </c>
      <c r="P33" s="32">
        <f t="shared" ref="P33" si="8">P16</f>
        <v>-4.2760178651984823E-2</v>
      </c>
    </row>
    <row r="34" spans="3:16" x14ac:dyDescent="0.25">
      <c r="C34" s="922" t="s">
        <v>97</v>
      </c>
      <c r="D34" s="922"/>
      <c r="F34" s="922" t="s">
        <v>97</v>
      </c>
      <c r="G34" s="922"/>
      <c r="I34" s="25" t="s">
        <v>108</v>
      </c>
      <c r="J34" s="32">
        <f t="shared" si="4"/>
        <v>-1.8861519963683793</v>
      </c>
      <c r="K34" s="32">
        <f t="shared" si="4"/>
        <v>-0.58155868732465699</v>
      </c>
      <c r="L34" s="32">
        <f t="shared" si="4"/>
        <v>1.7684240360434922</v>
      </c>
      <c r="M34" s="32">
        <f t="shared" si="4"/>
        <v>0.50420498302263805</v>
      </c>
      <c r="N34" s="32">
        <f t="shared" si="4"/>
        <v>0.49580133095845635</v>
      </c>
      <c r="O34" s="32">
        <f t="shared" si="4"/>
        <v>0.55483724889198172</v>
      </c>
      <c r="P34" s="32">
        <f t="shared" ref="P34" si="9">P17</f>
        <v>0.35814993116793925</v>
      </c>
    </row>
    <row r="35" spans="3:16" x14ac:dyDescent="0.25">
      <c r="J35" s="25"/>
      <c r="K35" s="25"/>
      <c r="L35" s="25"/>
      <c r="M35" s="25"/>
      <c r="N35" s="25"/>
      <c r="O35" s="25"/>
    </row>
  </sheetData>
  <mergeCells count="8">
    <mergeCell ref="C34:D34"/>
    <mergeCell ref="F34:G34"/>
    <mergeCell ref="E2:G2"/>
    <mergeCell ref="B2:C2"/>
    <mergeCell ref="B21:C21"/>
    <mergeCell ref="E21:G21"/>
    <mergeCell ref="C15:D15"/>
    <mergeCell ref="F15:G1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tabColor rgb="FF92D050"/>
  </sheetPr>
  <dimension ref="B4:AA70"/>
  <sheetViews>
    <sheetView showGridLines="0" zoomScale="80" zoomScaleNormal="80" workbookViewId="0">
      <selection activeCell="B4" sqref="B4:C4"/>
    </sheetView>
  </sheetViews>
  <sheetFormatPr defaultColWidth="9.26953125" defaultRowHeight="11.5" x14ac:dyDescent="0.25"/>
  <cols>
    <col min="1" max="1" width="9.26953125" style="12"/>
    <col min="2" max="2" width="30.7265625" style="12" customWidth="1"/>
    <col min="3" max="3" width="17.26953125" style="12" customWidth="1"/>
    <col min="4" max="4" width="9.26953125" style="51"/>
    <col min="5" max="5" width="35.7265625" style="12" customWidth="1"/>
    <col min="6" max="6" width="15" style="12" customWidth="1"/>
    <col min="7" max="8" width="9.26953125" style="12"/>
    <col min="9" max="9" width="11.54296875" style="25" bestFit="1" customWidth="1"/>
    <col min="10" max="17" width="9.54296875" style="25" bestFit="1" customWidth="1"/>
    <col min="18" max="21" width="9.26953125" style="25"/>
    <col min="22" max="16384" width="9.26953125" style="12"/>
  </cols>
  <sheetData>
    <row r="4" spans="2:27" ht="26.25" customHeight="1" thickBot="1" x14ac:dyDescent="0.3">
      <c r="B4" s="923" t="s">
        <v>889</v>
      </c>
      <c r="C4" s="923"/>
      <c r="D4" s="389"/>
      <c r="E4" s="923" t="s">
        <v>890</v>
      </c>
      <c r="F4" s="923"/>
      <c r="I4" s="34"/>
      <c r="J4" s="34">
        <v>2009</v>
      </c>
      <c r="K4" s="34">
        <v>2010</v>
      </c>
      <c r="L4" s="34">
        <v>2011</v>
      </c>
      <c r="M4" s="34">
        <v>2012</v>
      </c>
      <c r="N4" s="34">
        <v>2013</v>
      </c>
      <c r="O4" s="34">
        <v>2014</v>
      </c>
      <c r="P4" s="34">
        <v>2015</v>
      </c>
      <c r="Q4" s="35">
        <v>2016</v>
      </c>
      <c r="R4" s="35">
        <v>2017</v>
      </c>
      <c r="S4" s="35">
        <v>2018</v>
      </c>
      <c r="T4" s="35">
        <v>2019</v>
      </c>
      <c r="U4" s="35">
        <v>2020</v>
      </c>
      <c r="V4" s="35">
        <v>2021</v>
      </c>
      <c r="W4" s="35" t="s">
        <v>432</v>
      </c>
      <c r="X4" s="35" t="s">
        <v>450</v>
      </c>
      <c r="Y4" s="35" t="s">
        <v>532</v>
      </c>
      <c r="Z4" s="35" t="s">
        <v>737</v>
      </c>
      <c r="AA4" s="35" t="s">
        <v>880</v>
      </c>
    </row>
    <row r="5" spans="2:27" x14ac:dyDescent="0.25">
      <c r="B5" s="396"/>
      <c r="C5" s="87"/>
      <c r="D5" s="87"/>
      <c r="E5" s="396"/>
      <c r="F5" s="51"/>
      <c r="I5" s="25" t="s">
        <v>76</v>
      </c>
      <c r="J5" s="32">
        <v>0.36178404279281651</v>
      </c>
      <c r="K5" s="32">
        <v>-0.11618285716360674</v>
      </c>
      <c r="L5" s="32">
        <v>-5.0053931455578793E-2</v>
      </c>
      <c r="M5" s="32">
        <v>3.4023173249474437</v>
      </c>
      <c r="N5" s="32">
        <v>3.9031563893184478</v>
      </c>
      <c r="O5" s="32">
        <v>3.6116881942199925</v>
      </c>
      <c r="P5" s="32">
        <v>0.99598790395852721</v>
      </c>
      <c r="Q5" s="32">
        <v>1.5431228684525611</v>
      </c>
      <c r="R5" s="52">
        <v>0.7051555738057832</v>
      </c>
      <c r="S5" s="52">
        <v>-0.26540259225141311</v>
      </c>
      <c r="T5" s="52">
        <v>-1.0363882982777257</v>
      </c>
      <c r="U5" s="32">
        <v>0.63664019461971832</v>
      </c>
      <c r="V5" s="101">
        <v>-0.31961637457963082</v>
      </c>
      <c r="W5" s="101">
        <v>-6.4878204608366037</v>
      </c>
      <c r="X5" s="101">
        <v>-7.6612752221073359</v>
      </c>
      <c r="Y5" s="101">
        <v>-6.9755223226867518</v>
      </c>
      <c r="Z5" s="101">
        <v>-6.0239850313780687</v>
      </c>
      <c r="AA5" s="101">
        <v>-4.6524872058991322</v>
      </c>
    </row>
    <row r="6" spans="2:27" x14ac:dyDescent="0.25">
      <c r="B6" s="397"/>
      <c r="C6" s="391"/>
      <c r="D6" s="391"/>
      <c r="E6" s="397"/>
      <c r="F6" s="51"/>
      <c r="I6" s="25" t="s">
        <v>77</v>
      </c>
      <c r="J6" s="32">
        <v>-1.4088210717960739</v>
      </c>
      <c r="K6" s="32">
        <v>-0.94718692236100466</v>
      </c>
      <c r="L6" s="32">
        <v>-0.37554167426964258</v>
      </c>
      <c r="M6" s="32">
        <v>0.57216739069475409</v>
      </c>
      <c r="N6" s="32">
        <v>0.6495433036116911</v>
      </c>
      <c r="O6" s="32">
        <v>0.23020246973185415</v>
      </c>
      <c r="P6" s="32">
        <v>0.15963029561895895</v>
      </c>
      <c r="Q6" s="32">
        <v>0.47178312260782501</v>
      </c>
      <c r="R6" s="52">
        <v>1.0422229600829589</v>
      </c>
      <c r="S6" s="52">
        <v>1.0323458907392336</v>
      </c>
      <c r="T6" s="52">
        <v>1.2985476338881281</v>
      </c>
      <c r="U6" s="32">
        <v>1.1422372963999012</v>
      </c>
      <c r="V6" s="101">
        <v>0.7567933402301289</v>
      </c>
      <c r="W6" s="101">
        <v>0.28775699791820403</v>
      </c>
      <c r="X6" s="101">
        <v>-0.49647695129496933</v>
      </c>
      <c r="Y6" s="101">
        <v>-0.40064082628946396</v>
      </c>
      <c r="Z6" s="101">
        <v>-0.27148005483874377</v>
      </c>
      <c r="AA6" s="101">
        <v>-9.0045570311331327E-2</v>
      </c>
    </row>
    <row r="7" spans="2:27" x14ac:dyDescent="0.25">
      <c r="B7" s="51"/>
      <c r="C7" s="51"/>
      <c r="E7" s="51"/>
      <c r="F7" s="51"/>
      <c r="I7" s="25" t="s">
        <v>186</v>
      </c>
      <c r="J7" s="32">
        <v>-0.87543631326246107</v>
      </c>
      <c r="K7" s="32">
        <v>-2.7429120547534294</v>
      </c>
      <c r="L7" s="32">
        <v>-3.3509553373343333</v>
      </c>
      <c r="M7" s="32">
        <v>-1.6426553071586767</v>
      </c>
      <c r="N7" s="32">
        <v>-0.66794266768050581</v>
      </c>
      <c r="O7" s="32">
        <v>-0.98252675899073105</v>
      </c>
      <c r="P7" s="32">
        <v>-1.7052120079602586</v>
      </c>
      <c r="Q7" s="32">
        <v>-3.0685374877341318</v>
      </c>
      <c r="R7" s="52">
        <v>-2.141660953109934</v>
      </c>
      <c r="S7" s="52">
        <v>-1.783983825124166</v>
      </c>
      <c r="T7" s="52">
        <v>-2.0420754024119852</v>
      </c>
      <c r="U7" s="32">
        <v>-1.557285114182877</v>
      </c>
      <c r="V7" s="101">
        <v>-2.0000132823828261</v>
      </c>
      <c r="W7" s="101">
        <v>-0.71881105248759924</v>
      </c>
      <c r="X7" s="101">
        <v>1.797608886148945</v>
      </c>
      <c r="Y7" s="101">
        <v>1.5622643830799274</v>
      </c>
      <c r="Z7" s="101">
        <v>1.1583147069736084</v>
      </c>
      <c r="AA7" s="101">
        <v>0.46694560230901883</v>
      </c>
    </row>
    <row r="8" spans="2:27" x14ac:dyDescent="0.25">
      <c r="B8" s="51"/>
      <c r="C8" s="51"/>
      <c r="E8" s="51"/>
      <c r="F8" s="51"/>
      <c r="I8" s="25" t="s">
        <v>187</v>
      </c>
      <c r="J8" s="32">
        <v>-1.5210363746886189</v>
      </c>
      <c r="K8" s="32">
        <v>-0.82323920063517264</v>
      </c>
      <c r="L8" s="32">
        <v>-1.0948699340201862</v>
      </c>
      <c r="M8" s="32">
        <v>-1.4035247785413043</v>
      </c>
      <c r="N8" s="32">
        <v>-2.0337332461223236</v>
      </c>
      <c r="O8" s="32">
        <v>-1.719345447035987</v>
      </c>
      <c r="P8" s="32">
        <v>-1.5331361806337933</v>
      </c>
      <c r="Q8" s="32">
        <v>-1.679624304608528</v>
      </c>
      <c r="R8" s="52">
        <v>-1.5169503553194013</v>
      </c>
      <c r="S8" s="52">
        <v>-1.1783358158452901</v>
      </c>
      <c r="T8" s="52">
        <v>-0.91735939849222836</v>
      </c>
      <c r="U8" s="32">
        <v>-0.57165273709794928</v>
      </c>
      <c r="V8" s="101">
        <v>-1.0315428623418121</v>
      </c>
      <c r="W8" s="101">
        <v>-0.28271733421174389</v>
      </c>
      <c r="X8" s="101">
        <v>0.89212992276841407</v>
      </c>
      <c r="Y8" s="101">
        <v>0.77491248610274577</v>
      </c>
      <c r="Z8" s="101">
        <v>0.57333672460944074</v>
      </c>
      <c r="AA8" s="101">
        <v>0.22790114880665258</v>
      </c>
    </row>
    <row r="9" spans="2:27" x14ac:dyDescent="0.25">
      <c r="B9" s="51"/>
      <c r="C9" s="51"/>
      <c r="E9" s="51"/>
      <c r="F9" s="51"/>
      <c r="I9" s="41" t="s">
        <v>83</v>
      </c>
      <c r="J9" s="83">
        <v>-3.4435097169543396</v>
      </c>
      <c r="K9" s="83">
        <v>-4.6295210349132114</v>
      </c>
      <c r="L9" s="83">
        <v>-4.8714208770797436</v>
      </c>
      <c r="M9" s="83">
        <v>0.92830462994221574</v>
      </c>
      <c r="N9" s="83">
        <v>1.8510237791273081</v>
      </c>
      <c r="O9" s="83">
        <v>1.1400184579251249</v>
      </c>
      <c r="P9" s="83">
        <v>-2.0827299890165709</v>
      </c>
      <c r="Q9" s="83">
        <v>-2.7332558012822714</v>
      </c>
      <c r="R9" s="42">
        <v>-1.911232774540595</v>
      </c>
      <c r="S9" s="42">
        <v>-2.1953763424816297</v>
      </c>
      <c r="T9" s="42">
        <v>-2.6972754652938109</v>
      </c>
      <c r="U9" s="83">
        <v>-0.35006036026120457</v>
      </c>
      <c r="V9" s="101">
        <v>-2.594379179074136</v>
      </c>
      <c r="W9" s="101">
        <v>-7.2015918496177473</v>
      </c>
      <c r="X9" s="101">
        <v>-5.468013364484948</v>
      </c>
      <c r="Y9" s="101">
        <v>-5.0389862797935496</v>
      </c>
      <c r="Z9" s="101">
        <v>-4.56381365463377</v>
      </c>
      <c r="AA9" s="101">
        <v>-4.0476860250947855</v>
      </c>
    </row>
    <row r="10" spans="2:27" x14ac:dyDescent="0.25">
      <c r="B10" s="51"/>
      <c r="C10" s="51"/>
      <c r="E10" s="51"/>
      <c r="F10" s="51"/>
    </row>
    <row r="11" spans="2:27" x14ac:dyDescent="0.25">
      <c r="B11" s="51"/>
      <c r="C11" s="51"/>
      <c r="E11" s="51"/>
      <c r="F11" s="51"/>
    </row>
    <row r="12" spans="2:27" x14ac:dyDescent="0.25">
      <c r="B12" s="51"/>
      <c r="C12" s="51"/>
      <c r="E12" s="51"/>
      <c r="F12" s="51"/>
    </row>
    <row r="13" spans="2:27" ht="12" thickBot="1" x14ac:dyDescent="0.3">
      <c r="B13" s="51"/>
      <c r="C13" s="51"/>
      <c r="E13" s="51"/>
      <c r="F13" s="51"/>
      <c r="I13" s="36"/>
      <c r="J13" s="37">
        <v>2015</v>
      </c>
      <c r="K13" s="37">
        <v>2016</v>
      </c>
      <c r="L13" s="37">
        <v>2017</v>
      </c>
      <c r="M13" s="37">
        <v>2018</v>
      </c>
      <c r="N13" s="37">
        <v>2019</v>
      </c>
      <c r="O13" s="37">
        <v>2020</v>
      </c>
      <c r="P13" s="37">
        <v>2021</v>
      </c>
      <c r="Q13" s="37">
        <v>2022</v>
      </c>
      <c r="R13" s="37" t="s">
        <v>450</v>
      </c>
      <c r="S13" s="37" t="s">
        <v>532</v>
      </c>
      <c r="T13" s="37" t="s">
        <v>737</v>
      </c>
      <c r="U13" s="35" t="s">
        <v>880</v>
      </c>
    </row>
    <row r="14" spans="2:27" x14ac:dyDescent="0.25">
      <c r="B14" s="51"/>
      <c r="C14" s="51"/>
      <c r="E14" s="51"/>
      <c r="F14" s="51"/>
      <c r="I14" s="27" t="s">
        <v>78</v>
      </c>
      <c r="J14" s="28">
        <v>-0.30685544460117209</v>
      </c>
      <c r="K14" s="28">
        <v>-0.51612820803027648</v>
      </c>
      <c r="L14" s="28">
        <v>1.3058612857026457</v>
      </c>
      <c r="M14" s="28">
        <v>2.4610806376507735</v>
      </c>
      <c r="N14" s="28">
        <v>2.6552064240939246</v>
      </c>
      <c r="O14" s="28">
        <v>1.9315779131979909</v>
      </c>
      <c r="P14" s="28">
        <v>3.2161951495724819</v>
      </c>
      <c r="Q14" s="28">
        <v>12.68019052941265</v>
      </c>
      <c r="R14" s="28">
        <v>9.7926978459731142</v>
      </c>
      <c r="S14" s="28">
        <v>5.2901666088215418</v>
      </c>
      <c r="T14" s="32">
        <v>4.1539528742183371</v>
      </c>
      <c r="U14" s="32">
        <v>2.1829034719729568</v>
      </c>
    </row>
    <row r="15" spans="2:27" x14ac:dyDescent="0.25">
      <c r="B15" s="51"/>
      <c r="C15" s="51"/>
      <c r="E15" s="51"/>
      <c r="F15" s="51"/>
      <c r="I15" s="27" t="s">
        <v>79</v>
      </c>
      <c r="J15" s="28">
        <v>8.0362096645692938E-2</v>
      </c>
      <c r="K15" s="28">
        <v>0.17326731824941455</v>
      </c>
      <c r="L15" s="28">
        <v>0.87553326711939694</v>
      </c>
      <c r="M15" s="28">
        <v>1.5497173777771458</v>
      </c>
      <c r="N15" s="28">
        <v>1.14970891056647</v>
      </c>
      <c r="O15" s="28">
        <v>0.60191102151064746</v>
      </c>
      <c r="P15" s="28">
        <v>2.7307937029223668</v>
      </c>
      <c r="Q15" s="28">
        <v>6.880878589620985</v>
      </c>
      <c r="R15" s="28">
        <v>4.9711088518746163</v>
      </c>
      <c r="S15" s="28">
        <v>1.989685338091892</v>
      </c>
      <c r="T15" s="32">
        <v>1.7844129548970666</v>
      </c>
      <c r="U15" s="32">
        <v>1.3186774979868503</v>
      </c>
    </row>
    <row r="16" spans="2:27" x14ac:dyDescent="0.25">
      <c r="B16" s="51"/>
      <c r="C16" s="51"/>
      <c r="E16" s="51"/>
      <c r="F16" s="51"/>
      <c r="I16" s="27" t="s">
        <v>80</v>
      </c>
      <c r="J16" s="28">
        <v>-5.8309602074485323E-2</v>
      </c>
      <c r="K16" s="28">
        <v>-0.12327560839583385</v>
      </c>
      <c r="L16" s="28">
        <v>0.71369693522654831</v>
      </c>
      <c r="M16" s="28">
        <v>0.67025021973269472</v>
      </c>
      <c r="N16" s="28">
        <v>0.68853523838853992</v>
      </c>
      <c r="O16" s="28">
        <v>0.43965978244380477</v>
      </c>
      <c r="P16" s="28">
        <v>0.35911003830834998</v>
      </c>
      <c r="Q16" s="28">
        <v>3.6052138780388501</v>
      </c>
      <c r="R16" s="28">
        <v>3.6100063636854554</v>
      </c>
      <c r="S16" s="28">
        <v>0.90949849232463476</v>
      </c>
      <c r="T16" s="32">
        <v>0.84263129967908168</v>
      </c>
      <c r="U16" s="32">
        <v>0.69646334922290543</v>
      </c>
    </row>
    <row r="17" spans="2:27" x14ac:dyDescent="0.25">
      <c r="B17" s="51"/>
      <c r="C17" s="398" t="s">
        <v>8</v>
      </c>
      <c r="E17" s="51"/>
      <c r="F17" s="398" t="s">
        <v>8</v>
      </c>
      <c r="I17" s="27" t="s">
        <v>81</v>
      </c>
      <c r="J17" s="28">
        <v>-0.3289079391723797</v>
      </c>
      <c r="K17" s="28">
        <v>-0.2461199178838572</v>
      </c>
      <c r="L17" s="28">
        <v>-0.38336891664329975</v>
      </c>
      <c r="M17" s="28">
        <v>0.24111304014093335</v>
      </c>
      <c r="N17" s="28">
        <v>0.72519702855472334</v>
      </c>
      <c r="O17" s="28">
        <v>0.89000710924353876</v>
      </c>
      <c r="P17" s="28">
        <v>-0.1130196590452917</v>
      </c>
      <c r="Q17" s="28">
        <v>2.1207806609087085</v>
      </c>
      <c r="R17" s="28">
        <v>1.4729357420462605</v>
      </c>
      <c r="S17" s="28">
        <v>2.4941754473571853</v>
      </c>
      <c r="T17" s="32">
        <v>1.5269086196421888</v>
      </c>
      <c r="U17" s="32">
        <v>0.16776262476320078</v>
      </c>
    </row>
    <row r="18" spans="2:27" x14ac:dyDescent="0.25">
      <c r="B18" s="51"/>
      <c r="C18" s="51"/>
      <c r="E18" s="51"/>
      <c r="F18" s="51"/>
      <c r="I18" s="27" t="s">
        <v>190</v>
      </c>
      <c r="J18" s="28">
        <v>0</v>
      </c>
      <c r="K18" s="28">
        <v>-0.32</v>
      </c>
      <c r="L18" s="28">
        <v>0.1</v>
      </c>
      <c r="M18" s="28">
        <v>0</v>
      </c>
      <c r="N18" s="28">
        <v>9.1765246584191357E-2</v>
      </c>
      <c r="O18" s="28"/>
      <c r="P18" s="32">
        <v>0.23931106738705676</v>
      </c>
      <c r="Q18" s="32">
        <v>7.3317400844105929E-2</v>
      </c>
      <c r="R18" s="32">
        <v>-0.26135311163321767</v>
      </c>
      <c r="S18" s="32">
        <v>-0.10319266895216983</v>
      </c>
      <c r="T18" s="32">
        <v>0</v>
      </c>
      <c r="U18" s="32">
        <v>0</v>
      </c>
    </row>
    <row r="19" spans="2:27" x14ac:dyDescent="0.25">
      <c r="B19" s="51"/>
      <c r="C19" s="51"/>
      <c r="E19" s="51"/>
      <c r="F19" s="51"/>
    </row>
    <row r="20" spans="2:27" ht="29.25" customHeight="1" thickBot="1" x14ac:dyDescent="0.3">
      <c r="B20" s="923" t="s">
        <v>891</v>
      </c>
      <c r="C20" s="923"/>
      <c r="D20" s="389"/>
      <c r="E20" s="923" t="s">
        <v>892</v>
      </c>
      <c r="F20" s="923"/>
      <c r="I20" s="34"/>
      <c r="J20" s="34">
        <v>2009</v>
      </c>
      <c r="K20" s="34">
        <v>2010</v>
      </c>
      <c r="L20" s="34">
        <v>2011</v>
      </c>
      <c r="M20" s="34">
        <v>2012</v>
      </c>
      <c r="N20" s="34">
        <v>2013</v>
      </c>
      <c r="O20" s="34">
        <v>2014</v>
      </c>
      <c r="P20" s="34">
        <v>2015</v>
      </c>
      <c r="Q20" s="35">
        <v>2016</v>
      </c>
      <c r="R20" s="35">
        <v>2017</v>
      </c>
      <c r="S20" s="35">
        <v>2018</v>
      </c>
      <c r="T20" s="35">
        <v>2019</v>
      </c>
      <c r="U20" s="35">
        <v>2020</v>
      </c>
      <c r="V20" s="35" t="s">
        <v>422</v>
      </c>
      <c r="W20" s="35" t="s">
        <v>432</v>
      </c>
      <c r="X20" s="35" t="s">
        <v>450</v>
      </c>
      <c r="Y20" s="35" t="s">
        <v>532</v>
      </c>
      <c r="Z20" s="35" t="s">
        <v>737</v>
      </c>
      <c r="AA20" s="35" t="s">
        <v>880</v>
      </c>
    </row>
    <row r="21" spans="2:27" x14ac:dyDescent="0.25">
      <c r="B21" s="51"/>
      <c r="C21" s="51"/>
      <c r="E21" s="51"/>
      <c r="F21" s="51"/>
      <c r="I21" s="25" t="s">
        <v>109</v>
      </c>
      <c r="J21" s="32">
        <f>J5</f>
        <v>0.36178404279281651</v>
      </c>
      <c r="K21" s="32">
        <f t="shared" ref="K21:X21" si="0">K5</f>
        <v>-0.11618285716360674</v>
      </c>
      <c r="L21" s="32">
        <f t="shared" si="0"/>
        <v>-5.0053931455578793E-2</v>
      </c>
      <c r="M21" s="32">
        <f t="shared" si="0"/>
        <v>3.4023173249474437</v>
      </c>
      <c r="N21" s="32">
        <f t="shared" si="0"/>
        <v>3.9031563893184478</v>
      </c>
      <c r="O21" s="32">
        <f t="shared" si="0"/>
        <v>3.6116881942199925</v>
      </c>
      <c r="P21" s="32">
        <f t="shared" si="0"/>
        <v>0.99598790395852721</v>
      </c>
      <c r="Q21" s="32">
        <f t="shared" si="0"/>
        <v>1.5431228684525611</v>
      </c>
      <c r="R21" s="52">
        <f t="shared" si="0"/>
        <v>0.7051555738057832</v>
      </c>
      <c r="S21" s="52">
        <f t="shared" si="0"/>
        <v>-0.26540259225141311</v>
      </c>
      <c r="T21" s="52">
        <f t="shared" si="0"/>
        <v>-1.0363882982777257</v>
      </c>
      <c r="U21" s="32">
        <f t="shared" si="0"/>
        <v>0.63664019461971832</v>
      </c>
      <c r="V21" s="101">
        <f t="shared" si="0"/>
        <v>-0.31961637457963082</v>
      </c>
      <c r="W21" s="101">
        <f t="shared" si="0"/>
        <v>-6.4878204608366037</v>
      </c>
      <c r="X21" s="101">
        <f t="shared" si="0"/>
        <v>-7.6612752221073359</v>
      </c>
      <c r="Y21" s="101">
        <f t="shared" ref="Y21:Z21" si="1">Y5</f>
        <v>-6.9755223226867518</v>
      </c>
      <c r="Z21" s="101">
        <f t="shared" si="1"/>
        <v>-6.0239850313780687</v>
      </c>
      <c r="AA21" s="101">
        <f t="shared" ref="AA21" si="2">AA5</f>
        <v>-4.6524872058991322</v>
      </c>
    </row>
    <row r="22" spans="2:27" x14ac:dyDescent="0.25">
      <c r="I22" s="25" t="s">
        <v>110</v>
      </c>
      <c r="J22" s="32">
        <f t="shared" ref="J22:X22" si="3">J6</f>
        <v>-1.4088210717960739</v>
      </c>
      <c r="K22" s="32">
        <f t="shared" si="3"/>
        <v>-0.94718692236100466</v>
      </c>
      <c r="L22" s="32">
        <f t="shared" si="3"/>
        <v>-0.37554167426964258</v>
      </c>
      <c r="M22" s="32">
        <f t="shared" si="3"/>
        <v>0.57216739069475409</v>
      </c>
      <c r="N22" s="32">
        <f t="shared" si="3"/>
        <v>0.6495433036116911</v>
      </c>
      <c r="O22" s="32">
        <f t="shared" si="3"/>
        <v>0.23020246973185415</v>
      </c>
      <c r="P22" s="32">
        <f t="shared" si="3"/>
        <v>0.15963029561895895</v>
      </c>
      <c r="Q22" s="32">
        <f t="shared" si="3"/>
        <v>0.47178312260782501</v>
      </c>
      <c r="R22" s="52">
        <f t="shared" si="3"/>
        <v>1.0422229600829589</v>
      </c>
      <c r="S22" s="52">
        <f t="shared" si="3"/>
        <v>1.0323458907392336</v>
      </c>
      <c r="T22" s="52">
        <f t="shared" si="3"/>
        <v>1.2985476338881281</v>
      </c>
      <c r="U22" s="32">
        <f t="shared" si="3"/>
        <v>1.1422372963999012</v>
      </c>
      <c r="V22" s="101">
        <f t="shared" si="3"/>
        <v>0.7567933402301289</v>
      </c>
      <c r="W22" s="101">
        <f t="shared" si="3"/>
        <v>0.28775699791820403</v>
      </c>
      <c r="X22" s="101">
        <f t="shared" si="3"/>
        <v>-0.49647695129496933</v>
      </c>
      <c r="Y22" s="101">
        <f t="shared" ref="Y22:Z22" si="4">Y6</f>
        <v>-0.40064082628946396</v>
      </c>
      <c r="Z22" s="101">
        <f t="shared" si="4"/>
        <v>-0.27148005483874377</v>
      </c>
      <c r="AA22" s="101">
        <f t="shared" ref="AA22" si="5">AA6</f>
        <v>-9.0045570311331327E-2</v>
      </c>
    </row>
    <row r="23" spans="2:27" x14ac:dyDescent="0.25">
      <c r="I23" s="25" t="s">
        <v>188</v>
      </c>
      <c r="J23" s="32">
        <f t="shared" ref="J23:X23" si="6">J7</f>
        <v>-0.87543631326246107</v>
      </c>
      <c r="K23" s="32">
        <f t="shared" si="6"/>
        <v>-2.7429120547534294</v>
      </c>
      <c r="L23" s="32">
        <f t="shared" si="6"/>
        <v>-3.3509553373343333</v>
      </c>
      <c r="M23" s="32">
        <f t="shared" si="6"/>
        <v>-1.6426553071586767</v>
      </c>
      <c r="N23" s="32">
        <f t="shared" si="6"/>
        <v>-0.66794266768050581</v>
      </c>
      <c r="O23" s="32">
        <f t="shared" si="6"/>
        <v>-0.98252675899073105</v>
      </c>
      <c r="P23" s="32">
        <f t="shared" si="6"/>
        <v>-1.7052120079602586</v>
      </c>
      <c r="Q23" s="32">
        <f t="shared" si="6"/>
        <v>-3.0685374877341318</v>
      </c>
      <c r="R23" s="52">
        <f t="shared" si="6"/>
        <v>-2.141660953109934</v>
      </c>
      <c r="S23" s="52">
        <f t="shared" si="6"/>
        <v>-1.783983825124166</v>
      </c>
      <c r="T23" s="52">
        <f t="shared" si="6"/>
        <v>-2.0420754024119852</v>
      </c>
      <c r="U23" s="32">
        <f t="shared" si="6"/>
        <v>-1.557285114182877</v>
      </c>
      <c r="V23" s="101">
        <f t="shared" si="6"/>
        <v>-2.0000132823828261</v>
      </c>
      <c r="W23" s="101">
        <f t="shared" si="6"/>
        <v>-0.71881105248759924</v>
      </c>
      <c r="X23" s="101">
        <f t="shared" si="6"/>
        <v>1.797608886148945</v>
      </c>
      <c r="Y23" s="101">
        <f t="shared" ref="Y23:Z23" si="7">Y7</f>
        <v>1.5622643830799274</v>
      </c>
      <c r="Z23" s="101">
        <f t="shared" si="7"/>
        <v>1.1583147069736084</v>
      </c>
      <c r="AA23" s="101">
        <f t="shared" ref="AA23" si="8">AA7</f>
        <v>0.46694560230901883</v>
      </c>
    </row>
    <row r="24" spans="2:27" x14ac:dyDescent="0.25">
      <c r="I24" s="25" t="s">
        <v>189</v>
      </c>
      <c r="J24" s="32">
        <f t="shared" ref="J24:X24" si="9">J8</f>
        <v>-1.5210363746886189</v>
      </c>
      <c r="K24" s="32">
        <f t="shared" si="9"/>
        <v>-0.82323920063517264</v>
      </c>
      <c r="L24" s="32">
        <f t="shared" si="9"/>
        <v>-1.0948699340201862</v>
      </c>
      <c r="M24" s="32">
        <f t="shared" si="9"/>
        <v>-1.4035247785413043</v>
      </c>
      <c r="N24" s="32">
        <f t="shared" si="9"/>
        <v>-2.0337332461223236</v>
      </c>
      <c r="O24" s="32">
        <f t="shared" si="9"/>
        <v>-1.719345447035987</v>
      </c>
      <c r="P24" s="32">
        <f t="shared" si="9"/>
        <v>-1.5331361806337933</v>
      </c>
      <c r="Q24" s="32">
        <f t="shared" si="9"/>
        <v>-1.679624304608528</v>
      </c>
      <c r="R24" s="52">
        <f t="shared" si="9"/>
        <v>-1.5169503553194013</v>
      </c>
      <c r="S24" s="52">
        <f t="shared" si="9"/>
        <v>-1.1783358158452901</v>
      </c>
      <c r="T24" s="52">
        <f t="shared" si="9"/>
        <v>-0.91735939849222836</v>
      </c>
      <c r="U24" s="32">
        <f t="shared" si="9"/>
        <v>-0.57165273709794928</v>
      </c>
      <c r="V24" s="101">
        <f t="shared" si="9"/>
        <v>-1.0315428623418121</v>
      </c>
      <c r="W24" s="101">
        <f t="shared" si="9"/>
        <v>-0.28271733421174389</v>
      </c>
      <c r="X24" s="101">
        <f t="shared" si="9"/>
        <v>0.89212992276841407</v>
      </c>
      <c r="Y24" s="101">
        <f t="shared" ref="Y24:Z24" si="10">Y8</f>
        <v>0.77491248610274577</v>
      </c>
      <c r="Z24" s="101">
        <f t="shared" si="10"/>
        <v>0.57333672460944074</v>
      </c>
      <c r="AA24" s="101">
        <f t="shared" ref="AA24" si="11">AA8</f>
        <v>0.22790114880665258</v>
      </c>
    </row>
    <row r="25" spans="2:27" x14ac:dyDescent="0.25">
      <c r="I25" s="25" t="s">
        <v>111</v>
      </c>
      <c r="J25" s="83">
        <f t="shared" ref="J25:X25" si="12">J9</f>
        <v>-3.4435097169543396</v>
      </c>
      <c r="K25" s="83">
        <f t="shared" si="12"/>
        <v>-4.6295210349132114</v>
      </c>
      <c r="L25" s="83">
        <f t="shared" si="12"/>
        <v>-4.8714208770797436</v>
      </c>
      <c r="M25" s="83">
        <f t="shared" si="12"/>
        <v>0.92830462994221574</v>
      </c>
      <c r="N25" s="83">
        <f t="shared" si="12"/>
        <v>1.8510237791273081</v>
      </c>
      <c r="O25" s="83">
        <f t="shared" si="12"/>
        <v>1.1400184579251249</v>
      </c>
      <c r="P25" s="83">
        <f t="shared" si="12"/>
        <v>-2.0827299890165709</v>
      </c>
      <c r="Q25" s="83">
        <f t="shared" si="12"/>
        <v>-2.7332558012822714</v>
      </c>
      <c r="R25" s="42">
        <f t="shared" si="12"/>
        <v>-1.911232774540595</v>
      </c>
      <c r="S25" s="42">
        <f t="shared" si="12"/>
        <v>-2.1953763424816297</v>
      </c>
      <c r="T25" s="42">
        <f t="shared" si="12"/>
        <v>-2.6972754652938109</v>
      </c>
      <c r="U25" s="83">
        <f t="shared" si="12"/>
        <v>-0.35006036026120457</v>
      </c>
      <c r="V25" s="101">
        <f t="shared" si="12"/>
        <v>-2.594379179074136</v>
      </c>
      <c r="W25" s="101">
        <f t="shared" si="12"/>
        <v>-7.2015918496177473</v>
      </c>
      <c r="X25" s="101">
        <f t="shared" si="12"/>
        <v>-5.468013364484948</v>
      </c>
      <c r="Y25" s="101">
        <f t="shared" ref="Y25:Z25" si="13">Y9</f>
        <v>-5.0389862797935496</v>
      </c>
      <c r="Z25" s="101">
        <f t="shared" si="13"/>
        <v>-4.56381365463377</v>
      </c>
      <c r="AA25" s="101">
        <f t="shared" ref="AA25" si="14">AA9</f>
        <v>-4.0476860250947855</v>
      </c>
    </row>
    <row r="29" spans="2:27" ht="12" thickBot="1" x14ac:dyDescent="0.3">
      <c r="I29" s="36"/>
      <c r="J29" s="37">
        <v>2015</v>
      </c>
      <c r="K29" s="37">
        <v>2016</v>
      </c>
      <c r="L29" s="37">
        <v>2017</v>
      </c>
      <c r="M29" s="37">
        <v>2018</v>
      </c>
      <c r="N29" s="37">
        <v>2019</v>
      </c>
      <c r="O29" s="37">
        <v>2020</v>
      </c>
      <c r="P29" s="37" t="s">
        <v>422</v>
      </c>
      <c r="Q29" s="37" t="s">
        <v>432</v>
      </c>
      <c r="R29" s="37" t="s">
        <v>450</v>
      </c>
      <c r="S29" s="37" t="s">
        <v>532</v>
      </c>
      <c r="T29" s="37" t="s">
        <v>737</v>
      </c>
      <c r="U29" s="35" t="s">
        <v>880</v>
      </c>
    </row>
    <row r="30" spans="2:27" x14ac:dyDescent="0.25">
      <c r="I30" s="25" t="s">
        <v>112</v>
      </c>
      <c r="J30" s="28">
        <f>J14</f>
        <v>-0.30685544460117209</v>
      </c>
      <c r="K30" s="28">
        <f t="shared" ref="K30:R30" si="15">K14</f>
        <v>-0.51612820803027648</v>
      </c>
      <c r="L30" s="28">
        <f t="shared" si="15"/>
        <v>1.3058612857026457</v>
      </c>
      <c r="M30" s="28">
        <f t="shared" si="15"/>
        <v>2.4610806376507735</v>
      </c>
      <c r="N30" s="28">
        <f t="shared" si="15"/>
        <v>2.6552064240939246</v>
      </c>
      <c r="O30" s="28">
        <f t="shared" si="15"/>
        <v>1.9315779131979909</v>
      </c>
      <c r="P30" s="28">
        <f t="shared" si="15"/>
        <v>3.2161951495724819</v>
      </c>
      <c r="Q30" s="28">
        <f t="shared" si="15"/>
        <v>12.68019052941265</v>
      </c>
      <c r="R30" s="28">
        <f t="shared" si="15"/>
        <v>9.7926978459731142</v>
      </c>
      <c r="S30" s="28">
        <f t="shared" ref="S30:T30" si="16">S14</f>
        <v>5.2901666088215418</v>
      </c>
      <c r="T30" s="28">
        <f t="shared" si="16"/>
        <v>4.1539528742183371</v>
      </c>
      <c r="U30" s="28">
        <f t="shared" ref="U30" si="17">U14</f>
        <v>2.1829034719729568</v>
      </c>
    </row>
    <row r="31" spans="2:27" x14ac:dyDescent="0.25">
      <c r="I31" s="25" t="s">
        <v>113</v>
      </c>
      <c r="J31" s="28">
        <f t="shared" ref="J31:R34" si="18">J15</f>
        <v>8.0362096645692938E-2</v>
      </c>
      <c r="K31" s="28">
        <f t="shared" si="18"/>
        <v>0.17326731824941455</v>
      </c>
      <c r="L31" s="28">
        <f t="shared" si="18"/>
        <v>0.87553326711939694</v>
      </c>
      <c r="M31" s="28">
        <f t="shared" si="18"/>
        <v>1.5497173777771458</v>
      </c>
      <c r="N31" s="28">
        <f t="shared" si="18"/>
        <v>1.14970891056647</v>
      </c>
      <c r="O31" s="28">
        <f t="shared" si="18"/>
        <v>0.60191102151064746</v>
      </c>
      <c r="P31" s="28">
        <f t="shared" si="18"/>
        <v>2.7307937029223668</v>
      </c>
      <c r="Q31" s="28">
        <f t="shared" si="18"/>
        <v>6.880878589620985</v>
      </c>
      <c r="R31" s="28">
        <f t="shared" si="18"/>
        <v>4.9711088518746163</v>
      </c>
      <c r="S31" s="28">
        <f t="shared" ref="S31:T31" si="19">S15</f>
        <v>1.989685338091892</v>
      </c>
      <c r="T31" s="28">
        <f t="shared" si="19"/>
        <v>1.7844129548970666</v>
      </c>
      <c r="U31" s="28">
        <f t="shared" ref="U31" si="20">U15</f>
        <v>1.3186774979868503</v>
      </c>
    </row>
    <row r="32" spans="2:27" x14ac:dyDescent="0.25">
      <c r="I32" s="25" t="s">
        <v>114</v>
      </c>
      <c r="J32" s="28">
        <f t="shared" si="18"/>
        <v>-5.8309602074485323E-2</v>
      </c>
      <c r="K32" s="28">
        <f t="shared" si="18"/>
        <v>-0.12327560839583385</v>
      </c>
      <c r="L32" s="28">
        <f t="shared" si="18"/>
        <v>0.71369693522654831</v>
      </c>
      <c r="M32" s="28">
        <f t="shared" si="18"/>
        <v>0.67025021973269472</v>
      </c>
      <c r="N32" s="28">
        <f t="shared" si="18"/>
        <v>0.68853523838853992</v>
      </c>
      <c r="O32" s="28">
        <f t="shared" si="18"/>
        <v>0.43965978244380477</v>
      </c>
      <c r="P32" s="28">
        <f t="shared" si="18"/>
        <v>0.35911003830834998</v>
      </c>
      <c r="Q32" s="28">
        <f t="shared" si="18"/>
        <v>3.6052138780388501</v>
      </c>
      <c r="R32" s="28">
        <f t="shared" si="18"/>
        <v>3.6100063636854554</v>
      </c>
      <c r="S32" s="28">
        <f t="shared" ref="S32:T32" si="21">S16</f>
        <v>0.90949849232463476</v>
      </c>
      <c r="T32" s="28">
        <f t="shared" si="21"/>
        <v>0.84263129967908168</v>
      </c>
      <c r="U32" s="28">
        <f t="shared" ref="U32" si="22">U16</f>
        <v>0.69646334922290543</v>
      </c>
    </row>
    <row r="33" spans="2:21" x14ac:dyDescent="0.25">
      <c r="I33" s="25" t="s">
        <v>115</v>
      </c>
      <c r="J33" s="28">
        <f t="shared" si="18"/>
        <v>-0.3289079391723797</v>
      </c>
      <c r="K33" s="28">
        <f t="shared" si="18"/>
        <v>-0.2461199178838572</v>
      </c>
      <c r="L33" s="28">
        <f t="shared" si="18"/>
        <v>-0.38336891664329975</v>
      </c>
      <c r="M33" s="28">
        <f t="shared" si="18"/>
        <v>0.24111304014093335</v>
      </c>
      <c r="N33" s="28">
        <f t="shared" si="18"/>
        <v>0.72519702855472334</v>
      </c>
      <c r="O33" s="28">
        <f t="shared" si="18"/>
        <v>0.89000710924353876</v>
      </c>
      <c r="P33" s="28">
        <f t="shared" si="18"/>
        <v>-0.1130196590452917</v>
      </c>
      <c r="Q33" s="28">
        <f t="shared" si="18"/>
        <v>2.1207806609087085</v>
      </c>
      <c r="R33" s="28">
        <f t="shared" si="18"/>
        <v>1.4729357420462605</v>
      </c>
      <c r="S33" s="28">
        <f t="shared" ref="S33:T33" si="23">S17</f>
        <v>2.4941754473571853</v>
      </c>
      <c r="T33" s="28">
        <f t="shared" si="23"/>
        <v>1.5269086196421888</v>
      </c>
      <c r="U33" s="28">
        <f t="shared" ref="U33" si="24">U17</f>
        <v>0.16776262476320078</v>
      </c>
    </row>
    <row r="34" spans="2:21" x14ac:dyDescent="0.25">
      <c r="B34" s="25"/>
      <c r="C34" s="60" t="s">
        <v>97</v>
      </c>
      <c r="D34" s="38"/>
      <c r="F34" s="60" t="s">
        <v>97</v>
      </c>
      <c r="I34" s="25" t="s">
        <v>191</v>
      </c>
      <c r="J34" s="28">
        <f t="shared" si="18"/>
        <v>0</v>
      </c>
      <c r="K34" s="28">
        <f t="shared" si="18"/>
        <v>-0.32</v>
      </c>
      <c r="L34" s="28">
        <f t="shared" si="18"/>
        <v>0.1</v>
      </c>
      <c r="M34" s="28">
        <f t="shared" si="18"/>
        <v>0</v>
      </c>
      <c r="N34" s="28">
        <f t="shared" si="18"/>
        <v>9.1765246584191357E-2</v>
      </c>
      <c r="O34" s="28">
        <f t="shared" si="18"/>
        <v>0</v>
      </c>
      <c r="P34" s="28">
        <f t="shared" si="18"/>
        <v>0.23931106738705676</v>
      </c>
      <c r="Q34" s="28">
        <f t="shared" si="18"/>
        <v>7.3317400844105929E-2</v>
      </c>
      <c r="R34" s="28">
        <f t="shared" si="18"/>
        <v>-0.26135311163321767</v>
      </c>
      <c r="S34" s="28">
        <f t="shared" ref="S34:T34" si="25">S18</f>
        <v>-0.10319266895216983</v>
      </c>
      <c r="T34" s="28">
        <f t="shared" si="25"/>
        <v>0</v>
      </c>
      <c r="U34" s="28">
        <f t="shared" ref="U34" si="26">U18</f>
        <v>0</v>
      </c>
    </row>
    <row r="35" spans="2:21" x14ac:dyDescent="0.25">
      <c r="C35" s="25"/>
    </row>
    <row r="38" spans="2:21" x14ac:dyDescent="0.25">
      <c r="I38" s="12"/>
    </row>
    <row r="39" spans="2:21" x14ac:dyDescent="0.25">
      <c r="I39" s="12"/>
    </row>
    <row r="40" spans="2:21" x14ac:dyDescent="0.25">
      <c r="I40" s="12"/>
      <c r="J40" s="84"/>
      <c r="K40" s="84"/>
      <c r="L40" s="84"/>
      <c r="M40" s="84"/>
      <c r="N40" s="84"/>
    </row>
    <row r="41" spans="2:21" x14ac:dyDescent="0.25">
      <c r="I41" s="12"/>
      <c r="J41" s="84"/>
      <c r="K41" s="84"/>
      <c r="L41" s="84"/>
      <c r="M41" s="84"/>
      <c r="N41" s="84"/>
    </row>
    <row r="42" spans="2:21" x14ac:dyDescent="0.25">
      <c r="I42" s="12"/>
      <c r="J42" s="84"/>
      <c r="K42" s="84"/>
      <c r="L42" s="84"/>
      <c r="M42" s="84"/>
      <c r="N42" s="84"/>
    </row>
    <row r="43" spans="2:21" x14ac:dyDescent="0.25">
      <c r="I43" s="12"/>
      <c r="J43" s="84"/>
      <c r="K43" s="84"/>
      <c r="L43" s="84"/>
      <c r="M43" s="84"/>
      <c r="N43" s="84"/>
    </row>
    <row r="44" spans="2:21" x14ac:dyDescent="0.25">
      <c r="I44" s="12"/>
      <c r="J44" s="84"/>
      <c r="K44" s="84"/>
      <c r="L44" s="84"/>
      <c r="M44" s="84"/>
      <c r="N44" s="84"/>
    </row>
    <row r="45" spans="2:21" x14ac:dyDescent="0.25">
      <c r="I45" s="12"/>
      <c r="J45" s="84"/>
      <c r="K45" s="84"/>
      <c r="L45" s="84"/>
      <c r="M45" s="84"/>
      <c r="N45" s="84"/>
    </row>
    <row r="46" spans="2:21" x14ac:dyDescent="0.25">
      <c r="I46" s="12"/>
      <c r="J46" s="84"/>
      <c r="K46" s="84"/>
      <c r="L46" s="84"/>
      <c r="M46" s="84"/>
      <c r="N46" s="84"/>
    </row>
    <row r="47" spans="2:21" x14ac:dyDescent="0.25">
      <c r="I47" s="12"/>
      <c r="J47" s="84"/>
      <c r="K47" s="84"/>
      <c r="L47" s="84"/>
      <c r="M47" s="84"/>
      <c r="N47" s="84"/>
    </row>
    <row r="48" spans="2:21" x14ac:dyDescent="0.25">
      <c r="I48" s="12"/>
      <c r="J48" s="84"/>
      <c r="K48" s="84"/>
      <c r="L48" s="84"/>
      <c r="M48" s="84"/>
      <c r="N48" s="84"/>
    </row>
    <row r="49" spans="9:24" x14ac:dyDescent="0.25">
      <c r="I49" s="12"/>
      <c r="J49" s="84"/>
      <c r="K49" s="84"/>
      <c r="L49" s="84"/>
      <c r="M49" s="84"/>
      <c r="N49" s="84"/>
    </row>
    <row r="50" spans="9:24" x14ac:dyDescent="0.25">
      <c r="I50" s="12"/>
      <c r="J50" s="84"/>
      <c r="K50" s="84"/>
      <c r="L50" s="84"/>
      <c r="M50" s="84"/>
      <c r="N50" s="84"/>
      <c r="V50" s="25"/>
      <c r="W50" s="85"/>
      <c r="X50" s="85"/>
    </row>
    <row r="51" spans="9:24" x14ac:dyDescent="0.25">
      <c r="I51" s="12"/>
      <c r="J51" s="84"/>
      <c r="K51" s="84"/>
      <c r="L51" s="84"/>
      <c r="M51" s="84"/>
      <c r="N51" s="84"/>
      <c r="V51" s="25"/>
      <c r="W51" s="85"/>
      <c r="X51" s="85"/>
    </row>
    <row r="52" spans="9:24" x14ac:dyDescent="0.25">
      <c r="I52" s="12"/>
      <c r="J52" s="84"/>
      <c r="K52" s="84"/>
      <c r="L52" s="84"/>
      <c r="M52" s="84"/>
      <c r="N52" s="84"/>
      <c r="V52" s="25"/>
      <c r="W52" s="85"/>
      <c r="X52" s="85"/>
    </row>
    <row r="53" spans="9:24" x14ac:dyDescent="0.25">
      <c r="I53" s="12"/>
      <c r="V53" s="25"/>
      <c r="W53" s="85"/>
      <c r="X53" s="85"/>
    </row>
    <row r="54" spans="9:24" x14ac:dyDescent="0.25">
      <c r="I54" s="12"/>
      <c r="V54" s="25"/>
      <c r="W54" s="85"/>
      <c r="X54" s="85"/>
    </row>
    <row r="55" spans="9:24" x14ac:dyDescent="0.25">
      <c r="I55" s="12"/>
    </row>
    <row r="56" spans="9:24" x14ac:dyDescent="0.25">
      <c r="I56" s="12"/>
    </row>
    <row r="57" spans="9:24" x14ac:dyDescent="0.25">
      <c r="I57" s="12"/>
    </row>
    <row r="58" spans="9:24" x14ac:dyDescent="0.25">
      <c r="I58" s="12"/>
    </row>
    <row r="59" spans="9:24" x14ac:dyDescent="0.25">
      <c r="I59" s="12"/>
    </row>
    <row r="60" spans="9:24" x14ac:dyDescent="0.25">
      <c r="I60" s="12"/>
    </row>
    <row r="61" spans="9:24" x14ac:dyDescent="0.25">
      <c r="I61" s="12"/>
    </row>
    <row r="62" spans="9:24" x14ac:dyDescent="0.25">
      <c r="I62" s="12"/>
    </row>
    <row r="63" spans="9:24" x14ac:dyDescent="0.25">
      <c r="I63" s="12"/>
    </row>
    <row r="64" spans="9:24" x14ac:dyDescent="0.25">
      <c r="I64" s="12"/>
    </row>
    <row r="65" spans="9:9" x14ac:dyDescent="0.25">
      <c r="I65" s="12"/>
    </row>
    <row r="66" spans="9:9" x14ac:dyDescent="0.25">
      <c r="I66" s="12"/>
    </row>
    <row r="67" spans="9:9" x14ac:dyDescent="0.25">
      <c r="I67" s="12"/>
    </row>
    <row r="68" spans="9:9" x14ac:dyDescent="0.25">
      <c r="I68" s="12"/>
    </row>
    <row r="69" spans="9:9" x14ac:dyDescent="0.25">
      <c r="I69" s="12"/>
    </row>
    <row r="70" spans="9:9" x14ac:dyDescent="0.25">
      <c r="I70" s="12"/>
    </row>
  </sheetData>
  <mergeCells count="4">
    <mergeCell ref="B4:C4"/>
    <mergeCell ref="E4:F4"/>
    <mergeCell ref="B20:C20"/>
    <mergeCell ref="E20:F2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1:S260"/>
  <sheetViews>
    <sheetView showGridLines="0" zoomScale="85" zoomScaleNormal="85" workbookViewId="0">
      <pane xSplit="2" ySplit="1" topLeftCell="C2" activePane="bottomRight" state="frozen"/>
      <selection pane="topRight" activeCell="D1" sqref="D1"/>
      <selection pane="bottomLeft" activeCell="A2" sqref="A2"/>
      <selection pane="bottomRight" activeCell="A2" sqref="A2"/>
    </sheetView>
  </sheetViews>
  <sheetFormatPr defaultColWidth="8.54296875" defaultRowHeight="11.5" x14ac:dyDescent="0.25"/>
  <cols>
    <col min="1" max="2" width="8.54296875" style="550"/>
    <col min="3" max="3" width="9.7265625" style="550" bestFit="1" customWidth="1"/>
    <col min="4" max="7" width="8.7265625" style="550" bestFit="1" customWidth="1"/>
    <col min="8" max="8" width="8.54296875" style="550"/>
    <col min="9" max="9" width="9.7265625" style="550" bestFit="1" customWidth="1"/>
    <col min="10" max="13" width="8.7265625" style="550" bestFit="1" customWidth="1"/>
    <col min="14" max="14" width="8.54296875" style="550"/>
    <col min="15" max="15" width="8.7265625" style="550" bestFit="1" customWidth="1"/>
    <col min="16" max="16384" width="8.54296875" style="550"/>
  </cols>
  <sheetData>
    <row r="1" spans="3:19" x14ac:dyDescent="0.25">
      <c r="C1" s="550" t="s">
        <v>914</v>
      </c>
      <c r="D1" s="550" t="s">
        <v>499</v>
      </c>
      <c r="E1" s="550" t="s">
        <v>433</v>
      </c>
      <c r="F1" s="550" t="s">
        <v>431</v>
      </c>
      <c r="G1" s="550" t="s">
        <v>66</v>
      </c>
      <c r="I1" s="550" t="s">
        <v>914</v>
      </c>
      <c r="J1" s="550" t="s">
        <v>548</v>
      </c>
      <c r="K1" s="550" t="s">
        <v>546</v>
      </c>
      <c r="L1" s="550" t="s">
        <v>917</v>
      </c>
      <c r="M1" s="550" t="s">
        <v>547</v>
      </c>
    </row>
    <row r="2" spans="3:19" x14ac:dyDescent="0.25">
      <c r="C2" s="551">
        <v>44579</v>
      </c>
      <c r="D2" s="550">
        <v>0.30309999999999998</v>
      </c>
      <c r="E2" s="550">
        <v>0.3881</v>
      </c>
      <c r="F2" s="550">
        <v>1.3351</v>
      </c>
      <c r="G2" s="550">
        <v>0.68910000000000005</v>
      </c>
      <c r="I2" s="551">
        <v>44579</v>
      </c>
      <c r="J2" s="550">
        <v>0.30309999999999998</v>
      </c>
      <c r="K2" s="550">
        <v>0.3881</v>
      </c>
      <c r="L2" s="550">
        <v>1.3351</v>
      </c>
      <c r="M2" s="550">
        <v>0.68910000000000005</v>
      </c>
    </row>
    <row r="3" spans="3:19" x14ac:dyDescent="0.25">
      <c r="C3" s="551">
        <v>44580</v>
      </c>
      <c r="D3" s="550">
        <v>0.3125</v>
      </c>
      <c r="E3" s="550">
        <v>0.39350000000000002</v>
      </c>
      <c r="F3" s="550">
        <v>1.3505</v>
      </c>
      <c r="G3" s="550">
        <v>0.69650000000000001</v>
      </c>
      <c r="I3" s="551">
        <v>44580</v>
      </c>
      <c r="J3" s="550">
        <v>0.3125</v>
      </c>
      <c r="K3" s="550">
        <v>0.39350000000000002</v>
      </c>
      <c r="L3" s="550">
        <v>1.3505</v>
      </c>
      <c r="M3" s="550">
        <v>0.69650000000000001</v>
      </c>
    </row>
    <row r="4" spans="3:19" x14ac:dyDescent="0.25">
      <c r="C4" s="551">
        <v>44581</v>
      </c>
      <c r="D4" s="550">
        <v>0.30650000000000005</v>
      </c>
      <c r="E4" s="550">
        <v>0.38950000000000001</v>
      </c>
      <c r="F4" s="550">
        <v>1.3274999999999999</v>
      </c>
      <c r="G4" s="550">
        <v>0.6875</v>
      </c>
      <c r="I4" s="551">
        <v>44581</v>
      </c>
      <c r="J4" s="550">
        <v>0.30650000000000005</v>
      </c>
      <c r="K4" s="550">
        <v>0.38950000000000001</v>
      </c>
      <c r="L4" s="550">
        <v>1.3274999999999999</v>
      </c>
      <c r="M4" s="550">
        <v>0.6875</v>
      </c>
    </row>
    <row r="5" spans="3:19" x14ac:dyDescent="0.25">
      <c r="C5" s="551">
        <v>44582</v>
      </c>
      <c r="D5" s="550">
        <v>0.31659999999999999</v>
      </c>
      <c r="E5" s="550">
        <v>0.39860000000000001</v>
      </c>
      <c r="F5" s="550">
        <v>1.3535999999999999</v>
      </c>
      <c r="G5" s="550">
        <v>0.7026</v>
      </c>
      <c r="I5" s="551">
        <v>44582</v>
      </c>
      <c r="J5" s="550">
        <v>0.31659999999999999</v>
      </c>
      <c r="K5" s="550">
        <v>0.39860000000000001</v>
      </c>
      <c r="L5" s="550">
        <v>1.3535999999999999</v>
      </c>
      <c r="M5" s="550">
        <v>0.7026</v>
      </c>
    </row>
    <row r="6" spans="3:19" x14ac:dyDescent="0.25">
      <c r="C6" s="551">
        <v>44585</v>
      </c>
      <c r="D6" s="550">
        <v>0.3226</v>
      </c>
      <c r="E6" s="550">
        <v>0.41359999999999997</v>
      </c>
      <c r="F6" s="550">
        <v>1.3906000000000001</v>
      </c>
      <c r="G6" s="550">
        <v>0.73060000000000003</v>
      </c>
      <c r="I6" s="551">
        <v>44585</v>
      </c>
      <c r="J6" s="550">
        <v>0.3226</v>
      </c>
      <c r="K6" s="550">
        <v>0.41359999999999997</v>
      </c>
      <c r="L6" s="550">
        <v>1.3906000000000001</v>
      </c>
      <c r="M6" s="550">
        <v>0.73060000000000003</v>
      </c>
    </row>
    <row r="7" spans="3:19" x14ac:dyDescent="0.25">
      <c r="C7" s="551">
        <v>44586</v>
      </c>
      <c r="D7" s="550">
        <v>0.34279999999999999</v>
      </c>
      <c r="E7" s="550">
        <v>0.4128</v>
      </c>
      <c r="F7" s="550">
        <v>1.3698000000000001</v>
      </c>
      <c r="G7" s="550">
        <v>0.7278</v>
      </c>
      <c r="I7" s="551">
        <v>44586</v>
      </c>
      <c r="J7" s="550">
        <v>0.34279999999999999</v>
      </c>
      <c r="K7" s="550">
        <v>0.4128</v>
      </c>
      <c r="L7" s="550">
        <v>1.3698000000000001</v>
      </c>
      <c r="M7" s="550">
        <v>0.7278</v>
      </c>
    </row>
    <row r="8" spans="3:19" ht="13.5" customHeight="1" x14ac:dyDescent="0.25">
      <c r="C8" s="551">
        <v>44587</v>
      </c>
      <c r="D8" s="550">
        <v>0.34630000000000005</v>
      </c>
      <c r="E8" s="550">
        <v>0.4123</v>
      </c>
      <c r="F8" s="550">
        <v>1.4023000000000001</v>
      </c>
      <c r="G8" s="550">
        <v>0.74530000000000007</v>
      </c>
      <c r="I8" s="551">
        <v>44587</v>
      </c>
      <c r="J8" s="550">
        <v>0.34630000000000005</v>
      </c>
      <c r="K8" s="550">
        <v>0.4123</v>
      </c>
      <c r="L8" s="550">
        <v>1.4023000000000001</v>
      </c>
      <c r="M8" s="550">
        <v>0.74530000000000007</v>
      </c>
      <c r="O8" s="923" t="s">
        <v>921</v>
      </c>
      <c r="P8" s="923"/>
      <c r="Q8" s="923"/>
      <c r="R8" s="923"/>
      <c r="S8" s="923"/>
    </row>
    <row r="9" spans="3:19" x14ac:dyDescent="0.25">
      <c r="C9" s="551">
        <v>44588</v>
      </c>
      <c r="D9" s="550">
        <v>0.33540000000000003</v>
      </c>
      <c r="E9" s="550">
        <v>0.40439999999999998</v>
      </c>
      <c r="F9" s="550">
        <v>1.3453999999999999</v>
      </c>
      <c r="G9" s="550">
        <v>0.72640000000000005</v>
      </c>
      <c r="I9" s="551">
        <v>44588</v>
      </c>
      <c r="J9" s="550">
        <v>0.33540000000000003</v>
      </c>
      <c r="K9" s="550">
        <v>0.40439999999999998</v>
      </c>
      <c r="L9" s="550">
        <v>1.3453999999999999</v>
      </c>
      <c r="M9" s="550">
        <v>0.72640000000000005</v>
      </c>
    </row>
    <row r="10" spans="3:19" x14ac:dyDescent="0.25">
      <c r="C10" s="551">
        <v>44589</v>
      </c>
      <c r="D10" s="550">
        <v>0.34649999999999997</v>
      </c>
      <c r="E10" s="550">
        <v>0.41349999999999998</v>
      </c>
      <c r="F10" s="550">
        <v>1.3274999999999999</v>
      </c>
      <c r="G10" s="550">
        <v>0.74249999999999994</v>
      </c>
      <c r="I10" s="551">
        <v>44589</v>
      </c>
      <c r="J10" s="550">
        <v>0.34649999999999997</v>
      </c>
      <c r="K10" s="550">
        <v>0.41349999999999998</v>
      </c>
      <c r="L10" s="550">
        <v>1.3274999999999999</v>
      </c>
      <c r="M10" s="550">
        <v>0.74249999999999994</v>
      </c>
    </row>
    <row r="11" spans="3:19" x14ac:dyDescent="0.25">
      <c r="C11" s="551">
        <v>44592</v>
      </c>
      <c r="D11" s="550">
        <v>0.34520000000000001</v>
      </c>
      <c r="E11" s="550">
        <v>0.41520000000000001</v>
      </c>
      <c r="F11" s="550">
        <v>1.2842</v>
      </c>
      <c r="G11" s="550">
        <v>0.73619999999999997</v>
      </c>
      <c r="I11" s="551">
        <v>44592</v>
      </c>
      <c r="J11" s="550">
        <v>0.34520000000000001</v>
      </c>
      <c r="K11" s="550">
        <v>0.41520000000000001</v>
      </c>
      <c r="L11" s="550">
        <v>1.2842</v>
      </c>
      <c r="M11" s="550">
        <v>0.73619999999999997</v>
      </c>
    </row>
    <row r="12" spans="3:19" x14ac:dyDescent="0.25">
      <c r="C12" s="551">
        <v>44593</v>
      </c>
      <c r="D12" s="550">
        <v>0.35450000000000004</v>
      </c>
      <c r="E12" s="550">
        <v>0.41649999999999998</v>
      </c>
      <c r="F12" s="550">
        <v>1.3774999999999999</v>
      </c>
      <c r="G12" s="550">
        <v>0.74150000000000005</v>
      </c>
      <c r="I12" s="551">
        <v>44593</v>
      </c>
      <c r="J12" s="550">
        <v>0.35450000000000004</v>
      </c>
      <c r="K12" s="550">
        <v>0.41649999999999998</v>
      </c>
      <c r="L12" s="550">
        <v>1.3774999999999999</v>
      </c>
      <c r="M12" s="550">
        <v>0.74150000000000005</v>
      </c>
    </row>
    <row r="13" spans="3:19" x14ac:dyDescent="0.25">
      <c r="C13" s="551">
        <v>44594</v>
      </c>
      <c r="D13" s="550">
        <v>0.3548</v>
      </c>
      <c r="E13" s="550">
        <v>0.4118</v>
      </c>
      <c r="F13" s="550">
        <v>1.3897999999999999</v>
      </c>
      <c r="G13" s="550">
        <v>0.74480000000000002</v>
      </c>
      <c r="I13" s="551">
        <v>44594</v>
      </c>
      <c r="J13" s="550">
        <v>0.3548</v>
      </c>
      <c r="K13" s="550">
        <v>0.4118</v>
      </c>
      <c r="L13" s="550">
        <v>1.3897999999999999</v>
      </c>
      <c r="M13" s="550">
        <v>0.74480000000000002</v>
      </c>
    </row>
    <row r="14" spans="3:19" x14ac:dyDescent="0.25">
      <c r="C14" s="551">
        <v>44595</v>
      </c>
      <c r="D14" s="550">
        <v>0.40370000000000006</v>
      </c>
      <c r="E14" s="550">
        <v>0.43569999999999998</v>
      </c>
      <c r="F14" s="550">
        <v>1.5017</v>
      </c>
      <c r="G14" s="550">
        <v>0.79770000000000008</v>
      </c>
      <c r="I14" s="551">
        <v>44595</v>
      </c>
      <c r="J14" s="550">
        <v>0.40370000000000006</v>
      </c>
      <c r="K14" s="550">
        <v>0.43569999999999998</v>
      </c>
      <c r="L14" s="550">
        <v>1.5017</v>
      </c>
      <c r="M14" s="550">
        <v>0.79770000000000008</v>
      </c>
    </row>
    <row r="15" spans="3:19" x14ac:dyDescent="0.25">
      <c r="C15" s="551">
        <v>44596</v>
      </c>
      <c r="D15" s="550">
        <v>0.40079999999999999</v>
      </c>
      <c r="E15" s="550">
        <v>0.43980000000000002</v>
      </c>
      <c r="F15" s="550">
        <v>1.5407999999999999</v>
      </c>
      <c r="G15" s="550">
        <v>0.83079999999999998</v>
      </c>
      <c r="I15" s="551">
        <v>44596</v>
      </c>
      <c r="J15" s="550">
        <v>0.40079999999999999</v>
      </c>
      <c r="K15" s="550">
        <v>0.43980000000000002</v>
      </c>
      <c r="L15" s="550">
        <v>1.5407999999999999</v>
      </c>
      <c r="M15" s="550">
        <v>0.83079999999999998</v>
      </c>
    </row>
    <row r="16" spans="3:19" x14ac:dyDescent="0.25">
      <c r="C16" s="551">
        <v>44599</v>
      </c>
      <c r="D16" s="550">
        <v>0.43030000000000002</v>
      </c>
      <c r="E16" s="550">
        <v>0.44030000000000002</v>
      </c>
      <c r="F16" s="550">
        <v>1.5552999999999999</v>
      </c>
      <c r="G16" s="550">
        <v>0.85229999999999995</v>
      </c>
      <c r="I16" s="551">
        <v>44599</v>
      </c>
      <c r="J16" s="550">
        <v>0.43030000000000002</v>
      </c>
      <c r="K16" s="550">
        <v>0.44030000000000002</v>
      </c>
      <c r="L16" s="550">
        <v>1.5552999999999999</v>
      </c>
      <c r="M16" s="550">
        <v>0.85229999999999995</v>
      </c>
    </row>
    <row r="17" spans="3:19" x14ac:dyDescent="0.25">
      <c r="C17" s="551">
        <v>44600</v>
      </c>
      <c r="D17" s="550">
        <v>0.46939999999999998</v>
      </c>
      <c r="E17" s="550">
        <v>0.45539999999999997</v>
      </c>
      <c r="F17" s="550">
        <v>1.5834000000000001</v>
      </c>
      <c r="G17" s="550">
        <v>0.86140000000000017</v>
      </c>
      <c r="I17" s="551">
        <v>44600</v>
      </c>
      <c r="J17" s="550">
        <v>0.46939999999999998</v>
      </c>
      <c r="K17" s="550">
        <v>0.45539999999999997</v>
      </c>
      <c r="L17" s="550">
        <v>1.5834000000000001</v>
      </c>
      <c r="M17" s="550">
        <v>0.86140000000000017</v>
      </c>
    </row>
    <row r="18" spans="3:19" x14ac:dyDescent="0.25">
      <c r="C18" s="551">
        <v>44601</v>
      </c>
      <c r="D18" s="550">
        <v>0.46780000000000005</v>
      </c>
      <c r="E18" s="550">
        <v>0.45280000000000004</v>
      </c>
      <c r="F18" s="550">
        <v>1.5398000000000001</v>
      </c>
      <c r="G18" s="550">
        <v>0.85180000000000011</v>
      </c>
      <c r="I18" s="551">
        <v>44601</v>
      </c>
      <c r="J18" s="550">
        <v>0.46780000000000005</v>
      </c>
      <c r="K18" s="550">
        <v>0.45280000000000004</v>
      </c>
      <c r="L18" s="550">
        <v>1.5398000000000001</v>
      </c>
      <c r="M18" s="550">
        <v>0.85180000000000011</v>
      </c>
    </row>
    <row r="19" spans="3:19" x14ac:dyDescent="0.25">
      <c r="C19" s="551">
        <v>44602</v>
      </c>
      <c r="D19" s="550">
        <v>0.50190000000000001</v>
      </c>
      <c r="E19" s="550">
        <v>0.46489999999999998</v>
      </c>
      <c r="F19" s="550">
        <v>1.6078999999999999</v>
      </c>
      <c r="G19" s="550">
        <v>0.88790000000000002</v>
      </c>
      <c r="I19" s="551">
        <v>44602</v>
      </c>
      <c r="J19" s="550">
        <v>0.50190000000000001</v>
      </c>
      <c r="K19" s="550">
        <v>0.46489999999999998</v>
      </c>
      <c r="L19" s="550">
        <v>1.6078999999999999</v>
      </c>
      <c r="M19" s="550">
        <v>0.88790000000000002</v>
      </c>
    </row>
    <row r="20" spans="3:19" x14ac:dyDescent="0.25">
      <c r="C20" s="551">
        <v>44603</v>
      </c>
      <c r="D20" s="550">
        <v>0.53200000000000003</v>
      </c>
      <c r="E20" s="550">
        <v>0.47100000000000003</v>
      </c>
      <c r="F20" s="550">
        <v>1.657</v>
      </c>
      <c r="G20" s="550">
        <v>0.91999999999999993</v>
      </c>
      <c r="I20" s="551">
        <v>44603</v>
      </c>
      <c r="J20" s="550">
        <v>0.53200000000000003</v>
      </c>
      <c r="K20" s="550">
        <v>0.47100000000000003</v>
      </c>
      <c r="L20" s="550">
        <v>1.657</v>
      </c>
      <c r="M20" s="550">
        <v>0.91999999999999993</v>
      </c>
    </row>
    <row r="21" spans="3:19" x14ac:dyDescent="0.25">
      <c r="C21" s="551">
        <v>44606</v>
      </c>
      <c r="D21" s="550">
        <v>0.54089999999999994</v>
      </c>
      <c r="E21" s="550">
        <v>0.47889999999999999</v>
      </c>
      <c r="F21" s="550">
        <v>1.6879</v>
      </c>
      <c r="G21" s="550">
        <v>1.0139</v>
      </c>
      <c r="I21" s="551">
        <v>44606</v>
      </c>
      <c r="J21" s="550">
        <v>0.54089999999999994</v>
      </c>
      <c r="K21" s="550">
        <v>0.47889999999999999</v>
      </c>
      <c r="L21" s="550">
        <v>1.6879</v>
      </c>
      <c r="M21" s="550">
        <v>1.0139</v>
      </c>
      <c r="O21" s="923" t="s">
        <v>922</v>
      </c>
      <c r="P21" s="923"/>
      <c r="Q21" s="923"/>
      <c r="R21" s="923"/>
      <c r="S21" s="923"/>
    </row>
    <row r="22" spans="3:19" x14ac:dyDescent="0.25">
      <c r="C22" s="551">
        <v>44607</v>
      </c>
      <c r="D22" s="550">
        <v>0.53499999999999992</v>
      </c>
      <c r="E22" s="550">
        <v>0.47100000000000003</v>
      </c>
      <c r="F22" s="550">
        <v>1.65</v>
      </c>
      <c r="G22" s="550">
        <v>0.998</v>
      </c>
      <c r="I22" s="551">
        <v>44607</v>
      </c>
      <c r="J22" s="550">
        <v>0.53499999999999992</v>
      </c>
      <c r="K22" s="550">
        <v>0.47100000000000003</v>
      </c>
      <c r="L22" s="550">
        <v>1.65</v>
      </c>
      <c r="M22" s="550">
        <v>0.998</v>
      </c>
    </row>
    <row r="23" spans="3:19" x14ac:dyDescent="0.25">
      <c r="C23" s="551">
        <v>44608</v>
      </c>
      <c r="D23" s="550">
        <v>0.54479999999999995</v>
      </c>
      <c r="E23" s="550">
        <v>0.4738</v>
      </c>
      <c r="F23" s="550">
        <v>1.6348</v>
      </c>
      <c r="G23" s="550">
        <v>0.99580000000000002</v>
      </c>
      <c r="I23" s="551">
        <v>44608</v>
      </c>
      <c r="J23" s="550">
        <v>0.54479999999999995</v>
      </c>
      <c r="K23" s="550">
        <v>0.4738</v>
      </c>
      <c r="L23" s="550">
        <v>1.6348</v>
      </c>
      <c r="M23" s="550">
        <v>0.99580000000000002</v>
      </c>
    </row>
    <row r="24" spans="3:19" x14ac:dyDescent="0.25">
      <c r="C24" s="551">
        <v>44609</v>
      </c>
      <c r="D24" s="550">
        <v>0.53680000000000005</v>
      </c>
      <c r="E24" s="550">
        <v>0.4728</v>
      </c>
      <c r="F24" s="550">
        <v>1.6048</v>
      </c>
      <c r="G24" s="550">
        <v>0.98480000000000001</v>
      </c>
      <c r="I24" s="551">
        <v>44609</v>
      </c>
      <c r="J24" s="550">
        <v>0.53680000000000005</v>
      </c>
      <c r="K24" s="550">
        <v>0.4728</v>
      </c>
      <c r="L24" s="550">
        <v>1.6048</v>
      </c>
      <c r="M24" s="550">
        <v>0.98480000000000001</v>
      </c>
    </row>
    <row r="25" spans="3:19" x14ac:dyDescent="0.25">
      <c r="C25" s="551">
        <v>44610</v>
      </c>
      <c r="D25" s="550">
        <v>0.56630000000000003</v>
      </c>
      <c r="E25" s="550">
        <v>0.49430000000000007</v>
      </c>
      <c r="F25" s="550">
        <v>1.6473</v>
      </c>
      <c r="G25" s="550">
        <v>1.0113000000000001</v>
      </c>
      <c r="I25" s="551">
        <v>44610</v>
      </c>
      <c r="J25" s="550">
        <v>0.56630000000000003</v>
      </c>
      <c r="K25" s="550">
        <v>0.49430000000000007</v>
      </c>
      <c r="L25" s="550">
        <v>1.6473</v>
      </c>
      <c r="M25" s="550">
        <v>1.0113000000000001</v>
      </c>
    </row>
    <row r="26" spans="3:19" x14ac:dyDescent="0.25">
      <c r="C26" s="551">
        <v>44613</v>
      </c>
      <c r="D26" s="550">
        <v>0.57330000000000003</v>
      </c>
      <c r="E26" s="550">
        <v>0.51029999999999998</v>
      </c>
      <c r="F26" s="550">
        <v>1.7042999999999999</v>
      </c>
      <c r="G26" s="550">
        <v>1.0363000000000002</v>
      </c>
      <c r="I26" s="551">
        <v>44613</v>
      </c>
      <c r="J26" s="550">
        <v>0.57330000000000003</v>
      </c>
      <c r="K26" s="550">
        <v>0.51029999999999998</v>
      </c>
      <c r="L26" s="550">
        <v>1.7042999999999999</v>
      </c>
      <c r="M26" s="550">
        <v>1.0363000000000002</v>
      </c>
    </row>
    <row r="27" spans="3:19" x14ac:dyDescent="0.25">
      <c r="C27" s="551">
        <v>44614</v>
      </c>
      <c r="D27" s="550">
        <v>0.55890000000000006</v>
      </c>
      <c r="E27" s="550">
        <v>0.4919</v>
      </c>
      <c r="F27" s="550">
        <v>1.6808999999999998</v>
      </c>
      <c r="G27" s="550">
        <v>1.0198999999999998</v>
      </c>
      <c r="I27" s="551">
        <v>44614</v>
      </c>
      <c r="J27" s="550">
        <v>0.55890000000000006</v>
      </c>
      <c r="K27" s="550">
        <v>0.4919</v>
      </c>
      <c r="L27" s="550">
        <v>1.6808999999999998</v>
      </c>
      <c r="M27" s="550">
        <v>1.0198999999999998</v>
      </c>
    </row>
    <row r="28" spans="3:19" x14ac:dyDescent="0.25">
      <c r="C28" s="551">
        <v>44615</v>
      </c>
      <c r="D28" s="550">
        <v>0.57230000000000003</v>
      </c>
      <c r="E28" s="550">
        <v>0.50529999999999997</v>
      </c>
      <c r="F28" s="550">
        <v>1.7133</v>
      </c>
      <c r="G28" s="550">
        <v>1.0332999999999999</v>
      </c>
      <c r="I28" s="551">
        <v>44615</v>
      </c>
      <c r="J28" s="550">
        <v>0.57230000000000003</v>
      </c>
      <c r="K28" s="550">
        <v>0.50529999999999997</v>
      </c>
      <c r="L28" s="550">
        <v>1.7133</v>
      </c>
      <c r="M28" s="550">
        <v>1.0332999999999999</v>
      </c>
    </row>
    <row r="29" spans="3:19" x14ac:dyDescent="0.25">
      <c r="C29" s="551">
        <v>44616</v>
      </c>
      <c r="D29" s="550">
        <v>0.56389999999999996</v>
      </c>
      <c r="E29" s="550">
        <v>0.4929</v>
      </c>
      <c r="F29" s="550">
        <v>1.6449</v>
      </c>
      <c r="G29" s="550">
        <v>1.0079</v>
      </c>
      <c r="I29" s="551">
        <v>44616</v>
      </c>
      <c r="J29" s="550">
        <v>0.56389999999999996</v>
      </c>
      <c r="K29" s="550">
        <v>0.4929</v>
      </c>
      <c r="L29" s="550">
        <v>1.6449</v>
      </c>
      <c r="M29" s="550">
        <v>1.0079</v>
      </c>
    </row>
    <row r="30" spans="3:19" x14ac:dyDescent="0.25">
      <c r="C30" s="551">
        <v>44617</v>
      </c>
      <c r="D30" s="550">
        <v>0.55940000000000001</v>
      </c>
      <c r="E30" s="550">
        <v>0.47539999999999993</v>
      </c>
      <c r="F30" s="550">
        <v>1.6044</v>
      </c>
      <c r="G30" s="550">
        <v>0.98240000000000005</v>
      </c>
      <c r="I30" s="551">
        <v>44617</v>
      </c>
      <c r="J30" s="550">
        <v>0.55940000000000001</v>
      </c>
      <c r="K30" s="550">
        <v>0.47539999999999993</v>
      </c>
      <c r="L30" s="550">
        <v>1.6044</v>
      </c>
      <c r="M30" s="550">
        <v>0.98240000000000005</v>
      </c>
    </row>
    <row r="31" spans="3:19" x14ac:dyDescent="0.25">
      <c r="C31" s="551">
        <v>44620</v>
      </c>
      <c r="D31" s="550">
        <v>0.54780000000000006</v>
      </c>
      <c r="E31" s="550">
        <v>0.4718</v>
      </c>
      <c r="F31" s="550">
        <v>1.5728</v>
      </c>
      <c r="G31" s="550">
        <v>0.98180000000000012</v>
      </c>
      <c r="I31" s="551">
        <v>44620</v>
      </c>
      <c r="J31" s="550">
        <v>0.54780000000000006</v>
      </c>
      <c r="K31" s="550">
        <v>0.4718</v>
      </c>
      <c r="L31" s="550">
        <v>1.5728</v>
      </c>
      <c r="M31" s="550">
        <v>0.98180000000000012</v>
      </c>
    </row>
    <row r="32" spans="3:19" x14ac:dyDescent="0.25">
      <c r="C32" s="551">
        <v>44621</v>
      </c>
      <c r="D32" s="550">
        <v>0.52300000000000002</v>
      </c>
      <c r="E32" s="550">
        <v>0.438</v>
      </c>
      <c r="F32" s="550">
        <v>1.476</v>
      </c>
      <c r="G32" s="550">
        <v>0.93299999999999994</v>
      </c>
      <c r="I32" s="551">
        <v>44621</v>
      </c>
      <c r="J32" s="550">
        <v>0.52300000000000002</v>
      </c>
      <c r="K32" s="550">
        <v>0.438</v>
      </c>
      <c r="L32" s="550">
        <v>1.476</v>
      </c>
      <c r="M32" s="550">
        <v>0.93299999999999994</v>
      </c>
    </row>
    <row r="33" spans="3:13" x14ac:dyDescent="0.25">
      <c r="C33" s="551">
        <v>44622</v>
      </c>
      <c r="D33" s="550">
        <v>0.53570000000000007</v>
      </c>
      <c r="E33" s="550">
        <v>0.4577</v>
      </c>
      <c r="F33" s="550">
        <v>1.5286999999999999</v>
      </c>
      <c r="G33" s="550">
        <v>0.97270000000000001</v>
      </c>
      <c r="I33" s="551">
        <v>44622</v>
      </c>
      <c r="J33" s="550">
        <v>0.53570000000000007</v>
      </c>
      <c r="K33" s="550">
        <v>0.4577</v>
      </c>
      <c r="L33" s="550">
        <v>1.5286999999999999</v>
      </c>
      <c r="M33" s="550">
        <v>0.97270000000000001</v>
      </c>
    </row>
    <row r="34" spans="3:13" x14ac:dyDescent="0.25">
      <c r="C34" s="551">
        <v>44623</v>
      </c>
      <c r="D34" s="550">
        <v>0.55119999999999991</v>
      </c>
      <c r="E34" s="550">
        <v>0.47620000000000001</v>
      </c>
      <c r="F34" s="550">
        <v>1.5531999999999999</v>
      </c>
      <c r="G34" s="550">
        <v>0.98419999999999996</v>
      </c>
      <c r="I34" s="551">
        <v>44623</v>
      </c>
      <c r="J34" s="550">
        <v>0.55119999999999991</v>
      </c>
      <c r="K34" s="550">
        <v>0.47620000000000001</v>
      </c>
      <c r="L34" s="550">
        <v>1.5531999999999999</v>
      </c>
      <c r="M34" s="550">
        <v>0.98419999999999996</v>
      </c>
    </row>
    <row r="35" spans="3:13" x14ac:dyDescent="0.25">
      <c r="C35" s="551">
        <v>44624</v>
      </c>
      <c r="D35" s="550">
        <v>0.5857</v>
      </c>
      <c r="E35" s="550">
        <v>0.50370000000000004</v>
      </c>
      <c r="F35" s="550">
        <v>1.6076999999999999</v>
      </c>
      <c r="G35" s="550">
        <v>1.0387</v>
      </c>
      <c r="I35" s="551">
        <v>44624</v>
      </c>
      <c r="J35" s="550">
        <v>0.5857</v>
      </c>
      <c r="K35" s="550">
        <v>0.50370000000000004</v>
      </c>
      <c r="L35" s="550">
        <v>1.6076999999999999</v>
      </c>
      <c r="M35" s="550">
        <v>1.0387</v>
      </c>
    </row>
    <row r="36" spans="3:13" x14ac:dyDescent="0.25">
      <c r="C36" s="551">
        <v>44627</v>
      </c>
      <c r="D36" s="550">
        <v>0.5717000000000001</v>
      </c>
      <c r="E36" s="550">
        <v>0.48769999999999997</v>
      </c>
      <c r="F36" s="550">
        <v>1.6116999999999999</v>
      </c>
      <c r="G36" s="550">
        <v>1.0216999999999998</v>
      </c>
      <c r="I36" s="551">
        <v>44627</v>
      </c>
      <c r="J36" s="550">
        <v>0.5717000000000001</v>
      </c>
      <c r="K36" s="550">
        <v>0.48769999999999997</v>
      </c>
      <c r="L36" s="550">
        <v>1.6116999999999999</v>
      </c>
      <c r="M36" s="550">
        <v>1.0216999999999998</v>
      </c>
    </row>
    <row r="37" spans="3:13" x14ac:dyDescent="0.25">
      <c r="C37" s="551">
        <v>44628</v>
      </c>
      <c r="D37" s="550">
        <v>0.55230000000000001</v>
      </c>
      <c r="E37" s="550">
        <v>0.44730000000000003</v>
      </c>
      <c r="F37" s="550">
        <v>1.4853000000000001</v>
      </c>
      <c r="G37" s="550">
        <v>0.94229999999999992</v>
      </c>
      <c r="I37" s="551">
        <v>44628</v>
      </c>
      <c r="J37" s="550">
        <v>0.55230000000000001</v>
      </c>
      <c r="K37" s="550">
        <v>0.44730000000000003</v>
      </c>
      <c r="L37" s="550">
        <v>1.4853000000000001</v>
      </c>
      <c r="M37" s="550">
        <v>0.94229999999999992</v>
      </c>
    </row>
    <row r="38" spans="3:13" x14ac:dyDescent="0.25">
      <c r="C38" s="551">
        <v>44629</v>
      </c>
      <c r="D38" s="550">
        <v>0.55259999999999998</v>
      </c>
      <c r="E38" s="550">
        <v>0.4446</v>
      </c>
      <c r="F38" s="550">
        <v>1.4636</v>
      </c>
      <c r="G38" s="550">
        <v>0.92759999999999998</v>
      </c>
      <c r="I38" s="551">
        <v>44629</v>
      </c>
      <c r="J38" s="550">
        <v>0.55259999999999998</v>
      </c>
      <c r="K38" s="550">
        <v>0.4446</v>
      </c>
      <c r="L38" s="550">
        <v>1.4636</v>
      </c>
      <c r="M38" s="550">
        <v>0.92759999999999998</v>
      </c>
    </row>
    <row r="39" spans="3:13" x14ac:dyDescent="0.25">
      <c r="C39" s="551">
        <v>44630</v>
      </c>
      <c r="D39" s="550">
        <v>0.59519999999999995</v>
      </c>
      <c r="E39" s="550">
        <v>0.47320000000000001</v>
      </c>
      <c r="F39" s="550">
        <v>1.6301999999999999</v>
      </c>
      <c r="G39" s="550">
        <v>0.99519999999999986</v>
      </c>
      <c r="I39" s="551">
        <v>44630</v>
      </c>
      <c r="J39" s="550">
        <v>0.59519999999999995</v>
      </c>
      <c r="K39" s="550">
        <v>0.47320000000000001</v>
      </c>
      <c r="L39" s="550">
        <v>1.6301999999999999</v>
      </c>
      <c r="M39" s="550">
        <v>0.99519999999999986</v>
      </c>
    </row>
    <row r="40" spans="3:13" x14ac:dyDescent="0.25">
      <c r="C40" s="551">
        <v>44631</v>
      </c>
      <c r="D40" s="550">
        <v>0.56480000000000008</v>
      </c>
      <c r="E40" s="550">
        <v>0.4728</v>
      </c>
      <c r="F40" s="550">
        <v>1.6018000000000001</v>
      </c>
      <c r="G40" s="550">
        <v>0.98980000000000001</v>
      </c>
      <c r="I40" s="551">
        <v>44631</v>
      </c>
      <c r="J40" s="550">
        <v>0.56480000000000008</v>
      </c>
      <c r="K40" s="550">
        <v>0.4728</v>
      </c>
      <c r="L40" s="550">
        <v>1.6018000000000001</v>
      </c>
      <c r="M40" s="550">
        <v>0.98980000000000001</v>
      </c>
    </row>
    <row r="41" spans="3:13" x14ac:dyDescent="0.25">
      <c r="C41" s="551">
        <v>44634</v>
      </c>
      <c r="D41" s="550">
        <v>0.58159999999999989</v>
      </c>
      <c r="E41" s="550">
        <v>0.46659999999999996</v>
      </c>
      <c r="F41" s="550">
        <v>1.5956000000000001</v>
      </c>
      <c r="G41" s="550">
        <v>0.97960000000000003</v>
      </c>
      <c r="I41" s="551">
        <v>44634</v>
      </c>
      <c r="J41" s="550">
        <v>0.58159999999999989</v>
      </c>
      <c r="K41" s="550">
        <v>0.46659999999999996</v>
      </c>
      <c r="L41" s="550">
        <v>1.5956000000000001</v>
      </c>
      <c r="M41" s="550">
        <v>0.97960000000000003</v>
      </c>
    </row>
    <row r="42" spans="3:13" x14ac:dyDescent="0.25">
      <c r="C42" s="551">
        <v>44635</v>
      </c>
      <c r="D42" s="550">
        <v>0.61639999999999995</v>
      </c>
      <c r="E42" s="550">
        <v>0.47440000000000004</v>
      </c>
      <c r="F42" s="550">
        <v>1.5663999999999998</v>
      </c>
      <c r="G42" s="550">
        <v>0.98339999999999994</v>
      </c>
      <c r="I42" s="551">
        <v>44635</v>
      </c>
      <c r="J42" s="550">
        <v>0.61639999999999995</v>
      </c>
      <c r="K42" s="550">
        <v>0.47440000000000004</v>
      </c>
      <c r="L42" s="550">
        <v>1.5663999999999998</v>
      </c>
      <c r="M42" s="550">
        <v>0.98339999999999994</v>
      </c>
    </row>
    <row r="43" spans="3:13" x14ac:dyDescent="0.25">
      <c r="C43" s="551">
        <v>44636</v>
      </c>
      <c r="D43" s="550">
        <v>0.6725000000000001</v>
      </c>
      <c r="E43" s="550">
        <v>0.45649999999999996</v>
      </c>
      <c r="F43" s="550">
        <v>1.5035000000000001</v>
      </c>
      <c r="G43" s="550">
        <v>0.94450000000000012</v>
      </c>
      <c r="I43" s="551">
        <v>44636</v>
      </c>
      <c r="J43" s="550">
        <v>0.6725000000000001</v>
      </c>
      <c r="K43" s="550">
        <v>0.45649999999999996</v>
      </c>
      <c r="L43" s="550">
        <v>1.5035000000000001</v>
      </c>
      <c r="M43" s="550">
        <v>0.94450000000000012</v>
      </c>
    </row>
    <row r="44" spans="3:13" x14ac:dyDescent="0.25">
      <c r="C44" s="551">
        <v>44637</v>
      </c>
      <c r="D44" s="550">
        <v>0.7078000000000001</v>
      </c>
      <c r="E44" s="550">
        <v>0.45079999999999998</v>
      </c>
      <c r="F44" s="550">
        <v>1.5188000000000001</v>
      </c>
      <c r="G44" s="550">
        <v>0.94380000000000008</v>
      </c>
      <c r="I44" s="551">
        <v>44637</v>
      </c>
      <c r="J44" s="550">
        <v>0.7078000000000001</v>
      </c>
      <c r="K44" s="550">
        <v>0.45079999999999998</v>
      </c>
      <c r="L44" s="550">
        <v>1.5188000000000001</v>
      </c>
      <c r="M44" s="550">
        <v>0.94380000000000008</v>
      </c>
    </row>
    <row r="45" spans="3:13" x14ac:dyDescent="0.25">
      <c r="C45" s="551">
        <v>44638</v>
      </c>
      <c r="D45" s="550">
        <v>0.69369999999999998</v>
      </c>
      <c r="E45" s="550">
        <v>0.45669999999999994</v>
      </c>
      <c r="F45" s="550">
        <v>1.5196999999999998</v>
      </c>
      <c r="G45" s="550">
        <v>0.94569999999999999</v>
      </c>
      <c r="I45" s="551">
        <v>44638</v>
      </c>
      <c r="J45" s="550">
        <v>0.69369999999999998</v>
      </c>
      <c r="K45" s="550">
        <v>0.45669999999999994</v>
      </c>
      <c r="L45" s="550">
        <v>1.5196999999999998</v>
      </c>
      <c r="M45" s="550">
        <v>0.94569999999999999</v>
      </c>
    </row>
    <row r="46" spans="3:13" x14ac:dyDescent="0.25">
      <c r="C46" s="551">
        <v>44641</v>
      </c>
      <c r="D46" s="550">
        <v>0.73640000000000005</v>
      </c>
      <c r="E46" s="550">
        <v>0.45740000000000003</v>
      </c>
      <c r="F46" s="550">
        <v>1.5404</v>
      </c>
      <c r="G46" s="550">
        <v>0.9413999999999999</v>
      </c>
      <c r="I46" s="551">
        <v>44641</v>
      </c>
      <c r="J46" s="550">
        <v>0.73640000000000005</v>
      </c>
      <c r="K46" s="550">
        <v>0.45740000000000003</v>
      </c>
      <c r="L46" s="550">
        <v>1.5404</v>
      </c>
      <c r="M46" s="550">
        <v>0.9413999999999999</v>
      </c>
    </row>
    <row r="47" spans="3:13" x14ac:dyDescent="0.25">
      <c r="C47" s="551">
        <v>44642</v>
      </c>
      <c r="D47" s="550">
        <v>0.71970000000000001</v>
      </c>
      <c r="E47" s="550">
        <v>0.45569999999999999</v>
      </c>
      <c r="F47" s="550">
        <v>1.5186999999999999</v>
      </c>
      <c r="G47" s="550">
        <v>0.91569999999999996</v>
      </c>
      <c r="I47" s="551">
        <v>44642</v>
      </c>
      <c r="J47" s="550">
        <v>0.71970000000000001</v>
      </c>
      <c r="K47" s="550">
        <v>0.45569999999999999</v>
      </c>
      <c r="L47" s="550">
        <v>1.5186999999999999</v>
      </c>
      <c r="M47" s="550">
        <v>0.91569999999999996</v>
      </c>
    </row>
    <row r="48" spans="3:13" x14ac:dyDescent="0.25">
      <c r="C48" s="551">
        <v>44643</v>
      </c>
      <c r="D48" s="550">
        <v>0.72300000000000009</v>
      </c>
      <c r="E48" s="550">
        <v>0.45900000000000002</v>
      </c>
      <c r="F48" s="550">
        <v>1.518</v>
      </c>
      <c r="G48" s="550">
        <v>0.90400000000000014</v>
      </c>
      <c r="I48" s="551">
        <v>44643</v>
      </c>
      <c r="J48" s="550">
        <v>0.72300000000000009</v>
      </c>
      <c r="K48" s="550">
        <v>0.45900000000000002</v>
      </c>
      <c r="L48" s="550">
        <v>1.518</v>
      </c>
      <c r="M48" s="550">
        <v>0.90400000000000014</v>
      </c>
    </row>
    <row r="49" spans="3:13" x14ac:dyDescent="0.25">
      <c r="C49" s="551">
        <v>44644</v>
      </c>
      <c r="D49" s="550">
        <v>0.71970000000000012</v>
      </c>
      <c r="E49" s="550">
        <v>0.44969999999999999</v>
      </c>
      <c r="F49" s="550">
        <v>1.5217000000000001</v>
      </c>
      <c r="G49" s="550">
        <v>0.88170000000000004</v>
      </c>
      <c r="I49" s="551">
        <v>44644</v>
      </c>
      <c r="J49" s="550">
        <v>0.71970000000000012</v>
      </c>
      <c r="K49" s="550">
        <v>0.44969999999999999</v>
      </c>
      <c r="L49" s="550">
        <v>1.5217000000000001</v>
      </c>
      <c r="M49" s="550">
        <v>0.88170000000000004</v>
      </c>
    </row>
    <row r="50" spans="3:13" x14ac:dyDescent="0.25">
      <c r="C50" s="551">
        <v>44645</v>
      </c>
      <c r="D50" s="550">
        <v>0.68830000000000002</v>
      </c>
      <c r="E50" s="550">
        <v>0.42830000000000001</v>
      </c>
      <c r="F50" s="550">
        <v>1.4963000000000002</v>
      </c>
      <c r="G50" s="550">
        <v>0.85829999999999995</v>
      </c>
      <c r="I50" s="551">
        <v>44645</v>
      </c>
      <c r="J50" s="550">
        <v>0.68830000000000002</v>
      </c>
      <c r="K50" s="550">
        <v>0.42830000000000001</v>
      </c>
      <c r="L50" s="550">
        <v>1.4963000000000002</v>
      </c>
      <c r="M50" s="550">
        <v>0.85829999999999995</v>
      </c>
    </row>
    <row r="51" spans="3:13" x14ac:dyDescent="0.25">
      <c r="C51" s="551">
        <v>44648</v>
      </c>
      <c r="D51" s="550">
        <v>0.69659999999999989</v>
      </c>
      <c r="E51" s="550">
        <v>0.42559999999999998</v>
      </c>
      <c r="F51" s="550">
        <v>1.5276000000000001</v>
      </c>
      <c r="G51" s="550">
        <v>0.87260000000000004</v>
      </c>
      <c r="I51" s="551">
        <v>44648</v>
      </c>
      <c r="J51" s="550">
        <v>0.69659999999999989</v>
      </c>
      <c r="K51" s="550">
        <v>0.42559999999999998</v>
      </c>
      <c r="L51" s="550">
        <v>1.5276000000000001</v>
      </c>
      <c r="M51" s="550">
        <v>0.87260000000000004</v>
      </c>
    </row>
    <row r="52" spans="3:13" x14ac:dyDescent="0.25">
      <c r="C52" s="551">
        <v>44649</v>
      </c>
      <c r="D52" s="550">
        <v>0.69669999999999999</v>
      </c>
      <c r="E52" s="550">
        <v>0.41869999999999996</v>
      </c>
      <c r="F52" s="550">
        <v>1.4826999999999999</v>
      </c>
      <c r="G52" s="550">
        <v>0.86370000000000002</v>
      </c>
      <c r="I52" s="551">
        <v>44649</v>
      </c>
      <c r="J52" s="550">
        <v>0.69669999999999999</v>
      </c>
      <c r="K52" s="550">
        <v>0.41869999999999996</v>
      </c>
      <c r="L52" s="550">
        <v>1.4826999999999999</v>
      </c>
      <c r="M52" s="550">
        <v>0.86370000000000002</v>
      </c>
    </row>
    <row r="53" spans="3:13" x14ac:dyDescent="0.25">
      <c r="C53" s="551">
        <v>44650</v>
      </c>
      <c r="D53" s="550">
        <v>0.70350000000000001</v>
      </c>
      <c r="E53" s="550">
        <v>0.42949999999999999</v>
      </c>
      <c r="F53" s="550">
        <v>1.4834999999999998</v>
      </c>
      <c r="G53" s="550">
        <v>0.89650000000000007</v>
      </c>
      <c r="I53" s="551">
        <v>44650</v>
      </c>
      <c r="J53" s="550">
        <v>0.70350000000000001</v>
      </c>
      <c r="K53" s="550">
        <v>0.42949999999999999</v>
      </c>
      <c r="L53" s="550">
        <v>1.4834999999999998</v>
      </c>
      <c r="M53" s="550">
        <v>0.89650000000000007</v>
      </c>
    </row>
    <row r="54" spans="3:13" x14ac:dyDescent="0.25">
      <c r="C54" s="551">
        <v>44651</v>
      </c>
      <c r="D54" s="550">
        <v>0.70969999999999989</v>
      </c>
      <c r="E54" s="550">
        <v>0.43269999999999997</v>
      </c>
      <c r="F54" s="550">
        <v>1.4916999999999998</v>
      </c>
      <c r="G54" s="550">
        <v>0.88869999999999993</v>
      </c>
      <c r="I54" s="551">
        <v>44651</v>
      </c>
      <c r="J54" s="550">
        <v>0.70969999999999989</v>
      </c>
      <c r="K54" s="550">
        <v>0.43269999999999997</v>
      </c>
      <c r="L54" s="550">
        <v>1.4916999999999998</v>
      </c>
      <c r="M54" s="550">
        <v>0.88869999999999993</v>
      </c>
    </row>
    <row r="55" spans="3:13" x14ac:dyDescent="0.25">
      <c r="C55" s="551">
        <v>44652</v>
      </c>
      <c r="D55" s="550">
        <v>0.74540000000000006</v>
      </c>
      <c r="E55" s="550">
        <v>0.46740000000000004</v>
      </c>
      <c r="F55" s="550">
        <v>1.5384000000000002</v>
      </c>
      <c r="G55" s="550">
        <v>0.91739999999999999</v>
      </c>
      <c r="I55" s="551">
        <v>44652</v>
      </c>
      <c r="J55" s="550">
        <v>0.74540000000000006</v>
      </c>
      <c r="K55" s="550">
        <v>0.46740000000000004</v>
      </c>
      <c r="L55" s="550">
        <v>1.5384000000000002</v>
      </c>
      <c r="M55" s="550">
        <v>0.91739999999999999</v>
      </c>
    </row>
    <row r="56" spans="3:13" x14ac:dyDescent="0.25">
      <c r="C56" s="551">
        <v>44655</v>
      </c>
      <c r="D56" s="550">
        <v>0.77189999999999992</v>
      </c>
      <c r="E56" s="550">
        <v>0.4978999999999999</v>
      </c>
      <c r="F56" s="550">
        <v>1.5649000000000002</v>
      </c>
      <c r="G56" s="550">
        <v>0.94590000000000007</v>
      </c>
      <c r="I56" s="551">
        <v>44655</v>
      </c>
      <c r="J56" s="550">
        <v>0.77189999999999992</v>
      </c>
      <c r="K56" s="550">
        <v>0.4978999999999999</v>
      </c>
      <c r="L56" s="550">
        <v>1.5649000000000002</v>
      </c>
      <c r="M56" s="550">
        <v>0.94590000000000007</v>
      </c>
    </row>
    <row r="57" spans="3:13" x14ac:dyDescent="0.25">
      <c r="C57" s="551">
        <v>44656</v>
      </c>
      <c r="D57" s="550">
        <v>0.80649999999999988</v>
      </c>
      <c r="E57" s="550">
        <v>0.53849999999999987</v>
      </c>
      <c r="F57" s="550">
        <v>1.6484999999999999</v>
      </c>
      <c r="G57" s="550">
        <v>0.98549999999999993</v>
      </c>
      <c r="I57" s="551">
        <v>44656</v>
      </c>
      <c r="J57" s="550">
        <v>0.80649999999999988</v>
      </c>
      <c r="K57" s="550">
        <v>0.53849999999999987</v>
      </c>
      <c r="L57" s="550">
        <v>1.6484999999999999</v>
      </c>
      <c r="M57" s="550">
        <v>0.98549999999999993</v>
      </c>
    </row>
    <row r="58" spans="3:13" x14ac:dyDescent="0.25">
      <c r="C58" s="551">
        <v>44657</v>
      </c>
      <c r="D58" s="550">
        <v>0.79780000000000006</v>
      </c>
      <c r="E58" s="550">
        <v>0.53580000000000005</v>
      </c>
      <c r="F58" s="550">
        <v>1.6537999999999999</v>
      </c>
      <c r="G58" s="550">
        <v>0.98980000000000001</v>
      </c>
      <c r="I58" s="551">
        <v>44657</v>
      </c>
      <c r="J58" s="550">
        <v>0.79780000000000006</v>
      </c>
      <c r="K58" s="550">
        <v>0.53580000000000005</v>
      </c>
      <c r="L58" s="550">
        <v>1.6537999999999999</v>
      </c>
      <c r="M58" s="550">
        <v>0.98980000000000001</v>
      </c>
    </row>
    <row r="59" spans="3:13" x14ac:dyDescent="0.25">
      <c r="C59" s="551">
        <v>44658</v>
      </c>
      <c r="D59" s="550">
        <v>0.79089999999999994</v>
      </c>
      <c r="E59" s="550">
        <v>0.54689999999999994</v>
      </c>
      <c r="F59" s="550">
        <v>1.6539000000000001</v>
      </c>
      <c r="G59" s="550">
        <v>0.98289999999999988</v>
      </c>
      <c r="I59" s="551">
        <v>44658</v>
      </c>
      <c r="J59" s="550">
        <v>0.79089999999999994</v>
      </c>
      <c r="K59" s="550">
        <v>0.54689999999999994</v>
      </c>
      <c r="L59" s="550">
        <v>1.6539000000000001</v>
      </c>
      <c r="M59" s="550">
        <v>0.98289999999999988</v>
      </c>
    </row>
    <row r="60" spans="3:13" x14ac:dyDescent="0.25">
      <c r="C60" s="551">
        <v>44659</v>
      </c>
      <c r="D60" s="550">
        <v>0.80790000000000006</v>
      </c>
      <c r="E60" s="550">
        <v>0.55489999999999995</v>
      </c>
      <c r="F60" s="550">
        <v>1.6919</v>
      </c>
      <c r="G60" s="550">
        <v>0.99690000000000012</v>
      </c>
      <c r="I60" s="551">
        <v>44659</v>
      </c>
      <c r="J60" s="550">
        <v>0.80790000000000006</v>
      </c>
      <c r="K60" s="550">
        <v>0.55489999999999995</v>
      </c>
      <c r="L60" s="550">
        <v>1.6919</v>
      </c>
      <c r="M60" s="550">
        <v>0.99690000000000012</v>
      </c>
    </row>
    <row r="61" spans="3:13" x14ac:dyDescent="0.25">
      <c r="C61" s="551">
        <v>44662</v>
      </c>
      <c r="D61" s="550">
        <v>0.74719999999999998</v>
      </c>
      <c r="E61" s="550">
        <v>0.50119999999999998</v>
      </c>
      <c r="F61" s="550">
        <v>1.6492</v>
      </c>
      <c r="G61" s="550">
        <v>0.93719999999999992</v>
      </c>
      <c r="I61" s="551">
        <v>44662</v>
      </c>
      <c r="J61" s="550">
        <v>0.74719999999999998</v>
      </c>
      <c r="K61" s="550">
        <v>0.50119999999999998</v>
      </c>
      <c r="L61" s="550">
        <v>1.6492</v>
      </c>
      <c r="M61" s="550">
        <v>0.93719999999999992</v>
      </c>
    </row>
    <row r="62" spans="3:13" x14ac:dyDescent="0.25">
      <c r="C62" s="551">
        <v>44663</v>
      </c>
      <c r="D62" s="550">
        <v>0.76230000000000009</v>
      </c>
      <c r="E62" s="550">
        <v>0.50729999999999997</v>
      </c>
      <c r="F62" s="550">
        <v>1.6183000000000001</v>
      </c>
      <c r="G62" s="550">
        <v>0.92130000000000012</v>
      </c>
      <c r="I62" s="551">
        <v>44663</v>
      </c>
      <c r="J62" s="550">
        <v>0.76230000000000009</v>
      </c>
      <c r="K62" s="550">
        <v>0.50729999999999997</v>
      </c>
      <c r="L62" s="550">
        <v>1.6183000000000001</v>
      </c>
      <c r="M62" s="550">
        <v>0.92130000000000012</v>
      </c>
    </row>
    <row r="63" spans="3:13" x14ac:dyDescent="0.25">
      <c r="C63" s="551">
        <v>44664</v>
      </c>
      <c r="D63" s="550">
        <v>0.74650000000000005</v>
      </c>
      <c r="E63" s="550">
        <v>0.49749999999999994</v>
      </c>
      <c r="F63" s="550">
        <v>1.6084999999999998</v>
      </c>
      <c r="G63" s="550">
        <v>0.9365</v>
      </c>
      <c r="I63" s="551">
        <v>44664</v>
      </c>
      <c r="J63" s="550">
        <v>0.74650000000000005</v>
      </c>
      <c r="K63" s="550">
        <v>0.49749999999999994</v>
      </c>
      <c r="L63" s="550">
        <v>1.6084999999999998</v>
      </c>
      <c r="M63" s="550">
        <v>0.9365</v>
      </c>
    </row>
    <row r="64" spans="3:13" x14ac:dyDescent="0.25">
      <c r="C64" s="551">
        <v>44665</v>
      </c>
      <c r="D64" s="550">
        <v>0.74759999999999993</v>
      </c>
      <c r="E64" s="550">
        <v>0.49060000000000004</v>
      </c>
      <c r="F64" s="550">
        <v>1.6415999999999999</v>
      </c>
      <c r="G64" s="550">
        <v>0.93759999999999988</v>
      </c>
      <c r="I64" s="551">
        <v>44665</v>
      </c>
      <c r="J64" s="550">
        <v>0.74759999999999993</v>
      </c>
      <c r="K64" s="550">
        <v>0.49060000000000004</v>
      </c>
      <c r="L64" s="550">
        <v>1.6415999999999999</v>
      </c>
      <c r="M64" s="550">
        <v>0.93759999999999988</v>
      </c>
    </row>
    <row r="65" spans="3:13" x14ac:dyDescent="0.25">
      <c r="C65" s="551">
        <v>44670</v>
      </c>
      <c r="D65" s="550">
        <v>0.71899999999999997</v>
      </c>
      <c r="E65" s="550">
        <v>0.47099999999999997</v>
      </c>
      <c r="F65" s="550">
        <v>1.6350000000000002</v>
      </c>
      <c r="G65" s="550">
        <v>0.93400000000000005</v>
      </c>
      <c r="I65" s="551">
        <v>44670</v>
      </c>
      <c r="J65" s="550">
        <v>0.71899999999999997</v>
      </c>
      <c r="K65" s="550">
        <v>0.47099999999999997</v>
      </c>
      <c r="L65" s="550">
        <v>1.6350000000000002</v>
      </c>
      <c r="M65" s="550">
        <v>0.93400000000000005</v>
      </c>
    </row>
    <row r="66" spans="3:13" x14ac:dyDescent="0.25">
      <c r="C66" s="551">
        <v>44671</v>
      </c>
      <c r="D66" s="550">
        <v>0.72709999999999997</v>
      </c>
      <c r="E66" s="550">
        <v>0.47810000000000008</v>
      </c>
      <c r="F66" s="550">
        <v>1.6531000000000002</v>
      </c>
      <c r="G66" s="550">
        <v>0.94509999999999994</v>
      </c>
      <c r="I66" s="551">
        <v>44671</v>
      </c>
      <c r="J66" s="550">
        <v>0.72709999999999997</v>
      </c>
      <c r="K66" s="550">
        <v>0.47810000000000008</v>
      </c>
      <c r="L66" s="550">
        <v>1.6531000000000002</v>
      </c>
      <c r="M66" s="550">
        <v>0.94509999999999994</v>
      </c>
    </row>
    <row r="67" spans="3:13" x14ac:dyDescent="0.25">
      <c r="C67" s="551">
        <v>44672</v>
      </c>
      <c r="D67" s="550">
        <v>0.7105999999999999</v>
      </c>
      <c r="E67" s="550">
        <v>0.45659999999999989</v>
      </c>
      <c r="F67" s="550">
        <v>1.6586000000000001</v>
      </c>
      <c r="G67" s="550">
        <v>0.95059999999999989</v>
      </c>
      <c r="I67" s="551">
        <v>44672</v>
      </c>
      <c r="J67" s="550">
        <v>0.7105999999999999</v>
      </c>
      <c r="K67" s="550">
        <v>0.45659999999999989</v>
      </c>
      <c r="L67" s="550">
        <v>1.6586000000000001</v>
      </c>
      <c r="M67" s="550">
        <v>0.95059999999999989</v>
      </c>
    </row>
    <row r="68" spans="3:13" x14ac:dyDescent="0.25">
      <c r="C68" s="551">
        <v>44673</v>
      </c>
      <c r="D68" s="550">
        <v>0.70369999999999999</v>
      </c>
      <c r="E68" s="550">
        <v>0.45069999999999988</v>
      </c>
      <c r="F68" s="550">
        <v>1.6997</v>
      </c>
      <c r="G68" s="550">
        <v>0.96469999999999989</v>
      </c>
      <c r="I68" s="551">
        <v>44673</v>
      </c>
      <c r="J68" s="550">
        <v>0.70369999999999999</v>
      </c>
      <c r="K68" s="550">
        <v>0.45069999999999988</v>
      </c>
      <c r="L68" s="550">
        <v>1.6997</v>
      </c>
      <c r="M68" s="550">
        <v>0.96469999999999989</v>
      </c>
    </row>
    <row r="69" spans="3:13" x14ac:dyDescent="0.25">
      <c r="C69" s="551">
        <v>44676</v>
      </c>
      <c r="D69" s="550">
        <v>0.73340000000000005</v>
      </c>
      <c r="E69" s="550">
        <v>0.47540000000000004</v>
      </c>
      <c r="F69" s="550">
        <v>1.7404000000000002</v>
      </c>
      <c r="G69" s="550">
        <v>0.98639999999999994</v>
      </c>
      <c r="I69" s="551">
        <v>44676</v>
      </c>
      <c r="J69" s="550">
        <v>0.73340000000000005</v>
      </c>
      <c r="K69" s="550">
        <v>0.47540000000000004</v>
      </c>
      <c r="L69" s="550">
        <v>1.7404000000000002</v>
      </c>
      <c r="M69" s="550">
        <v>0.98639999999999994</v>
      </c>
    </row>
    <row r="70" spans="3:13" x14ac:dyDescent="0.25">
      <c r="C70" s="551">
        <v>44677</v>
      </c>
      <c r="D70" s="550">
        <v>0.75689999999999991</v>
      </c>
      <c r="E70" s="550">
        <v>0.5008999999999999</v>
      </c>
      <c r="F70" s="550">
        <v>1.7418999999999998</v>
      </c>
      <c r="G70" s="550">
        <v>0.98489999999999989</v>
      </c>
      <c r="I70" s="551">
        <v>44677</v>
      </c>
      <c r="J70" s="550">
        <v>0.75689999999999991</v>
      </c>
      <c r="K70" s="550">
        <v>0.5008999999999999</v>
      </c>
      <c r="L70" s="550">
        <v>1.7418999999999998</v>
      </c>
      <c r="M70" s="550">
        <v>0.98489999999999989</v>
      </c>
    </row>
    <row r="71" spans="3:13" x14ac:dyDescent="0.25">
      <c r="C71" s="551">
        <v>44678</v>
      </c>
      <c r="D71" s="550">
        <v>0.75949999999999995</v>
      </c>
      <c r="E71" s="550">
        <v>0.50250000000000006</v>
      </c>
      <c r="F71" s="550">
        <v>1.7715000000000001</v>
      </c>
      <c r="G71" s="550">
        <v>0.99149999999999994</v>
      </c>
      <c r="I71" s="551">
        <v>44678</v>
      </c>
      <c r="J71" s="550">
        <v>0.75949999999999995</v>
      </c>
      <c r="K71" s="550">
        <v>0.50250000000000006</v>
      </c>
      <c r="L71" s="550">
        <v>1.7715000000000001</v>
      </c>
      <c r="M71" s="550">
        <v>0.99149999999999994</v>
      </c>
    </row>
    <row r="72" spans="3:13" x14ac:dyDescent="0.25">
      <c r="C72" s="551">
        <v>44679</v>
      </c>
      <c r="D72" s="550">
        <v>0.75540000000000007</v>
      </c>
      <c r="E72" s="550">
        <v>0.50140000000000007</v>
      </c>
      <c r="F72" s="550">
        <v>1.8133999999999999</v>
      </c>
      <c r="G72" s="550">
        <v>1.0014000000000001</v>
      </c>
      <c r="I72" s="551">
        <v>44679</v>
      </c>
      <c r="J72" s="550">
        <v>0.75540000000000007</v>
      </c>
      <c r="K72" s="550">
        <v>0.50140000000000007</v>
      </c>
      <c r="L72" s="550">
        <v>1.8133999999999999</v>
      </c>
      <c r="M72" s="550">
        <v>1.0014000000000001</v>
      </c>
    </row>
    <row r="73" spans="3:13" x14ac:dyDescent="0.25">
      <c r="C73" s="551">
        <v>44680</v>
      </c>
      <c r="D73" s="550">
        <v>0.80320000000000003</v>
      </c>
      <c r="E73" s="550">
        <v>0.52020000000000011</v>
      </c>
      <c r="F73" s="550">
        <v>1.8362000000000003</v>
      </c>
      <c r="G73" s="550">
        <v>1.0352000000000001</v>
      </c>
      <c r="I73" s="551">
        <v>44680</v>
      </c>
      <c r="J73" s="550">
        <v>0.80320000000000003</v>
      </c>
      <c r="K73" s="550">
        <v>0.52020000000000011</v>
      </c>
      <c r="L73" s="550">
        <v>1.8362000000000003</v>
      </c>
      <c r="M73" s="550">
        <v>1.0352000000000001</v>
      </c>
    </row>
    <row r="74" spans="3:13" x14ac:dyDescent="0.25">
      <c r="C74" s="551">
        <v>44683</v>
      </c>
      <c r="D74" s="550">
        <v>0.78520000000000001</v>
      </c>
      <c r="E74" s="550">
        <v>0.52620000000000011</v>
      </c>
      <c r="F74" s="550">
        <v>1.8942000000000001</v>
      </c>
      <c r="G74" s="550">
        <v>1.0472000000000001</v>
      </c>
      <c r="I74" s="551">
        <v>44683</v>
      </c>
      <c r="J74" s="550">
        <v>0.78520000000000001</v>
      </c>
      <c r="K74" s="550">
        <v>0.52620000000000011</v>
      </c>
      <c r="L74" s="550">
        <v>1.8942000000000001</v>
      </c>
      <c r="M74" s="550">
        <v>1.0472000000000001</v>
      </c>
    </row>
    <row r="75" spans="3:13" x14ac:dyDescent="0.25">
      <c r="C75" s="551">
        <v>44684</v>
      </c>
      <c r="D75" s="550">
        <v>0.78339999999999999</v>
      </c>
      <c r="E75" s="550">
        <v>0.51840000000000008</v>
      </c>
      <c r="F75" s="550">
        <v>1.9173999999999998</v>
      </c>
      <c r="G75" s="550">
        <v>1.0593999999999997</v>
      </c>
      <c r="I75" s="551">
        <v>44684</v>
      </c>
      <c r="J75" s="550">
        <v>0.78339999999999999</v>
      </c>
      <c r="K75" s="550">
        <v>0.51840000000000008</v>
      </c>
      <c r="L75" s="550">
        <v>1.9173999999999998</v>
      </c>
      <c r="M75" s="550">
        <v>1.0593999999999997</v>
      </c>
    </row>
    <row r="76" spans="3:13" x14ac:dyDescent="0.25">
      <c r="C76" s="551">
        <v>44685</v>
      </c>
      <c r="D76" s="550">
        <v>0.81559999999999988</v>
      </c>
      <c r="E76" s="550">
        <v>0.52960000000000007</v>
      </c>
      <c r="F76" s="550">
        <v>1.9856</v>
      </c>
      <c r="G76" s="550">
        <v>1.0955999999999999</v>
      </c>
      <c r="I76" s="551">
        <v>44685</v>
      </c>
      <c r="J76" s="550">
        <v>0.81559999999999988</v>
      </c>
      <c r="K76" s="550">
        <v>0.52960000000000007</v>
      </c>
      <c r="L76" s="550">
        <v>1.9856</v>
      </c>
      <c r="M76" s="550">
        <v>1.0955999999999999</v>
      </c>
    </row>
    <row r="77" spans="3:13" x14ac:dyDescent="0.25">
      <c r="C77" s="551">
        <v>44686</v>
      </c>
      <c r="D77" s="550">
        <v>0.8156000000000001</v>
      </c>
      <c r="E77" s="550">
        <v>0.52960000000000007</v>
      </c>
      <c r="F77" s="550">
        <v>1.9945999999999999</v>
      </c>
      <c r="G77" s="550">
        <v>1.1026</v>
      </c>
      <c r="I77" s="551">
        <v>44686</v>
      </c>
      <c r="J77" s="550">
        <v>0.8156000000000001</v>
      </c>
      <c r="K77" s="550">
        <v>0.52960000000000007</v>
      </c>
      <c r="L77" s="550">
        <v>1.9945999999999999</v>
      </c>
      <c r="M77" s="550">
        <v>1.1026</v>
      </c>
    </row>
    <row r="78" spans="3:13" x14ac:dyDescent="0.25">
      <c r="C78" s="551">
        <v>44687</v>
      </c>
      <c r="D78" s="550">
        <v>0.8297000000000001</v>
      </c>
      <c r="E78" s="550">
        <v>0.52570000000000006</v>
      </c>
      <c r="F78" s="550">
        <v>2.0046999999999997</v>
      </c>
      <c r="G78" s="550">
        <v>1.1037000000000001</v>
      </c>
      <c r="I78" s="551">
        <v>44687</v>
      </c>
      <c r="J78" s="550">
        <v>0.8297000000000001</v>
      </c>
      <c r="K78" s="550">
        <v>0.52570000000000006</v>
      </c>
      <c r="L78" s="550">
        <v>2.0046999999999997</v>
      </c>
      <c r="M78" s="550">
        <v>1.1037000000000001</v>
      </c>
    </row>
    <row r="79" spans="3:13" x14ac:dyDescent="0.25">
      <c r="C79" s="551">
        <v>44690</v>
      </c>
      <c r="D79" s="550">
        <v>0.8701000000000001</v>
      </c>
      <c r="E79" s="550">
        <v>0.53810000000000002</v>
      </c>
      <c r="F79" s="550">
        <v>2.0551000000000004</v>
      </c>
      <c r="G79" s="550">
        <v>1.1191000000000002</v>
      </c>
      <c r="I79" s="551">
        <v>44690</v>
      </c>
      <c r="J79" s="550">
        <v>0.8701000000000001</v>
      </c>
      <c r="K79" s="550">
        <v>0.53810000000000002</v>
      </c>
      <c r="L79" s="550">
        <v>2.0551000000000004</v>
      </c>
      <c r="M79" s="550">
        <v>1.1191000000000002</v>
      </c>
    </row>
    <row r="80" spans="3:13" x14ac:dyDescent="0.25">
      <c r="C80" s="551">
        <v>44691</v>
      </c>
      <c r="D80" s="550">
        <v>0.88819999999999988</v>
      </c>
      <c r="E80" s="550">
        <v>0.5351999999999999</v>
      </c>
      <c r="F80" s="550">
        <v>2.0002000000000004</v>
      </c>
      <c r="G80" s="550">
        <v>1.1022000000000001</v>
      </c>
      <c r="I80" s="551">
        <v>44691</v>
      </c>
      <c r="J80" s="550">
        <v>0.88819999999999988</v>
      </c>
      <c r="K80" s="550">
        <v>0.5351999999999999</v>
      </c>
      <c r="L80" s="550">
        <v>2.0002000000000004</v>
      </c>
      <c r="M80" s="550">
        <v>1.1022000000000001</v>
      </c>
    </row>
    <row r="81" spans="3:13" x14ac:dyDescent="0.25">
      <c r="C81" s="551">
        <v>44692</v>
      </c>
      <c r="D81" s="550">
        <v>0.84570000000000001</v>
      </c>
      <c r="E81" s="550">
        <v>0.51370000000000016</v>
      </c>
      <c r="F81" s="550">
        <v>1.9107000000000003</v>
      </c>
      <c r="G81" s="550">
        <v>1.0417000000000001</v>
      </c>
      <c r="I81" s="551">
        <v>44692</v>
      </c>
      <c r="J81" s="550">
        <v>0.84570000000000001</v>
      </c>
      <c r="K81" s="550">
        <v>0.51370000000000016</v>
      </c>
      <c r="L81" s="550">
        <v>1.9107000000000003</v>
      </c>
      <c r="M81" s="550">
        <v>1.0417000000000001</v>
      </c>
    </row>
    <row r="82" spans="3:13" x14ac:dyDescent="0.25">
      <c r="C82" s="551">
        <v>44693</v>
      </c>
      <c r="D82" s="550">
        <v>0.87370000000000003</v>
      </c>
      <c r="E82" s="550">
        <v>0.51969999999999994</v>
      </c>
      <c r="F82" s="550">
        <v>1.8727</v>
      </c>
      <c r="G82" s="550">
        <v>1.0387</v>
      </c>
      <c r="I82" s="551">
        <v>44693</v>
      </c>
      <c r="J82" s="550">
        <v>0.87370000000000003</v>
      </c>
      <c r="K82" s="550">
        <v>0.51969999999999994</v>
      </c>
      <c r="L82" s="550">
        <v>1.8727</v>
      </c>
      <c r="M82" s="550">
        <v>1.0387</v>
      </c>
    </row>
    <row r="83" spans="3:13" x14ac:dyDescent="0.25">
      <c r="C83" s="551">
        <v>44694</v>
      </c>
      <c r="D83" s="550">
        <v>0.85699999999999998</v>
      </c>
      <c r="E83" s="550">
        <v>0.51400000000000001</v>
      </c>
      <c r="F83" s="550">
        <v>1.9050000000000002</v>
      </c>
      <c r="G83" s="550">
        <v>1.0550000000000002</v>
      </c>
      <c r="I83" s="551">
        <v>44694</v>
      </c>
      <c r="J83" s="550">
        <v>0.85699999999999998</v>
      </c>
      <c r="K83" s="550">
        <v>0.51400000000000001</v>
      </c>
      <c r="L83" s="550">
        <v>1.9050000000000002</v>
      </c>
      <c r="M83" s="550">
        <v>1.0550000000000002</v>
      </c>
    </row>
    <row r="84" spans="3:13" x14ac:dyDescent="0.25">
      <c r="C84" s="551">
        <v>44697</v>
      </c>
      <c r="D84" s="550">
        <v>0.88419999999999999</v>
      </c>
      <c r="E84" s="550">
        <v>0.5082000000000001</v>
      </c>
      <c r="F84" s="550">
        <v>1.9051999999999998</v>
      </c>
      <c r="G84" s="550">
        <v>1.0602</v>
      </c>
      <c r="I84" s="551">
        <v>44697</v>
      </c>
      <c r="J84" s="550">
        <v>0.88419999999999999</v>
      </c>
      <c r="K84" s="550">
        <v>0.5082000000000001</v>
      </c>
      <c r="L84" s="550">
        <v>1.9051999999999998</v>
      </c>
      <c r="M84" s="550">
        <v>1.0602</v>
      </c>
    </row>
    <row r="85" spans="3:13" x14ac:dyDescent="0.25">
      <c r="C85" s="551">
        <v>44698</v>
      </c>
      <c r="D85" s="550">
        <v>0.88249999999999984</v>
      </c>
      <c r="E85" s="550">
        <v>0.50449999999999995</v>
      </c>
      <c r="F85" s="550">
        <v>1.9145000000000001</v>
      </c>
      <c r="G85" s="550">
        <v>1.0694999999999999</v>
      </c>
      <c r="I85" s="551">
        <v>44698</v>
      </c>
      <c r="J85" s="550">
        <v>0.88249999999999984</v>
      </c>
      <c r="K85" s="550">
        <v>0.50449999999999995</v>
      </c>
      <c r="L85" s="550">
        <v>1.9145000000000001</v>
      </c>
      <c r="M85" s="550">
        <v>1.0694999999999999</v>
      </c>
    </row>
    <row r="86" spans="3:13" x14ac:dyDescent="0.25">
      <c r="C86" s="551">
        <v>44699</v>
      </c>
      <c r="D86" s="550">
        <v>0.87949999999999995</v>
      </c>
      <c r="E86" s="550">
        <v>0.49849999999999994</v>
      </c>
      <c r="F86" s="550">
        <v>1.9315</v>
      </c>
      <c r="G86" s="550">
        <v>1.0725</v>
      </c>
      <c r="I86" s="551">
        <v>44699</v>
      </c>
      <c r="J86" s="550">
        <v>0.87949999999999995</v>
      </c>
      <c r="K86" s="550">
        <v>0.49849999999999994</v>
      </c>
      <c r="L86" s="550">
        <v>1.9315</v>
      </c>
      <c r="M86" s="550">
        <v>1.0725</v>
      </c>
    </row>
    <row r="87" spans="3:13" x14ac:dyDescent="0.25">
      <c r="C87" s="551">
        <v>44700</v>
      </c>
      <c r="D87" s="550">
        <v>0.89989999999999992</v>
      </c>
      <c r="E87" s="550">
        <v>0.5048999999999999</v>
      </c>
      <c r="F87" s="550">
        <v>1.9519</v>
      </c>
      <c r="G87" s="550">
        <v>1.0879000000000001</v>
      </c>
      <c r="I87" s="551">
        <v>44700</v>
      </c>
      <c r="J87" s="550">
        <v>0.89989999999999992</v>
      </c>
      <c r="K87" s="550">
        <v>0.5048999999999999</v>
      </c>
      <c r="L87" s="550">
        <v>1.9519</v>
      </c>
      <c r="M87" s="550">
        <v>1.0879000000000001</v>
      </c>
    </row>
    <row r="88" spans="3:13" x14ac:dyDescent="0.25">
      <c r="C88" s="551">
        <v>44701</v>
      </c>
      <c r="D88" s="550">
        <v>0.91940000000000011</v>
      </c>
      <c r="E88" s="550">
        <v>0.52739999999999998</v>
      </c>
      <c r="F88" s="550">
        <v>2.0554000000000001</v>
      </c>
      <c r="G88" s="550">
        <v>1.1364000000000001</v>
      </c>
      <c r="I88" s="551">
        <v>44701</v>
      </c>
      <c r="J88" s="550">
        <v>0.91940000000000011</v>
      </c>
      <c r="K88" s="550">
        <v>0.52739999999999998</v>
      </c>
      <c r="L88" s="550">
        <v>2.0554000000000001</v>
      </c>
      <c r="M88" s="550">
        <v>1.1364000000000001</v>
      </c>
    </row>
    <row r="89" spans="3:13" x14ac:dyDescent="0.25">
      <c r="C89" s="551">
        <v>44704</v>
      </c>
      <c r="D89" s="550">
        <v>0.91369999999999996</v>
      </c>
      <c r="E89" s="550">
        <v>0.52269999999999994</v>
      </c>
      <c r="F89" s="550">
        <v>2.0156999999999998</v>
      </c>
      <c r="G89" s="550">
        <v>1.1166999999999998</v>
      </c>
      <c r="I89" s="551">
        <v>44704</v>
      </c>
      <c r="J89" s="550">
        <v>0.91369999999999996</v>
      </c>
      <c r="K89" s="550">
        <v>0.52269999999999994</v>
      </c>
      <c r="L89" s="550">
        <v>2.0156999999999998</v>
      </c>
      <c r="M89" s="550">
        <v>1.1166999999999998</v>
      </c>
    </row>
    <row r="90" spans="3:13" x14ac:dyDescent="0.25">
      <c r="C90" s="551">
        <v>44705</v>
      </c>
      <c r="D90" s="550">
        <v>0.91830000000000001</v>
      </c>
      <c r="E90" s="550">
        <v>0.5303000000000001</v>
      </c>
      <c r="F90" s="550">
        <v>2.0093000000000001</v>
      </c>
      <c r="G90" s="550">
        <v>1.1172999999999997</v>
      </c>
      <c r="I90" s="551">
        <v>44705</v>
      </c>
      <c r="J90" s="550">
        <v>0.91830000000000001</v>
      </c>
      <c r="K90" s="550">
        <v>0.5303000000000001</v>
      </c>
      <c r="L90" s="550">
        <v>2.0093000000000001</v>
      </c>
      <c r="M90" s="550">
        <v>1.1172999999999997</v>
      </c>
    </row>
    <row r="91" spans="3:13" x14ac:dyDescent="0.25">
      <c r="C91" s="551">
        <v>44706</v>
      </c>
      <c r="D91" s="550">
        <v>0.91769999999999996</v>
      </c>
      <c r="E91" s="550">
        <v>0.53170000000000006</v>
      </c>
      <c r="F91" s="550">
        <v>2.0007000000000001</v>
      </c>
      <c r="G91" s="550">
        <v>1.1067</v>
      </c>
      <c r="I91" s="551">
        <v>44706</v>
      </c>
      <c r="J91" s="550">
        <v>0.91769999999999996</v>
      </c>
      <c r="K91" s="550">
        <v>0.53170000000000006</v>
      </c>
      <c r="L91" s="550">
        <v>2.0007000000000001</v>
      </c>
      <c r="M91" s="550">
        <v>1.1067</v>
      </c>
    </row>
    <row r="92" spans="3:13" x14ac:dyDescent="0.25">
      <c r="C92" s="551">
        <v>44707</v>
      </c>
      <c r="D92" s="550">
        <v>0.89549999999999996</v>
      </c>
      <c r="E92" s="550">
        <v>0.51549999999999985</v>
      </c>
      <c r="F92" s="550">
        <v>1.8964999999999999</v>
      </c>
      <c r="G92" s="550">
        <v>1.0574999999999999</v>
      </c>
      <c r="I92" s="551">
        <v>44707</v>
      </c>
      <c r="J92" s="550">
        <v>0.89549999999999996</v>
      </c>
      <c r="K92" s="550">
        <v>0.51549999999999985</v>
      </c>
      <c r="L92" s="550">
        <v>1.8964999999999999</v>
      </c>
      <c r="M92" s="550">
        <v>1.0574999999999999</v>
      </c>
    </row>
    <row r="93" spans="3:13" x14ac:dyDescent="0.25">
      <c r="C93" s="551">
        <v>44708</v>
      </c>
      <c r="D93" s="550">
        <v>0.90510000000000002</v>
      </c>
      <c r="E93" s="550">
        <v>0.51710000000000012</v>
      </c>
      <c r="F93" s="550">
        <v>1.9360999999999999</v>
      </c>
      <c r="G93" s="550">
        <v>1.0761000000000001</v>
      </c>
      <c r="I93" s="551">
        <v>44708</v>
      </c>
      <c r="J93" s="550">
        <v>0.90510000000000002</v>
      </c>
      <c r="K93" s="550">
        <v>0.51710000000000012</v>
      </c>
      <c r="L93" s="550">
        <v>1.9360999999999999</v>
      </c>
      <c r="M93" s="550">
        <v>1.0761000000000001</v>
      </c>
    </row>
    <row r="94" spans="3:13" x14ac:dyDescent="0.25">
      <c r="C94" s="551">
        <v>44711</v>
      </c>
      <c r="D94" s="550">
        <v>0.90010000000000012</v>
      </c>
      <c r="E94" s="550">
        <v>0.50910000000000011</v>
      </c>
      <c r="F94" s="550">
        <v>1.9411000000000003</v>
      </c>
      <c r="G94" s="550">
        <v>1.0740999999999998</v>
      </c>
      <c r="I94" s="551">
        <v>44711</v>
      </c>
      <c r="J94" s="550">
        <v>0.90010000000000012</v>
      </c>
      <c r="K94" s="550">
        <v>0.50910000000000011</v>
      </c>
      <c r="L94" s="550">
        <v>1.9411000000000003</v>
      </c>
      <c r="M94" s="550">
        <v>1.0740999999999998</v>
      </c>
    </row>
    <row r="95" spans="3:13" x14ac:dyDescent="0.25">
      <c r="C95" s="551">
        <v>44712</v>
      </c>
      <c r="D95" s="550">
        <v>0.86820000000000008</v>
      </c>
      <c r="E95" s="550">
        <v>0.51619999999999999</v>
      </c>
      <c r="F95" s="550">
        <v>1.9952000000000003</v>
      </c>
      <c r="G95" s="550">
        <v>1.1012000000000002</v>
      </c>
      <c r="I95" s="551">
        <v>44712</v>
      </c>
      <c r="J95" s="550">
        <v>0.86820000000000008</v>
      </c>
      <c r="K95" s="550">
        <v>0.51619999999999999</v>
      </c>
      <c r="L95" s="550">
        <v>1.9952000000000003</v>
      </c>
      <c r="M95" s="550">
        <v>1.1012000000000002</v>
      </c>
    </row>
    <row r="96" spans="3:13" x14ac:dyDescent="0.25">
      <c r="C96" s="551">
        <v>44713</v>
      </c>
      <c r="D96" s="550">
        <v>0.86370000000000013</v>
      </c>
      <c r="E96" s="550">
        <v>0.51870000000000016</v>
      </c>
      <c r="F96" s="550">
        <v>2.0157000000000003</v>
      </c>
      <c r="G96" s="550">
        <v>1.1147</v>
      </c>
      <c r="I96" s="551">
        <v>44713</v>
      </c>
      <c r="J96" s="550">
        <v>0.86370000000000013</v>
      </c>
      <c r="K96" s="550">
        <v>0.51870000000000016</v>
      </c>
      <c r="L96" s="550">
        <v>2.0157000000000003</v>
      </c>
      <c r="M96" s="550">
        <v>1.1147</v>
      </c>
    </row>
    <row r="97" spans="3:13" x14ac:dyDescent="0.25">
      <c r="C97" s="551">
        <v>44714</v>
      </c>
      <c r="D97" s="550">
        <v>0.87159999999999993</v>
      </c>
      <c r="E97" s="550">
        <v>0.52259999999999995</v>
      </c>
      <c r="F97" s="550">
        <v>2.0615999999999999</v>
      </c>
      <c r="G97" s="550">
        <v>1.1375999999999999</v>
      </c>
      <c r="I97" s="551">
        <v>44714</v>
      </c>
      <c r="J97" s="550">
        <v>0.87159999999999993</v>
      </c>
      <c r="K97" s="550">
        <v>0.52259999999999995</v>
      </c>
      <c r="L97" s="550">
        <v>2.0615999999999999</v>
      </c>
      <c r="M97" s="550">
        <v>1.1375999999999999</v>
      </c>
    </row>
    <row r="98" spans="3:13" x14ac:dyDescent="0.25">
      <c r="C98" s="551">
        <v>44715</v>
      </c>
      <c r="D98" s="550">
        <v>0.86210000000000009</v>
      </c>
      <c r="E98" s="550">
        <v>0.5290999999999999</v>
      </c>
      <c r="F98" s="550">
        <v>2.1270999999999995</v>
      </c>
      <c r="G98" s="550">
        <v>1.1630999999999998</v>
      </c>
      <c r="I98" s="551">
        <v>44715</v>
      </c>
      <c r="J98" s="550">
        <v>0.86210000000000009</v>
      </c>
      <c r="K98" s="550">
        <v>0.5290999999999999</v>
      </c>
      <c r="L98" s="550">
        <v>2.1270999999999995</v>
      </c>
      <c r="M98" s="550">
        <v>1.1630999999999998</v>
      </c>
    </row>
    <row r="99" spans="3:13" x14ac:dyDescent="0.25">
      <c r="C99" s="551">
        <v>44718</v>
      </c>
      <c r="D99" s="550">
        <v>0.8217000000000001</v>
      </c>
      <c r="E99" s="550">
        <v>0.51970000000000005</v>
      </c>
      <c r="F99" s="550">
        <v>2.0896999999999997</v>
      </c>
      <c r="G99" s="550">
        <v>1.1557000000000002</v>
      </c>
      <c r="I99" s="551">
        <v>44718</v>
      </c>
      <c r="J99" s="550">
        <v>0.8217000000000001</v>
      </c>
      <c r="K99" s="550">
        <v>0.51970000000000005</v>
      </c>
      <c r="L99" s="550">
        <v>2.0896999999999997</v>
      </c>
      <c r="M99" s="550">
        <v>1.1557000000000002</v>
      </c>
    </row>
    <row r="100" spans="3:13" x14ac:dyDescent="0.25">
      <c r="C100" s="551">
        <v>44719</v>
      </c>
      <c r="D100" s="550">
        <v>0.82799999999999985</v>
      </c>
      <c r="E100" s="550">
        <v>0.51400000000000001</v>
      </c>
      <c r="F100" s="550">
        <v>1.9969999999999999</v>
      </c>
      <c r="G100" s="550">
        <v>1.1099999999999999</v>
      </c>
      <c r="I100" s="551">
        <v>44719</v>
      </c>
      <c r="J100" s="550">
        <v>0.82799999999999985</v>
      </c>
      <c r="K100" s="550">
        <v>0.51400000000000001</v>
      </c>
      <c r="L100" s="550">
        <v>1.9969999999999999</v>
      </c>
      <c r="M100" s="550">
        <v>1.1099999999999999</v>
      </c>
    </row>
    <row r="101" spans="3:13" x14ac:dyDescent="0.25">
      <c r="C101" s="551">
        <v>44720</v>
      </c>
      <c r="D101" s="550">
        <v>0.82369999999999988</v>
      </c>
      <c r="E101" s="550">
        <v>0.52270000000000016</v>
      </c>
      <c r="F101" s="550">
        <v>2.0186999999999999</v>
      </c>
      <c r="G101" s="550">
        <v>1.1267000000000003</v>
      </c>
      <c r="I101" s="551">
        <v>44720</v>
      </c>
      <c r="J101" s="550">
        <v>0.82369999999999988</v>
      </c>
      <c r="K101" s="550">
        <v>0.52270000000000016</v>
      </c>
      <c r="L101" s="550">
        <v>2.0186999999999999</v>
      </c>
      <c r="M101" s="550">
        <v>1.1267000000000003</v>
      </c>
    </row>
    <row r="102" spans="3:13" x14ac:dyDescent="0.25">
      <c r="C102" s="551">
        <v>44721</v>
      </c>
      <c r="D102" s="550">
        <v>0.85160000000000013</v>
      </c>
      <c r="E102" s="550">
        <v>0.5506000000000002</v>
      </c>
      <c r="F102" s="550">
        <v>2.1696</v>
      </c>
      <c r="G102" s="550">
        <v>1.1896000000000002</v>
      </c>
      <c r="I102" s="551">
        <v>44721</v>
      </c>
      <c r="J102" s="550">
        <v>0.85160000000000013</v>
      </c>
      <c r="K102" s="550">
        <v>0.5506000000000002</v>
      </c>
      <c r="L102" s="550">
        <v>2.1696</v>
      </c>
      <c r="M102" s="550">
        <v>1.1896000000000002</v>
      </c>
    </row>
    <row r="103" spans="3:13" x14ac:dyDescent="0.25">
      <c r="C103" s="551">
        <v>44722</v>
      </c>
      <c r="D103" s="550">
        <v>0.91839999999999988</v>
      </c>
      <c r="E103" s="550">
        <v>0.57939999999999992</v>
      </c>
      <c r="F103" s="550">
        <v>2.2443999999999997</v>
      </c>
      <c r="G103" s="550">
        <v>1.2594000000000001</v>
      </c>
      <c r="I103" s="551">
        <v>44722</v>
      </c>
      <c r="J103" s="550">
        <v>0.91839999999999988</v>
      </c>
      <c r="K103" s="550">
        <v>0.57939999999999992</v>
      </c>
      <c r="L103" s="550">
        <v>2.2443999999999997</v>
      </c>
      <c r="M103" s="550">
        <v>1.2594000000000001</v>
      </c>
    </row>
    <row r="104" spans="3:13" x14ac:dyDescent="0.25">
      <c r="C104" s="551">
        <v>44725</v>
      </c>
      <c r="D104" s="550">
        <v>0.99309999999999987</v>
      </c>
      <c r="E104" s="550">
        <v>0.61910000000000021</v>
      </c>
      <c r="F104" s="550">
        <v>2.3921000000000001</v>
      </c>
      <c r="G104" s="550">
        <v>1.3600999999999999</v>
      </c>
      <c r="I104" s="551">
        <v>44725</v>
      </c>
      <c r="J104" s="550">
        <v>0.99309999999999987</v>
      </c>
      <c r="K104" s="550">
        <v>0.61910000000000021</v>
      </c>
      <c r="L104" s="550">
        <v>2.3921000000000001</v>
      </c>
      <c r="M104" s="550">
        <v>1.3600999999999999</v>
      </c>
    </row>
    <row r="105" spans="3:13" x14ac:dyDescent="0.25">
      <c r="C105" s="551">
        <v>44726</v>
      </c>
      <c r="D105" s="550">
        <v>1.0376000000000001</v>
      </c>
      <c r="E105" s="550">
        <v>0.63559999999999994</v>
      </c>
      <c r="F105" s="550">
        <v>2.4196</v>
      </c>
      <c r="G105" s="550">
        <v>1.3585999999999998</v>
      </c>
      <c r="I105" s="551">
        <v>44726</v>
      </c>
      <c r="J105" s="550">
        <v>1.0376000000000001</v>
      </c>
      <c r="K105" s="550">
        <v>0.63559999999999994</v>
      </c>
      <c r="L105" s="550">
        <v>2.4196</v>
      </c>
      <c r="M105" s="550">
        <v>1.3585999999999998</v>
      </c>
    </row>
    <row r="106" spans="3:13" x14ac:dyDescent="0.25">
      <c r="C106" s="551">
        <v>44727</v>
      </c>
      <c r="D106" s="550">
        <v>0.99529999999999985</v>
      </c>
      <c r="E106" s="550">
        <v>0.58329999999999993</v>
      </c>
      <c r="F106" s="550">
        <v>2.1682999999999999</v>
      </c>
      <c r="G106" s="550">
        <v>1.2412999999999998</v>
      </c>
      <c r="I106" s="551">
        <v>44727</v>
      </c>
      <c r="J106" s="550">
        <v>0.99529999999999985</v>
      </c>
      <c r="K106" s="550">
        <v>0.58329999999999993</v>
      </c>
      <c r="L106" s="550">
        <v>2.1682999999999999</v>
      </c>
      <c r="M106" s="550">
        <v>1.2412999999999998</v>
      </c>
    </row>
    <row r="107" spans="3:13" x14ac:dyDescent="0.25">
      <c r="C107" s="551">
        <v>44728</v>
      </c>
      <c r="D107" s="550">
        <v>0.98419999999999996</v>
      </c>
      <c r="E107" s="550">
        <v>0.54919999999999991</v>
      </c>
      <c r="F107" s="550">
        <v>2.0312000000000001</v>
      </c>
      <c r="G107" s="550">
        <v>1.1722000000000001</v>
      </c>
      <c r="I107" s="551">
        <v>44728</v>
      </c>
      <c r="J107" s="550">
        <v>0.98419999999999996</v>
      </c>
      <c r="K107" s="550">
        <v>0.54919999999999991</v>
      </c>
      <c r="L107" s="550">
        <v>2.0312000000000001</v>
      </c>
      <c r="M107" s="550">
        <v>1.1722000000000001</v>
      </c>
    </row>
    <row r="108" spans="3:13" x14ac:dyDescent="0.25">
      <c r="C108" s="551">
        <v>44729</v>
      </c>
      <c r="D108" s="550">
        <v>0.97530000000000006</v>
      </c>
      <c r="E108" s="550">
        <v>0.54229999999999978</v>
      </c>
      <c r="F108" s="550">
        <v>1.9252999999999998</v>
      </c>
      <c r="G108" s="550">
        <v>1.0833000000000002</v>
      </c>
      <c r="I108" s="551">
        <v>44729</v>
      </c>
      <c r="J108" s="550">
        <v>0.97530000000000006</v>
      </c>
      <c r="K108" s="550">
        <v>0.54229999999999978</v>
      </c>
      <c r="L108" s="550">
        <v>1.9252999999999998</v>
      </c>
      <c r="M108" s="550">
        <v>1.0833000000000002</v>
      </c>
    </row>
    <row r="109" spans="3:13" x14ac:dyDescent="0.25">
      <c r="C109" s="551">
        <v>44732</v>
      </c>
      <c r="D109" s="550">
        <v>1.0115000000000001</v>
      </c>
      <c r="E109" s="550">
        <v>0.5694999999999999</v>
      </c>
      <c r="F109" s="550">
        <v>1.9515</v>
      </c>
      <c r="G109" s="550">
        <v>1.0925</v>
      </c>
      <c r="I109" s="551">
        <v>44732</v>
      </c>
      <c r="J109" s="550">
        <v>1.0115000000000001</v>
      </c>
      <c r="K109" s="550">
        <v>0.5694999999999999</v>
      </c>
      <c r="L109" s="550">
        <v>1.9515</v>
      </c>
      <c r="M109" s="550">
        <v>1.0925</v>
      </c>
    </row>
    <row r="110" spans="3:13" x14ac:dyDescent="0.25">
      <c r="C110" s="551">
        <v>44733</v>
      </c>
      <c r="D110" s="550">
        <v>0.99859999999999993</v>
      </c>
      <c r="E110" s="550">
        <v>0.56459999999999977</v>
      </c>
      <c r="F110" s="550">
        <v>1.9206000000000001</v>
      </c>
      <c r="G110" s="550">
        <v>1.0765999999999998</v>
      </c>
      <c r="I110" s="551">
        <v>44733</v>
      </c>
      <c r="J110" s="550">
        <v>0.99859999999999993</v>
      </c>
      <c r="K110" s="550">
        <v>0.56459999999999977</v>
      </c>
      <c r="L110" s="550">
        <v>1.9206000000000001</v>
      </c>
      <c r="M110" s="550">
        <v>1.0765999999999998</v>
      </c>
    </row>
    <row r="111" spans="3:13" x14ac:dyDescent="0.25">
      <c r="C111" s="551">
        <v>44734</v>
      </c>
      <c r="D111" s="550">
        <v>0.9887999999999999</v>
      </c>
      <c r="E111" s="550">
        <v>0.54079999999999995</v>
      </c>
      <c r="F111" s="550">
        <v>1.9028</v>
      </c>
      <c r="G111" s="550">
        <v>1.0708000000000002</v>
      </c>
      <c r="I111" s="551">
        <v>44734</v>
      </c>
      <c r="J111" s="550">
        <v>0.9887999999999999</v>
      </c>
      <c r="K111" s="550">
        <v>0.54079999999999995</v>
      </c>
      <c r="L111" s="550">
        <v>1.9028</v>
      </c>
      <c r="M111" s="550">
        <v>1.0708000000000002</v>
      </c>
    </row>
    <row r="112" spans="3:13" x14ac:dyDescent="0.25">
      <c r="C112" s="551">
        <v>44735</v>
      </c>
      <c r="D112" s="550">
        <v>0.97330000000000005</v>
      </c>
      <c r="E112" s="550">
        <v>0.54129999999999989</v>
      </c>
      <c r="F112" s="550">
        <v>1.9522999999999997</v>
      </c>
      <c r="G112" s="550">
        <v>1.0863</v>
      </c>
      <c r="I112" s="551">
        <v>44735</v>
      </c>
      <c r="J112" s="550">
        <v>0.97330000000000005</v>
      </c>
      <c r="K112" s="550">
        <v>0.54129999999999989</v>
      </c>
      <c r="L112" s="550">
        <v>1.9522999999999997</v>
      </c>
      <c r="M112" s="550">
        <v>1.0863</v>
      </c>
    </row>
    <row r="113" spans="3:13" x14ac:dyDescent="0.25">
      <c r="C113" s="551">
        <v>44736</v>
      </c>
      <c r="D113" s="550">
        <v>0.97089999999999987</v>
      </c>
      <c r="E113" s="550">
        <v>0.53089999999999993</v>
      </c>
      <c r="F113" s="550">
        <v>1.9998999999999998</v>
      </c>
      <c r="G113" s="550">
        <v>1.1069</v>
      </c>
      <c r="I113" s="551">
        <v>44736</v>
      </c>
      <c r="J113" s="550">
        <v>0.97089999999999987</v>
      </c>
      <c r="K113" s="550">
        <v>0.53089999999999993</v>
      </c>
      <c r="L113" s="550">
        <v>1.9998999999999998</v>
      </c>
      <c r="M113" s="550">
        <v>1.1069</v>
      </c>
    </row>
    <row r="114" spans="3:13" x14ac:dyDescent="0.25">
      <c r="C114" s="551">
        <v>44739</v>
      </c>
      <c r="D114" s="550">
        <v>0.97989999999999999</v>
      </c>
      <c r="E114" s="550">
        <v>0.53190000000000004</v>
      </c>
      <c r="F114" s="550">
        <v>1.9658999999999998</v>
      </c>
      <c r="G114" s="550">
        <v>1.1049</v>
      </c>
      <c r="I114" s="551">
        <v>44739</v>
      </c>
      <c r="J114" s="550">
        <v>0.97989999999999999</v>
      </c>
      <c r="K114" s="550">
        <v>0.53190000000000004</v>
      </c>
      <c r="L114" s="550">
        <v>1.9658999999999998</v>
      </c>
      <c r="M114" s="550">
        <v>1.1049</v>
      </c>
    </row>
    <row r="115" spans="3:13" x14ac:dyDescent="0.25">
      <c r="C115" s="551">
        <v>44740</v>
      </c>
      <c r="D115" s="550">
        <v>0.9879</v>
      </c>
      <c r="E115" s="550">
        <v>0.54790000000000005</v>
      </c>
      <c r="F115" s="550">
        <v>1.9269000000000001</v>
      </c>
      <c r="G115" s="550">
        <v>1.0948999999999998</v>
      </c>
      <c r="I115" s="551">
        <v>44740</v>
      </c>
      <c r="J115" s="550">
        <v>0.9879</v>
      </c>
      <c r="K115" s="550">
        <v>0.54790000000000005</v>
      </c>
      <c r="L115" s="550">
        <v>1.9269000000000001</v>
      </c>
      <c r="M115" s="550">
        <v>1.0948999999999998</v>
      </c>
    </row>
    <row r="116" spans="3:13" x14ac:dyDescent="0.25">
      <c r="C116" s="551">
        <v>44741</v>
      </c>
      <c r="D116" s="550">
        <v>0.98350000000000004</v>
      </c>
      <c r="E116" s="550">
        <v>0.54949999999999988</v>
      </c>
      <c r="F116" s="550">
        <v>1.8754999999999999</v>
      </c>
      <c r="G116" s="550">
        <v>1.0685</v>
      </c>
      <c r="I116" s="551">
        <v>44741</v>
      </c>
      <c r="J116" s="550">
        <v>0.98350000000000004</v>
      </c>
      <c r="K116" s="550">
        <v>0.54949999999999988</v>
      </c>
      <c r="L116" s="550">
        <v>1.8754999999999999</v>
      </c>
      <c r="M116" s="550">
        <v>1.0685</v>
      </c>
    </row>
    <row r="117" spans="3:13" x14ac:dyDescent="0.25">
      <c r="C117" s="551">
        <v>44742</v>
      </c>
      <c r="D117" s="550">
        <v>1.0196000000000003</v>
      </c>
      <c r="E117" s="550">
        <v>0.5806</v>
      </c>
      <c r="F117" s="550">
        <v>1.9236000000000002</v>
      </c>
      <c r="G117" s="550">
        <v>1.0846000000000002</v>
      </c>
      <c r="I117" s="551">
        <v>44742</v>
      </c>
      <c r="J117" s="550">
        <v>1.0196000000000003</v>
      </c>
      <c r="K117" s="550">
        <v>0.5806</v>
      </c>
      <c r="L117" s="550">
        <v>1.9236000000000002</v>
      </c>
      <c r="M117" s="550">
        <v>1.0846000000000002</v>
      </c>
    </row>
    <row r="118" spans="3:13" x14ac:dyDescent="0.25">
      <c r="C118" s="551">
        <v>44743</v>
      </c>
      <c r="D118" s="550">
        <v>1.0137999999999998</v>
      </c>
      <c r="E118" s="550">
        <v>0.56479999999999997</v>
      </c>
      <c r="F118" s="550">
        <v>1.8498000000000001</v>
      </c>
      <c r="G118" s="550">
        <v>1.0398000000000001</v>
      </c>
      <c r="I118" s="551">
        <v>44743</v>
      </c>
      <c r="J118" s="550">
        <v>1.0137999999999998</v>
      </c>
      <c r="K118" s="550">
        <v>0.56479999999999997</v>
      </c>
      <c r="L118" s="550">
        <v>1.8498000000000001</v>
      </c>
      <c r="M118" s="550">
        <v>1.0398000000000001</v>
      </c>
    </row>
    <row r="119" spans="3:13" x14ac:dyDescent="0.25">
      <c r="C119" s="551">
        <v>44746</v>
      </c>
      <c r="D119" s="550">
        <v>1.0349000000000002</v>
      </c>
      <c r="E119" s="550">
        <v>0.59089999999999998</v>
      </c>
      <c r="F119" s="550">
        <v>1.9048999999999998</v>
      </c>
      <c r="G119" s="550">
        <v>1.0719000000000001</v>
      </c>
      <c r="I119" s="551">
        <v>44746</v>
      </c>
      <c r="J119" s="550">
        <v>1.0349000000000002</v>
      </c>
      <c r="K119" s="550">
        <v>0.59089999999999998</v>
      </c>
      <c r="L119" s="550">
        <v>1.9048999999999998</v>
      </c>
      <c r="M119" s="550">
        <v>1.0719000000000001</v>
      </c>
    </row>
    <row r="120" spans="3:13" x14ac:dyDescent="0.25">
      <c r="C120" s="551">
        <v>44747</v>
      </c>
      <c r="D120" s="550">
        <v>1.0596999999999999</v>
      </c>
      <c r="E120" s="550">
        <v>0.60769999999999991</v>
      </c>
      <c r="F120" s="550">
        <v>1.9697</v>
      </c>
      <c r="G120" s="550">
        <v>1.1057000000000001</v>
      </c>
      <c r="I120" s="551">
        <v>44747</v>
      </c>
      <c r="J120" s="550">
        <v>1.0596999999999999</v>
      </c>
      <c r="K120" s="550">
        <v>0.60769999999999991</v>
      </c>
      <c r="L120" s="550">
        <v>1.9697</v>
      </c>
      <c r="M120" s="550">
        <v>1.1057000000000001</v>
      </c>
    </row>
    <row r="121" spans="3:13" x14ac:dyDescent="0.25">
      <c r="C121" s="551">
        <v>44748</v>
      </c>
      <c r="D121" s="550">
        <v>1.0049000000000001</v>
      </c>
      <c r="E121" s="550">
        <v>0.55789999999999984</v>
      </c>
      <c r="F121" s="550">
        <v>1.9438999999999997</v>
      </c>
      <c r="G121" s="550">
        <v>1.0699000000000001</v>
      </c>
      <c r="I121" s="551">
        <v>44748</v>
      </c>
      <c r="J121" s="550">
        <v>1.0049000000000001</v>
      </c>
      <c r="K121" s="550">
        <v>0.55789999999999984</v>
      </c>
      <c r="L121" s="550">
        <v>1.9438999999999997</v>
      </c>
      <c r="M121" s="550">
        <v>1.0699000000000001</v>
      </c>
    </row>
    <row r="122" spans="3:13" x14ac:dyDescent="0.25">
      <c r="C122" s="551">
        <v>44749</v>
      </c>
      <c r="D122" s="550">
        <v>0.99560000000000004</v>
      </c>
      <c r="E122" s="550">
        <v>0.54160000000000008</v>
      </c>
      <c r="F122" s="550">
        <v>1.9855999999999998</v>
      </c>
      <c r="G122" s="550">
        <v>1.0886</v>
      </c>
      <c r="I122" s="551">
        <v>44749</v>
      </c>
      <c r="J122" s="550">
        <v>0.99560000000000004</v>
      </c>
      <c r="K122" s="550">
        <v>0.54160000000000008</v>
      </c>
      <c r="L122" s="550">
        <v>1.9855999999999998</v>
      </c>
      <c r="M122" s="550">
        <v>1.0886</v>
      </c>
    </row>
    <row r="123" spans="3:13" x14ac:dyDescent="0.25">
      <c r="C123" s="551">
        <v>44750</v>
      </c>
      <c r="D123" s="550">
        <v>0.99770000000000003</v>
      </c>
      <c r="E123" s="550">
        <v>0.53570000000000007</v>
      </c>
      <c r="F123" s="550">
        <v>1.9386999999999999</v>
      </c>
      <c r="G123" s="550">
        <v>1.0687000000000002</v>
      </c>
      <c r="I123" s="551">
        <v>44750</v>
      </c>
      <c r="J123" s="550">
        <v>0.99770000000000003</v>
      </c>
      <c r="K123" s="550">
        <v>0.53570000000000007</v>
      </c>
      <c r="L123" s="550">
        <v>1.9386999999999999</v>
      </c>
      <c r="M123" s="550">
        <v>1.0687000000000002</v>
      </c>
    </row>
    <row r="124" spans="3:13" x14ac:dyDescent="0.25">
      <c r="C124" s="551">
        <v>44753</v>
      </c>
      <c r="D124" s="550">
        <v>0.99460000000000015</v>
      </c>
      <c r="E124" s="550">
        <v>0.61560000000000015</v>
      </c>
      <c r="F124" s="550">
        <v>1.9636</v>
      </c>
      <c r="G124" s="550">
        <v>1.0886</v>
      </c>
      <c r="I124" s="551">
        <v>44753</v>
      </c>
      <c r="J124" s="550">
        <v>0.99460000000000015</v>
      </c>
      <c r="K124" s="550">
        <v>0.61560000000000015</v>
      </c>
      <c r="L124" s="550">
        <v>1.9636</v>
      </c>
      <c r="M124" s="550">
        <v>1.0886</v>
      </c>
    </row>
    <row r="125" spans="3:13" x14ac:dyDescent="0.25">
      <c r="C125" s="551">
        <v>44754</v>
      </c>
      <c r="D125" s="550">
        <v>0.98280000000000012</v>
      </c>
      <c r="E125" s="550">
        <v>0.59980000000000011</v>
      </c>
      <c r="F125" s="550">
        <v>1.9788000000000001</v>
      </c>
      <c r="G125" s="550">
        <v>1.0908000000000002</v>
      </c>
      <c r="I125" s="551">
        <v>44754</v>
      </c>
      <c r="J125" s="550">
        <v>0.98280000000000012</v>
      </c>
      <c r="K125" s="550">
        <v>0.59980000000000011</v>
      </c>
      <c r="L125" s="550">
        <v>1.9788000000000001</v>
      </c>
      <c r="M125" s="550">
        <v>1.0908000000000002</v>
      </c>
    </row>
    <row r="126" spans="3:13" x14ac:dyDescent="0.25">
      <c r="C126" s="551">
        <v>44755</v>
      </c>
      <c r="D126" s="550">
        <v>0.97770000000000024</v>
      </c>
      <c r="E126" s="550">
        <v>0.59870000000000001</v>
      </c>
      <c r="F126" s="550">
        <v>1.9947000000000001</v>
      </c>
      <c r="G126" s="550">
        <v>1.1016999999999999</v>
      </c>
      <c r="I126" s="551">
        <v>44755</v>
      </c>
      <c r="J126" s="550">
        <v>0.97770000000000024</v>
      </c>
      <c r="K126" s="550">
        <v>0.59870000000000001</v>
      </c>
      <c r="L126" s="550">
        <v>1.9947000000000001</v>
      </c>
      <c r="M126" s="550">
        <v>1.1016999999999999</v>
      </c>
    </row>
    <row r="127" spans="3:13" x14ac:dyDescent="0.25">
      <c r="C127" s="551">
        <v>44756</v>
      </c>
      <c r="D127" s="550">
        <v>0.9749000000000001</v>
      </c>
      <c r="E127" s="550">
        <v>0.60489999999999999</v>
      </c>
      <c r="F127" s="550">
        <v>2.0689000000000002</v>
      </c>
      <c r="G127" s="550">
        <v>1.1559000000000001</v>
      </c>
      <c r="I127" s="551">
        <v>44756</v>
      </c>
      <c r="J127" s="550">
        <v>0.9749000000000001</v>
      </c>
      <c r="K127" s="550">
        <v>0.60489999999999999</v>
      </c>
      <c r="L127" s="550">
        <v>2.0689000000000002</v>
      </c>
      <c r="M127" s="550">
        <v>1.1559000000000001</v>
      </c>
    </row>
    <row r="128" spans="3:13" x14ac:dyDescent="0.25">
      <c r="C128" s="551">
        <v>44757</v>
      </c>
      <c r="D128" s="550">
        <v>0.99930000000000008</v>
      </c>
      <c r="E128" s="550">
        <v>0.61430000000000007</v>
      </c>
      <c r="F128" s="550">
        <v>2.1372999999999998</v>
      </c>
      <c r="G128" s="550">
        <v>1.1533</v>
      </c>
      <c r="I128" s="551">
        <v>44757</v>
      </c>
      <c r="J128" s="550">
        <v>0.99930000000000008</v>
      </c>
      <c r="K128" s="550">
        <v>0.61430000000000007</v>
      </c>
      <c r="L128" s="550">
        <v>2.1372999999999998</v>
      </c>
      <c r="M128" s="550">
        <v>1.1533</v>
      </c>
    </row>
    <row r="129" spans="3:13" x14ac:dyDescent="0.25">
      <c r="C129" s="551">
        <v>44760</v>
      </c>
      <c r="D129" s="550">
        <v>0.99290000000000012</v>
      </c>
      <c r="E129" s="550">
        <v>0.60289999999999999</v>
      </c>
      <c r="F129" s="550">
        <v>2.0678999999999998</v>
      </c>
      <c r="G129" s="550">
        <v>1.2269000000000001</v>
      </c>
      <c r="I129" s="551">
        <v>44760</v>
      </c>
      <c r="J129" s="550">
        <v>0.99290000000000012</v>
      </c>
      <c r="K129" s="550">
        <v>0.60289999999999999</v>
      </c>
      <c r="L129" s="550">
        <v>2.0678999999999998</v>
      </c>
      <c r="M129" s="550">
        <v>1.2269000000000001</v>
      </c>
    </row>
    <row r="130" spans="3:13" x14ac:dyDescent="0.25">
      <c r="C130" s="551">
        <v>44761</v>
      </c>
      <c r="D130" s="550">
        <v>0.95300000000000007</v>
      </c>
      <c r="E130" s="550">
        <v>0.57200000000000006</v>
      </c>
      <c r="F130" s="550">
        <v>2.0469999999999997</v>
      </c>
      <c r="G130" s="550">
        <v>1.2010000000000003</v>
      </c>
      <c r="I130" s="551">
        <v>44761</v>
      </c>
      <c r="J130" s="550">
        <v>0.95300000000000007</v>
      </c>
      <c r="K130" s="550">
        <v>0.57200000000000006</v>
      </c>
      <c r="L130" s="550">
        <v>2.0469999999999997</v>
      </c>
      <c r="M130" s="550">
        <v>1.2010000000000003</v>
      </c>
    </row>
    <row r="131" spans="3:13" x14ac:dyDescent="0.25">
      <c r="C131" s="551">
        <v>44762</v>
      </c>
      <c r="D131" s="550">
        <v>0.97050000000000014</v>
      </c>
      <c r="E131" s="550">
        <v>0.5754999999999999</v>
      </c>
      <c r="F131" s="550">
        <v>2.1295000000000002</v>
      </c>
      <c r="G131" s="550">
        <v>1.2224999999999999</v>
      </c>
      <c r="I131" s="551">
        <v>44762</v>
      </c>
      <c r="J131" s="550">
        <v>0.97050000000000014</v>
      </c>
      <c r="K131" s="550">
        <v>0.5754999999999999</v>
      </c>
      <c r="L131" s="550">
        <v>2.1295000000000002</v>
      </c>
      <c r="M131" s="550">
        <v>1.2224999999999999</v>
      </c>
    </row>
    <row r="132" spans="3:13" x14ac:dyDescent="0.25">
      <c r="C132" s="551">
        <v>44763</v>
      </c>
      <c r="D132" s="550">
        <v>0.99560000000000004</v>
      </c>
      <c r="E132" s="550">
        <v>0.59460000000000002</v>
      </c>
      <c r="F132" s="550">
        <v>2.3146</v>
      </c>
      <c r="G132" s="550">
        <v>1.2625999999999999</v>
      </c>
      <c r="I132" s="551">
        <v>44763</v>
      </c>
      <c r="J132" s="550">
        <v>0.99560000000000004</v>
      </c>
      <c r="K132" s="550">
        <v>0.59460000000000002</v>
      </c>
      <c r="L132" s="550">
        <v>2.3146</v>
      </c>
      <c r="M132" s="550">
        <v>1.2625999999999999</v>
      </c>
    </row>
    <row r="133" spans="3:13" x14ac:dyDescent="0.25">
      <c r="C133" s="551">
        <v>44764</v>
      </c>
      <c r="D133" s="550">
        <v>1.0023</v>
      </c>
      <c r="E133" s="550">
        <v>0.59030000000000005</v>
      </c>
      <c r="F133" s="550">
        <v>2.2783000000000002</v>
      </c>
      <c r="G133" s="550">
        <v>1.2202999999999999</v>
      </c>
      <c r="I133" s="551">
        <v>44764</v>
      </c>
      <c r="J133" s="550">
        <v>1.0023</v>
      </c>
      <c r="K133" s="550">
        <v>0.59030000000000005</v>
      </c>
      <c r="L133" s="550">
        <v>2.2783000000000002</v>
      </c>
      <c r="M133" s="550">
        <v>1.2202999999999999</v>
      </c>
    </row>
    <row r="134" spans="3:13" x14ac:dyDescent="0.25">
      <c r="C134" s="551">
        <v>44767</v>
      </c>
      <c r="D134" s="550">
        <v>0.98890000000000011</v>
      </c>
      <c r="E134" s="550">
        <v>0.59190000000000009</v>
      </c>
      <c r="F134" s="550">
        <v>2.2669000000000001</v>
      </c>
      <c r="G134" s="550">
        <v>1.2029000000000001</v>
      </c>
      <c r="I134" s="551">
        <v>44767</v>
      </c>
      <c r="J134" s="550">
        <v>0.98890000000000011</v>
      </c>
      <c r="K134" s="550">
        <v>0.59190000000000009</v>
      </c>
      <c r="L134" s="550">
        <v>2.2669000000000001</v>
      </c>
      <c r="M134" s="550">
        <v>1.2029000000000001</v>
      </c>
    </row>
    <row r="135" spans="3:13" x14ac:dyDescent="0.25">
      <c r="C135" s="551">
        <v>44768</v>
      </c>
      <c r="D135" s="550">
        <v>0.99940000000000007</v>
      </c>
      <c r="E135" s="550">
        <v>0.59440000000000004</v>
      </c>
      <c r="F135" s="550">
        <v>2.3184000000000005</v>
      </c>
      <c r="G135" s="550">
        <v>1.1824000000000001</v>
      </c>
      <c r="I135" s="551">
        <v>44768</v>
      </c>
      <c r="J135" s="550">
        <v>0.99940000000000007</v>
      </c>
      <c r="K135" s="550">
        <v>0.59440000000000004</v>
      </c>
      <c r="L135" s="550">
        <v>2.3184000000000005</v>
      </c>
      <c r="M135" s="550">
        <v>1.1824000000000001</v>
      </c>
    </row>
    <row r="136" spans="3:13" x14ac:dyDescent="0.25">
      <c r="C136" s="551">
        <v>44769</v>
      </c>
      <c r="D136" s="550">
        <v>0.99139999999999995</v>
      </c>
      <c r="E136" s="550">
        <v>0.58839999999999992</v>
      </c>
      <c r="F136" s="550">
        <v>2.3754</v>
      </c>
      <c r="G136" s="550">
        <v>1.1903999999999999</v>
      </c>
      <c r="I136" s="551">
        <v>44769</v>
      </c>
      <c r="J136" s="550">
        <v>0.99139999999999995</v>
      </c>
      <c r="K136" s="550">
        <v>0.58839999999999992</v>
      </c>
      <c r="L136" s="550">
        <v>2.3754</v>
      </c>
      <c r="M136" s="550">
        <v>1.1903999999999999</v>
      </c>
    </row>
    <row r="137" spans="3:13" x14ac:dyDescent="0.25">
      <c r="C137" s="551">
        <v>44770</v>
      </c>
      <c r="D137" s="550">
        <v>0.98270000000000002</v>
      </c>
      <c r="E137" s="550">
        <v>0.57369999999999999</v>
      </c>
      <c r="F137" s="550">
        <v>2.3426999999999998</v>
      </c>
      <c r="G137" s="550">
        <v>1.1587000000000001</v>
      </c>
      <c r="I137" s="551">
        <v>44770</v>
      </c>
      <c r="J137" s="550">
        <v>0.98270000000000002</v>
      </c>
      <c r="K137" s="550">
        <v>0.57369999999999999</v>
      </c>
      <c r="L137" s="550">
        <v>2.3426999999999998</v>
      </c>
      <c r="M137" s="550">
        <v>1.1587000000000001</v>
      </c>
    </row>
    <row r="138" spans="3:13" x14ac:dyDescent="0.25">
      <c r="C138" s="551">
        <v>44771</v>
      </c>
      <c r="D138" s="550">
        <v>0.96600000000000008</v>
      </c>
      <c r="E138" s="550">
        <v>0.56100000000000005</v>
      </c>
      <c r="F138" s="550">
        <v>2.1970000000000001</v>
      </c>
      <c r="G138" s="550">
        <v>1.097</v>
      </c>
      <c r="I138" s="551">
        <v>44771</v>
      </c>
      <c r="J138" s="550">
        <v>0.96600000000000008</v>
      </c>
      <c r="K138" s="550">
        <v>0.56100000000000005</v>
      </c>
      <c r="L138" s="550">
        <v>2.1970000000000001</v>
      </c>
      <c r="M138" s="550">
        <v>1.097</v>
      </c>
    </row>
    <row r="139" spans="3:13" x14ac:dyDescent="0.25">
      <c r="C139" s="551">
        <v>44774</v>
      </c>
      <c r="D139" s="550">
        <v>0.96730000000000016</v>
      </c>
      <c r="E139" s="550">
        <v>0.56830000000000014</v>
      </c>
      <c r="F139" s="550">
        <v>2.1042999999999998</v>
      </c>
      <c r="G139" s="550">
        <v>1.0783</v>
      </c>
      <c r="I139" s="551">
        <v>44774</v>
      </c>
      <c r="J139" s="550">
        <v>0.96730000000000016</v>
      </c>
      <c r="K139" s="550">
        <v>0.56830000000000014</v>
      </c>
      <c r="L139" s="550">
        <v>2.1042999999999998</v>
      </c>
      <c r="M139" s="550">
        <v>1.0783</v>
      </c>
    </row>
    <row r="140" spans="3:13" x14ac:dyDescent="0.25">
      <c r="C140" s="551">
        <v>44775</v>
      </c>
      <c r="D140" s="550">
        <v>0.98339999999999994</v>
      </c>
      <c r="E140" s="550">
        <v>0.58839999999999992</v>
      </c>
      <c r="F140" s="550">
        <v>2.2423999999999999</v>
      </c>
      <c r="G140" s="550">
        <v>1.1444000000000001</v>
      </c>
      <c r="I140" s="551">
        <v>44775</v>
      </c>
      <c r="J140" s="550">
        <v>0.98339999999999994</v>
      </c>
      <c r="K140" s="550">
        <v>0.58839999999999992</v>
      </c>
      <c r="L140" s="550">
        <v>2.2423999999999999</v>
      </c>
      <c r="M140" s="550">
        <v>1.1444000000000001</v>
      </c>
    </row>
    <row r="141" spans="3:13" x14ac:dyDescent="0.25">
      <c r="C141" s="551">
        <v>44776</v>
      </c>
      <c r="D141" s="550">
        <v>0.95609999999999995</v>
      </c>
      <c r="E141" s="550">
        <v>0.56610000000000005</v>
      </c>
      <c r="F141" s="550">
        <v>2.1391</v>
      </c>
      <c r="G141" s="550">
        <v>1.1101000000000001</v>
      </c>
      <c r="I141" s="551">
        <v>44776</v>
      </c>
      <c r="J141" s="550">
        <v>0.95609999999999995</v>
      </c>
      <c r="K141" s="550">
        <v>0.56610000000000005</v>
      </c>
      <c r="L141" s="550">
        <v>2.1391</v>
      </c>
      <c r="M141" s="550">
        <v>1.1101000000000001</v>
      </c>
    </row>
    <row r="142" spans="3:13" x14ac:dyDescent="0.25">
      <c r="C142" s="551">
        <v>44777</v>
      </c>
      <c r="D142" s="550">
        <v>0.94040000000000001</v>
      </c>
      <c r="E142" s="550">
        <v>0.55040000000000011</v>
      </c>
      <c r="F142" s="550">
        <v>2.1284000000000001</v>
      </c>
      <c r="G142" s="550">
        <v>1.0954000000000002</v>
      </c>
      <c r="I142" s="551">
        <v>44777</v>
      </c>
      <c r="J142" s="550">
        <v>0.94040000000000001</v>
      </c>
      <c r="K142" s="550">
        <v>0.55040000000000011</v>
      </c>
      <c r="L142" s="550">
        <v>2.1284000000000001</v>
      </c>
      <c r="M142" s="550">
        <v>1.0954000000000002</v>
      </c>
    </row>
    <row r="143" spans="3:13" x14ac:dyDescent="0.25">
      <c r="C143" s="551">
        <v>44778</v>
      </c>
      <c r="D143" s="550">
        <v>0.95120000000000005</v>
      </c>
      <c r="E143" s="550">
        <v>0.53620000000000001</v>
      </c>
      <c r="F143" s="550">
        <v>2.0651999999999999</v>
      </c>
      <c r="G143" s="550">
        <v>1.0762</v>
      </c>
      <c r="I143" s="551">
        <v>44778</v>
      </c>
      <c r="J143" s="550">
        <v>0.95120000000000005</v>
      </c>
      <c r="K143" s="550">
        <v>0.53620000000000001</v>
      </c>
      <c r="L143" s="550">
        <v>2.0651999999999999</v>
      </c>
      <c r="M143" s="550">
        <v>1.0762</v>
      </c>
    </row>
    <row r="144" spans="3:13" x14ac:dyDescent="0.25">
      <c r="C144" s="551">
        <v>44781</v>
      </c>
      <c r="D144" s="550">
        <v>0.94490000000000007</v>
      </c>
      <c r="E144" s="550">
        <v>0.54289999999999994</v>
      </c>
      <c r="F144" s="550">
        <v>2.1368999999999998</v>
      </c>
      <c r="G144" s="550">
        <v>1.0979000000000001</v>
      </c>
      <c r="I144" s="551">
        <v>44781</v>
      </c>
      <c r="J144" s="550">
        <v>0.94490000000000007</v>
      </c>
      <c r="K144" s="550">
        <v>0.54289999999999994</v>
      </c>
      <c r="L144" s="550">
        <v>2.1368999999999998</v>
      </c>
      <c r="M144" s="550">
        <v>1.0979000000000001</v>
      </c>
    </row>
    <row r="145" spans="3:13" x14ac:dyDescent="0.25">
      <c r="C145" s="551">
        <v>44782</v>
      </c>
      <c r="D145" s="550">
        <v>0.95460000000000012</v>
      </c>
      <c r="E145" s="550">
        <v>0.55059999999999998</v>
      </c>
      <c r="F145" s="550">
        <v>2.1256000000000004</v>
      </c>
      <c r="G145" s="550">
        <v>1.1016000000000001</v>
      </c>
      <c r="I145" s="551">
        <v>44782</v>
      </c>
      <c r="J145" s="550">
        <v>0.95460000000000012</v>
      </c>
      <c r="K145" s="550">
        <v>0.55059999999999998</v>
      </c>
      <c r="L145" s="550">
        <v>2.1256000000000004</v>
      </c>
      <c r="M145" s="550">
        <v>1.1016000000000001</v>
      </c>
    </row>
    <row r="146" spans="3:13" x14ac:dyDescent="0.25">
      <c r="C146" s="551">
        <v>44783</v>
      </c>
      <c r="D146" s="550">
        <v>0.96860000000000002</v>
      </c>
      <c r="E146" s="550">
        <v>0.5626000000000001</v>
      </c>
      <c r="F146" s="550">
        <v>2.0996000000000001</v>
      </c>
      <c r="G146" s="550">
        <v>1.1026000000000002</v>
      </c>
      <c r="I146" s="551">
        <v>44783</v>
      </c>
      <c r="J146" s="550">
        <v>0.96860000000000002</v>
      </c>
      <c r="K146" s="550">
        <v>0.5626000000000001</v>
      </c>
      <c r="L146" s="550">
        <v>2.0996000000000001</v>
      </c>
      <c r="M146" s="550">
        <v>1.1026000000000002</v>
      </c>
    </row>
    <row r="147" spans="3:13" x14ac:dyDescent="0.25">
      <c r="C147" s="551">
        <v>44784</v>
      </c>
      <c r="D147" s="550">
        <v>0.96519999999999995</v>
      </c>
      <c r="E147" s="550">
        <v>0.56419999999999992</v>
      </c>
      <c r="F147" s="550">
        <v>2.0512000000000001</v>
      </c>
      <c r="G147" s="550">
        <v>1.0882000000000001</v>
      </c>
      <c r="I147" s="551">
        <v>44784</v>
      </c>
      <c r="J147" s="550">
        <v>0.96519999999999995</v>
      </c>
      <c r="K147" s="550">
        <v>0.56419999999999992</v>
      </c>
      <c r="L147" s="550">
        <v>2.0512000000000001</v>
      </c>
      <c r="M147" s="550">
        <v>1.0882000000000001</v>
      </c>
    </row>
    <row r="148" spans="3:13" x14ac:dyDescent="0.25">
      <c r="C148" s="551">
        <v>44785</v>
      </c>
      <c r="D148" s="550">
        <v>0.95119999999999993</v>
      </c>
      <c r="E148" s="550">
        <v>0.55619999999999992</v>
      </c>
      <c r="F148" s="550">
        <v>2.0642</v>
      </c>
      <c r="G148" s="550">
        <v>1.1082000000000001</v>
      </c>
      <c r="I148" s="551">
        <v>44785</v>
      </c>
      <c r="J148" s="550">
        <v>0.95119999999999993</v>
      </c>
      <c r="K148" s="550">
        <v>0.55619999999999992</v>
      </c>
      <c r="L148" s="550">
        <v>2.0642</v>
      </c>
      <c r="M148" s="550">
        <v>1.1082000000000001</v>
      </c>
    </row>
    <row r="149" spans="3:13" x14ac:dyDescent="0.25">
      <c r="C149" s="551">
        <v>44788</v>
      </c>
      <c r="D149" s="550">
        <v>0.95490000000000008</v>
      </c>
      <c r="E149" s="550">
        <v>0.56390000000000007</v>
      </c>
      <c r="F149" s="550">
        <v>2.0718999999999999</v>
      </c>
      <c r="G149" s="550">
        <v>1.1029</v>
      </c>
      <c r="I149" s="551">
        <v>44788</v>
      </c>
      <c r="J149" s="550">
        <v>0.95490000000000008</v>
      </c>
      <c r="K149" s="550">
        <v>0.56390000000000007</v>
      </c>
      <c r="L149" s="550">
        <v>2.0718999999999999</v>
      </c>
      <c r="M149" s="550">
        <v>1.1029</v>
      </c>
    </row>
    <row r="150" spans="3:13" x14ac:dyDescent="0.25">
      <c r="C150" s="551">
        <v>44789</v>
      </c>
      <c r="D150" s="550">
        <v>0.94529999999999992</v>
      </c>
      <c r="E150" s="550">
        <v>0.56829999999999992</v>
      </c>
      <c r="F150" s="550">
        <v>2.1602999999999999</v>
      </c>
      <c r="G150" s="550">
        <v>1.1223000000000001</v>
      </c>
      <c r="I150" s="551">
        <v>44789</v>
      </c>
      <c r="J150" s="550">
        <v>0.94529999999999992</v>
      </c>
      <c r="K150" s="550">
        <v>0.56829999999999992</v>
      </c>
      <c r="L150" s="550">
        <v>2.1602999999999999</v>
      </c>
      <c r="M150" s="550">
        <v>1.1223000000000001</v>
      </c>
    </row>
    <row r="151" spans="3:13" x14ac:dyDescent="0.25">
      <c r="C151" s="551">
        <v>44790</v>
      </c>
      <c r="D151" s="550">
        <v>0.92949999999999977</v>
      </c>
      <c r="E151" s="550">
        <v>0.5754999999999999</v>
      </c>
      <c r="F151" s="550">
        <v>2.2294999999999998</v>
      </c>
      <c r="G151" s="550">
        <v>1.1424999999999998</v>
      </c>
      <c r="I151" s="551">
        <v>44790</v>
      </c>
      <c r="J151" s="550">
        <v>0.92949999999999977</v>
      </c>
      <c r="K151" s="550">
        <v>0.5754999999999999</v>
      </c>
      <c r="L151" s="550">
        <v>2.2294999999999998</v>
      </c>
      <c r="M151" s="550">
        <v>1.1424999999999998</v>
      </c>
    </row>
    <row r="152" spans="3:13" x14ac:dyDescent="0.25">
      <c r="C152" s="551">
        <v>44791</v>
      </c>
      <c r="D152" s="550">
        <v>0.9706999999999999</v>
      </c>
      <c r="E152" s="550">
        <v>0.57469999999999999</v>
      </c>
      <c r="F152" s="550">
        <v>2.2197</v>
      </c>
      <c r="G152" s="550">
        <v>1.1476999999999999</v>
      </c>
      <c r="I152" s="551">
        <v>44791</v>
      </c>
      <c r="J152" s="550">
        <v>0.9706999999999999</v>
      </c>
      <c r="K152" s="550">
        <v>0.57469999999999999</v>
      </c>
      <c r="L152" s="550">
        <v>2.2197</v>
      </c>
      <c r="M152" s="550">
        <v>1.1476999999999999</v>
      </c>
    </row>
    <row r="153" spans="3:13" x14ac:dyDescent="0.25">
      <c r="C153" s="551">
        <v>44792</v>
      </c>
      <c r="D153" s="550">
        <v>0.95120000000000005</v>
      </c>
      <c r="E153" s="550">
        <v>0.57720000000000016</v>
      </c>
      <c r="F153" s="550">
        <v>2.2652000000000001</v>
      </c>
      <c r="G153" s="550">
        <v>1.1562000000000001</v>
      </c>
      <c r="I153" s="551">
        <v>44792</v>
      </c>
      <c r="J153" s="550">
        <v>0.95120000000000005</v>
      </c>
      <c r="K153" s="550">
        <v>0.57720000000000016</v>
      </c>
      <c r="L153" s="550">
        <v>2.2652000000000001</v>
      </c>
      <c r="M153" s="550">
        <v>1.1562000000000001</v>
      </c>
    </row>
    <row r="154" spans="3:13" x14ac:dyDescent="0.25">
      <c r="C154" s="551">
        <v>44795</v>
      </c>
      <c r="D154" s="550">
        <v>0.96260000000000012</v>
      </c>
      <c r="E154" s="550">
        <v>0.59160000000000013</v>
      </c>
      <c r="F154" s="550">
        <v>2.3186</v>
      </c>
      <c r="G154" s="550">
        <v>1.1796000000000002</v>
      </c>
      <c r="I154" s="551">
        <v>44795</v>
      </c>
      <c r="J154" s="550">
        <v>0.96260000000000012</v>
      </c>
      <c r="K154" s="550">
        <v>0.59160000000000013</v>
      </c>
      <c r="L154" s="550">
        <v>2.3186</v>
      </c>
      <c r="M154" s="550">
        <v>1.1796000000000002</v>
      </c>
    </row>
    <row r="155" spans="3:13" x14ac:dyDescent="0.25">
      <c r="C155" s="551">
        <v>44796</v>
      </c>
      <c r="D155" s="550">
        <v>0.98049999999999993</v>
      </c>
      <c r="E155" s="550">
        <v>0.60150000000000015</v>
      </c>
      <c r="F155" s="550">
        <v>2.3245000000000005</v>
      </c>
      <c r="G155" s="550">
        <v>1.1875000000000002</v>
      </c>
      <c r="I155" s="551">
        <v>44796</v>
      </c>
      <c r="J155" s="550">
        <v>0.98049999999999993</v>
      </c>
      <c r="K155" s="550">
        <v>0.60150000000000015</v>
      </c>
      <c r="L155" s="550">
        <v>2.3245000000000005</v>
      </c>
      <c r="M155" s="550">
        <v>1.1875000000000002</v>
      </c>
    </row>
    <row r="156" spans="3:13" x14ac:dyDescent="0.25">
      <c r="C156" s="551">
        <v>44797</v>
      </c>
      <c r="D156" s="550">
        <v>0.98770000000000002</v>
      </c>
      <c r="E156" s="550">
        <v>0.61470000000000002</v>
      </c>
      <c r="F156" s="550">
        <v>2.3087</v>
      </c>
      <c r="G156" s="550">
        <v>1.1957000000000002</v>
      </c>
      <c r="I156" s="551">
        <v>44797</v>
      </c>
      <c r="J156" s="550">
        <v>0.98770000000000002</v>
      </c>
      <c r="K156" s="550">
        <v>0.61470000000000002</v>
      </c>
      <c r="L156" s="550">
        <v>2.3087</v>
      </c>
      <c r="M156" s="550">
        <v>1.1957000000000002</v>
      </c>
    </row>
    <row r="157" spans="3:13" x14ac:dyDescent="0.25">
      <c r="C157" s="551">
        <v>44798</v>
      </c>
      <c r="D157" s="550">
        <v>1.0258</v>
      </c>
      <c r="E157" s="550">
        <v>0.61280000000000001</v>
      </c>
      <c r="F157" s="550">
        <v>2.2338000000000005</v>
      </c>
      <c r="G157" s="550">
        <v>1.1708000000000001</v>
      </c>
      <c r="I157" s="551">
        <v>44798</v>
      </c>
      <c r="J157" s="550">
        <v>1.0258</v>
      </c>
      <c r="K157" s="550">
        <v>0.61280000000000001</v>
      </c>
      <c r="L157" s="550">
        <v>2.2338000000000005</v>
      </c>
      <c r="M157" s="550">
        <v>1.1708000000000001</v>
      </c>
    </row>
    <row r="158" spans="3:13" x14ac:dyDescent="0.25">
      <c r="C158" s="551">
        <v>44799</v>
      </c>
      <c r="D158" s="550">
        <v>1.0378999999999998</v>
      </c>
      <c r="E158" s="550">
        <v>0.62789999999999968</v>
      </c>
      <c r="F158" s="550">
        <v>2.3048999999999999</v>
      </c>
      <c r="G158" s="550">
        <v>1.2028999999999999</v>
      </c>
      <c r="I158" s="551">
        <v>44799</v>
      </c>
      <c r="J158" s="550">
        <v>1.0378999999999998</v>
      </c>
      <c r="K158" s="550">
        <v>0.62789999999999968</v>
      </c>
      <c r="L158" s="550">
        <v>2.3048999999999999</v>
      </c>
      <c r="M158" s="550">
        <v>1.2028999999999999</v>
      </c>
    </row>
    <row r="159" spans="3:13" x14ac:dyDescent="0.25">
      <c r="C159" s="551">
        <v>44802</v>
      </c>
      <c r="D159" s="550">
        <v>1.0317000000000001</v>
      </c>
      <c r="E159" s="550">
        <v>0.61970000000000014</v>
      </c>
      <c r="F159" s="550">
        <v>2.2976999999999999</v>
      </c>
      <c r="G159" s="550">
        <v>1.1877000000000002</v>
      </c>
      <c r="I159" s="551">
        <v>44802</v>
      </c>
      <c r="J159" s="550">
        <v>1.0317000000000001</v>
      </c>
      <c r="K159" s="550">
        <v>0.61970000000000014</v>
      </c>
      <c r="L159" s="550">
        <v>2.2976999999999999</v>
      </c>
      <c r="M159" s="550">
        <v>1.1877000000000002</v>
      </c>
    </row>
    <row r="160" spans="3:13" x14ac:dyDescent="0.25">
      <c r="C160" s="551">
        <v>44803</v>
      </c>
      <c r="D160" s="550">
        <v>1.0259999999999998</v>
      </c>
      <c r="E160" s="550">
        <v>0.61899999999999977</v>
      </c>
      <c r="F160" s="550">
        <v>2.3119999999999998</v>
      </c>
      <c r="G160" s="550">
        <v>1.1890000000000001</v>
      </c>
      <c r="I160" s="551">
        <v>44803</v>
      </c>
      <c r="J160" s="550">
        <v>1.0259999999999998</v>
      </c>
      <c r="K160" s="550">
        <v>0.61899999999999977</v>
      </c>
      <c r="L160" s="550">
        <v>2.3119999999999998</v>
      </c>
      <c r="M160" s="550">
        <v>1.1890000000000001</v>
      </c>
    </row>
    <row r="161" spans="3:13" x14ac:dyDescent="0.25">
      <c r="C161" s="551">
        <v>44804</v>
      </c>
      <c r="D161" s="550">
        <v>1.0141000000000002</v>
      </c>
      <c r="E161" s="550">
        <v>0.6111000000000002</v>
      </c>
      <c r="F161" s="550">
        <v>2.3471000000000002</v>
      </c>
      <c r="G161" s="550">
        <v>1.1940999999999999</v>
      </c>
      <c r="I161" s="551">
        <v>44804</v>
      </c>
      <c r="J161" s="550">
        <v>1.0141000000000002</v>
      </c>
      <c r="K161" s="550">
        <v>0.6111000000000002</v>
      </c>
      <c r="L161" s="550">
        <v>2.3471000000000002</v>
      </c>
      <c r="M161" s="550">
        <v>1.1940999999999999</v>
      </c>
    </row>
    <row r="162" spans="3:13" x14ac:dyDescent="0.25">
      <c r="C162" s="551">
        <v>44805</v>
      </c>
      <c r="D162" s="550">
        <v>1.0226999999999999</v>
      </c>
      <c r="E162" s="550">
        <v>0.61470000000000002</v>
      </c>
      <c r="F162" s="550">
        <v>2.3597000000000001</v>
      </c>
      <c r="G162" s="550">
        <v>1.2006999999999999</v>
      </c>
      <c r="I162" s="551">
        <v>44805</v>
      </c>
      <c r="J162" s="550">
        <v>1.0226999999999999</v>
      </c>
      <c r="K162" s="550">
        <v>0.61470000000000002</v>
      </c>
      <c r="L162" s="550">
        <v>2.3597000000000001</v>
      </c>
      <c r="M162" s="550">
        <v>1.2006999999999999</v>
      </c>
    </row>
    <row r="163" spans="3:13" x14ac:dyDescent="0.25">
      <c r="C163" s="551">
        <v>44806</v>
      </c>
      <c r="D163" s="550">
        <v>1.0324</v>
      </c>
      <c r="E163" s="550">
        <v>0.62239999999999984</v>
      </c>
      <c r="F163" s="550">
        <v>2.3104</v>
      </c>
      <c r="G163" s="550">
        <v>1.1863999999999999</v>
      </c>
      <c r="I163" s="551">
        <v>44806</v>
      </c>
      <c r="J163" s="550">
        <v>1.0324</v>
      </c>
      <c r="K163" s="550">
        <v>0.62239999999999984</v>
      </c>
      <c r="L163" s="550">
        <v>2.3104</v>
      </c>
      <c r="M163" s="550">
        <v>1.1863999999999999</v>
      </c>
    </row>
    <row r="164" spans="3:13" x14ac:dyDescent="0.25">
      <c r="C164" s="551">
        <v>44809</v>
      </c>
      <c r="D164" s="550">
        <v>1.0791999999999997</v>
      </c>
      <c r="E164" s="550">
        <v>0.62719999999999976</v>
      </c>
      <c r="F164" s="550">
        <v>2.3752</v>
      </c>
      <c r="G164" s="550">
        <v>1.2052</v>
      </c>
      <c r="I164" s="551">
        <v>44809</v>
      </c>
      <c r="J164" s="550">
        <v>1.0791999999999997</v>
      </c>
      <c r="K164" s="550">
        <v>0.62719999999999976</v>
      </c>
      <c r="L164" s="550">
        <v>2.3752</v>
      </c>
      <c r="M164" s="550">
        <v>1.2052</v>
      </c>
    </row>
    <row r="165" spans="3:13" x14ac:dyDescent="0.25">
      <c r="C165" s="551">
        <v>44810</v>
      </c>
      <c r="D165" s="550">
        <v>1.0477999999999998</v>
      </c>
      <c r="E165" s="550">
        <v>0.58879999999999977</v>
      </c>
      <c r="F165" s="550">
        <v>2.3457999999999997</v>
      </c>
      <c r="G165" s="550">
        <v>1.1807999999999998</v>
      </c>
      <c r="I165" s="551">
        <v>44810</v>
      </c>
      <c r="J165" s="550">
        <v>1.0477999999999998</v>
      </c>
      <c r="K165" s="550">
        <v>0.58879999999999977</v>
      </c>
      <c r="L165" s="550">
        <v>2.3457999999999997</v>
      </c>
      <c r="M165" s="550">
        <v>1.1807999999999998</v>
      </c>
    </row>
    <row r="166" spans="3:13" x14ac:dyDescent="0.25">
      <c r="C166" s="551">
        <v>44811</v>
      </c>
      <c r="D166" s="550">
        <v>1.0416000000000003</v>
      </c>
      <c r="E166" s="550">
        <v>0.5726</v>
      </c>
      <c r="F166" s="550">
        <v>2.2836000000000003</v>
      </c>
      <c r="G166" s="550">
        <v>1.1546000000000003</v>
      </c>
      <c r="I166" s="551">
        <v>44811</v>
      </c>
      <c r="J166" s="550">
        <v>1.0416000000000003</v>
      </c>
      <c r="K166" s="550">
        <v>0.5726</v>
      </c>
      <c r="L166" s="550">
        <v>2.2836000000000003</v>
      </c>
      <c r="M166" s="550">
        <v>1.1546000000000003</v>
      </c>
    </row>
    <row r="167" spans="3:13" x14ac:dyDescent="0.25">
      <c r="C167" s="551">
        <v>44812</v>
      </c>
      <c r="D167" s="550">
        <v>1.0257000000000001</v>
      </c>
      <c r="E167" s="550">
        <v>0.54369999999999985</v>
      </c>
      <c r="F167" s="550">
        <v>2.2517</v>
      </c>
      <c r="G167" s="550">
        <v>1.1217000000000001</v>
      </c>
      <c r="I167" s="551">
        <v>44812</v>
      </c>
      <c r="J167" s="550">
        <v>1.0257000000000001</v>
      </c>
      <c r="K167" s="550">
        <v>0.54369999999999985</v>
      </c>
      <c r="L167" s="550">
        <v>2.2517</v>
      </c>
      <c r="M167" s="550">
        <v>1.1217000000000001</v>
      </c>
    </row>
    <row r="168" spans="3:13" x14ac:dyDescent="0.25">
      <c r="C168" s="551">
        <v>44813</v>
      </c>
      <c r="D168" s="550">
        <v>1.1088</v>
      </c>
      <c r="E168" s="550">
        <v>0.56979999999999986</v>
      </c>
      <c r="F168" s="550">
        <v>2.3168000000000002</v>
      </c>
      <c r="G168" s="550">
        <v>1.1548000000000003</v>
      </c>
      <c r="I168" s="551">
        <v>44813</v>
      </c>
      <c r="J168" s="550">
        <v>1.1088</v>
      </c>
      <c r="K168" s="550">
        <v>0.56979999999999986</v>
      </c>
      <c r="L168" s="550">
        <v>2.3168000000000002</v>
      </c>
      <c r="M168" s="550">
        <v>1.1548000000000003</v>
      </c>
    </row>
    <row r="169" spans="3:13" x14ac:dyDescent="0.25">
      <c r="C169" s="551">
        <v>44816</v>
      </c>
      <c r="D169" s="550">
        <v>1.1062999999999998</v>
      </c>
      <c r="E169" s="550">
        <v>0.57230000000000003</v>
      </c>
      <c r="F169" s="550">
        <v>2.3063000000000002</v>
      </c>
      <c r="G169" s="550">
        <v>1.1433000000000002</v>
      </c>
      <c r="I169" s="551">
        <v>44816</v>
      </c>
      <c r="J169" s="550">
        <v>1.1062999999999998</v>
      </c>
      <c r="K169" s="550">
        <v>0.57230000000000003</v>
      </c>
      <c r="L169" s="550">
        <v>2.3063000000000002</v>
      </c>
      <c r="M169" s="550">
        <v>1.1433000000000002</v>
      </c>
    </row>
    <row r="170" spans="3:13" x14ac:dyDescent="0.25">
      <c r="C170" s="551">
        <v>44817</v>
      </c>
      <c r="D170" s="550">
        <v>1.0721000000000001</v>
      </c>
      <c r="E170" s="550">
        <v>0.56010000000000004</v>
      </c>
      <c r="F170" s="550">
        <v>2.2641</v>
      </c>
      <c r="G170" s="550">
        <v>1.1260999999999999</v>
      </c>
      <c r="I170" s="551">
        <v>44817</v>
      </c>
      <c r="J170" s="550">
        <v>1.0721000000000001</v>
      </c>
      <c r="K170" s="550">
        <v>0.56010000000000004</v>
      </c>
      <c r="L170" s="550">
        <v>2.2641</v>
      </c>
      <c r="M170" s="550">
        <v>1.1260999999999999</v>
      </c>
    </row>
    <row r="171" spans="3:13" x14ac:dyDescent="0.25">
      <c r="C171" s="551">
        <v>44818</v>
      </c>
      <c r="D171" s="550">
        <v>1.0556999999999999</v>
      </c>
      <c r="E171" s="550">
        <v>0.56369999999999987</v>
      </c>
      <c r="F171" s="550">
        <v>2.2797000000000001</v>
      </c>
      <c r="G171" s="550">
        <v>1.1427</v>
      </c>
      <c r="I171" s="551">
        <v>44818</v>
      </c>
      <c r="J171" s="550">
        <v>1.0556999999999999</v>
      </c>
      <c r="K171" s="550">
        <v>0.56369999999999987</v>
      </c>
      <c r="L171" s="550">
        <v>2.2797000000000001</v>
      </c>
      <c r="M171" s="550">
        <v>1.1427</v>
      </c>
    </row>
    <row r="172" spans="3:13" x14ac:dyDescent="0.25">
      <c r="C172" s="551">
        <v>44819</v>
      </c>
      <c r="D172" s="550">
        <v>1.0202</v>
      </c>
      <c r="E172" s="550">
        <v>0.5461999999999998</v>
      </c>
      <c r="F172" s="550">
        <v>2.2811999999999997</v>
      </c>
      <c r="G172" s="550">
        <v>1.1522000000000001</v>
      </c>
      <c r="I172" s="551">
        <v>44819</v>
      </c>
      <c r="J172" s="550">
        <v>1.0202</v>
      </c>
      <c r="K172" s="550">
        <v>0.5461999999999998</v>
      </c>
      <c r="L172" s="550">
        <v>2.2811999999999997</v>
      </c>
      <c r="M172" s="550">
        <v>1.1522000000000001</v>
      </c>
    </row>
    <row r="173" spans="3:13" x14ac:dyDescent="0.25">
      <c r="C173" s="551">
        <v>44820</v>
      </c>
      <c r="D173" s="550">
        <v>1.0141999999999998</v>
      </c>
      <c r="E173" s="550">
        <v>0.54820000000000002</v>
      </c>
      <c r="F173" s="550">
        <v>2.2702</v>
      </c>
      <c r="G173" s="550">
        <v>1.1501999999999999</v>
      </c>
      <c r="I173" s="551">
        <v>44820</v>
      </c>
      <c r="J173" s="550">
        <v>1.0141999999999998</v>
      </c>
      <c r="K173" s="550">
        <v>0.54820000000000002</v>
      </c>
      <c r="L173" s="550">
        <v>2.2702</v>
      </c>
      <c r="M173" s="550">
        <v>1.1501999999999999</v>
      </c>
    </row>
    <row r="174" spans="3:13" x14ac:dyDescent="0.25">
      <c r="C174" s="551">
        <v>44823</v>
      </c>
      <c r="D174" s="550">
        <v>1.0082</v>
      </c>
      <c r="E174" s="550">
        <v>0.5461999999999998</v>
      </c>
      <c r="F174" s="550">
        <v>2.2801999999999998</v>
      </c>
      <c r="G174" s="550">
        <v>1.1402000000000001</v>
      </c>
      <c r="I174" s="551">
        <v>44823</v>
      </c>
      <c r="J174" s="550">
        <v>1.0082</v>
      </c>
      <c r="K174" s="550">
        <v>0.5461999999999998</v>
      </c>
      <c r="L174" s="550">
        <v>2.2801999999999998</v>
      </c>
      <c r="M174" s="550">
        <v>1.1402000000000001</v>
      </c>
    </row>
    <row r="175" spans="3:13" x14ac:dyDescent="0.25">
      <c r="C175" s="551">
        <v>44824</v>
      </c>
      <c r="D175" s="550">
        <v>1.0183999999999997</v>
      </c>
      <c r="E175" s="550">
        <v>0.55140000000000011</v>
      </c>
      <c r="F175" s="550">
        <v>2.2614000000000001</v>
      </c>
      <c r="G175" s="550">
        <v>1.1414</v>
      </c>
      <c r="I175" s="551">
        <v>44824</v>
      </c>
      <c r="J175" s="550">
        <v>1.0183999999999997</v>
      </c>
      <c r="K175" s="550">
        <v>0.55140000000000011</v>
      </c>
      <c r="L175" s="550">
        <v>2.2614000000000001</v>
      </c>
      <c r="M175" s="550">
        <v>1.1414</v>
      </c>
    </row>
    <row r="176" spans="3:13" x14ac:dyDescent="0.25">
      <c r="C176" s="551">
        <v>44825</v>
      </c>
      <c r="D176" s="550">
        <v>1.0216000000000001</v>
      </c>
      <c r="E176" s="550">
        <v>0.5526000000000002</v>
      </c>
      <c r="F176" s="550">
        <v>2.2355999999999998</v>
      </c>
      <c r="G176" s="550">
        <v>1.1315999999999999</v>
      </c>
      <c r="I176" s="551">
        <v>44825</v>
      </c>
      <c r="J176" s="550">
        <v>1.0216000000000001</v>
      </c>
      <c r="K176" s="550">
        <v>0.5526000000000002</v>
      </c>
      <c r="L176" s="550">
        <v>2.2355999999999998</v>
      </c>
      <c r="M176" s="550">
        <v>1.1315999999999999</v>
      </c>
    </row>
    <row r="177" spans="3:13" x14ac:dyDescent="0.25">
      <c r="C177" s="551">
        <v>44826</v>
      </c>
      <c r="D177" s="550">
        <v>1.0486999999999997</v>
      </c>
      <c r="E177" s="550">
        <v>0.55770000000000008</v>
      </c>
      <c r="F177" s="550">
        <v>2.1996999999999995</v>
      </c>
      <c r="G177" s="550">
        <v>1.1156999999999999</v>
      </c>
      <c r="I177" s="551">
        <v>44826</v>
      </c>
      <c r="J177" s="550">
        <v>1.0486999999999997</v>
      </c>
      <c r="K177" s="550">
        <v>0.55770000000000008</v>
      </c>
      <c r="L177" s="550">
        <v>2.1996999999999995</v>
      </c>
      <c r="M177" s="550">
        <v>1.1156999999999999</v>
      </c>
    </row>
    <row r="178" spans="3:13" x14ac:dyDescent="0.25">
      <c r="C178" s="551">
        <v>44827</v>
      </c>
      <c r="D178" s="550">
        <v>1.0484999999999998</v>
      </c>
      <c r="E178" s="550">
        <v>0.57450000000000001</v>
      </c>
      <c r="F178" s="550">
        <v>2.3105000000000002</v>
      </c>
      <c r="G178" s="550">
        <v>1.1484999999999999</v>
      </c>
      <c r="I178" s="551">
        <v>44827</v>
      </c>
      <c r="J178" s="550">
        <v>1.0484999999999998</v>
      </c>
      <c r="K178" s="550">
        <v>0.57450000000000001</v>
      </c>
      <c r="L178" s="550">
        <v>2.3105000000000002</v>
      </c>
      <c r="M178" s="550">
        <v>1.1484999999999999</v>
      </c>
    </row>
    <row r="179" spans="3:13" x14ac:dyDescent="0.25">
      <c r="C179" s="551">
        <v>44830</v>
      </c>
      <c r="D179" s="550">
        <v>1.0895999999999999</v>
      </c>
      <c r="E179" s="550">
        <v>0.5985999999999998</v>
      </c>
      <c r="F179" s="550">
        <v>2.4385999999999997</v>
      </c>
      <c r="G179" s="550">
        <v>1.1765999999999996</v>
      </c>
      <c r="I179" s="551">
        <v>44830</v>
      </c>
      <c r="J179" s="550">
        <v>1.0895999999999999</v>
      </c>
      <c r="K179" s="550">
        <v>0.5985999999999998</v>
      </c>
      <c r="L179" s="550">
        <v>2.4385999999999997</v>
      </c>
      <c r="M179" s="550">
        <v>1.1765999999999996</v>
      </c>
    </row>
    <row r="180" spans="3:13" x14ac:dyDescent="0.25">
      <c r="C180" s="551">
        <v>44831</v>
      </c>
      <c r="D180" s="550">
        <v>1.1318999999999999</v>
      </c>
      <c r="E180" s="550">
        <v>0.60589999999999966</v>
      </c>
      <c r="F180" s="550">
        <v>2.5169000000000001</v>
      </c>
      <c r="G180" s="550">
        <v>1.1999</v>
      </c>
      <c r="I180" s="551">
        <v>44831</v>
      </c>
      <c r="J180" s="550">
        <v>1.1318999999999999</v>
      </c>
      <c r="K180" s="550">
        <v>0.60589999999999966</v>
      </c>
      <c r="L180" s="550">
        <v>2.5169000000000001</v>
      </c>
      <c r="M180" s="550">
        <v>1.1999</v>
      </c>
    </row>
    <row r="181" spans="3:13" x14ac:dyDescent="0.25">
      <c r="C181" s="551">
        <v>44832</v>
      </c>
      <c r="D181" s="550">
        <v>1.1817000000000002</v>
      </c>
      <c r="E181" s="550">
        <v>0.5996999999999999</v>
      </c>
      <c r="F181" s="550">
        <v>2.4017000000000004</v>
      </c>
      <c r="G181" s="550">
        <v>1.1757</v>
      </c>
      <c r="I181" s="551">
        <v>44832</v>
      </c>
      <c r="J181" s="550">
        <v>1.1817000000000002</v>
      </c>
      <c r="K181" s="550">
        <v>0.5996999999999999</v>
      </c>
      <c r="L181" s="550">
        <v>2.4017000000000004</v>
      </c>
      <c r="M181" s="550">
        <v>1.1757</v>
      </c>
    </row>
    <row r="182" spans="3:13" x14ac:dyDescent="0.25">
      <c r="C182" s="551">
        <v>44833</v>
      </c>
      <c r="D182" s="550">
        <v>1.1764000000000001</v>
      </c>
      <c r="E182" s="550">
        <v>0.61640000000000006</v>
      </c>
      <c r="F182" s="550">
        <v>2.4673999999999996</v>
      </c>
      <c r="G182" s="550">
        <v>1.1854</v>
      </c>
      <c r="I182" s="551">
        <v>44833</v>
      </c>
      <c r="J182" s="550">
        <v>1.1764000000000001</v>
      </c>
      <c r="K182" s="550">
        <v>0.61640000000000006</v>
      </c>
      <c r="L182" s="550">
        <v>2.4673999999999996</v>
      </c>
      <c r="M182" s="550">
        <v>1.1854</v>
      </c>
    </row>
    <row r="183" spans="3:13" x14ac:dyDescent="0.25">
      <c r="C183" s="551">
        <v>44834</v>
      </c>
      <c r="D183" s="550">
        <v>1.2030999999999996</v>
      </c>
      <c r="E183" s="550">
        <v>0.61109999999999998</v>
      </c>
      <c r="F183" s="550">
        <v>2.4030999999999998</v>
      </c>
      <c r="G183" s="550">
        <v>1.1760999999999999</v>
      </c>
      <c r="I183" s="551">
        <v>44834</v>
      </c>
      <c r="J183" s="550">
        <v>1.2030999999999996</v>
      </c>
      <c r="K183" s="550">
        <v>0.61109999999999998</v>
      </c>
      <c r="L183" s="550">
        <v>2.4030999999999998</v>
      </c>
      <c r="M183" s="550">
        <v>1.1760999999999999</v>
      </c>
    </row>
    <row r="184" spans="3:13" x14ac:dyDescent="0.25">
      <c r="C184" s="551">
        <v>44837</v>
      </c>
      <c r="D184" s="550">
        <v>1.1924999999999999</v>
      </c>
      <c r="E184" s="550">
        <v>0.5974999999999997</v>
      </c>
      <c r="F184" s="550">
        <v>2.3225000000000002</v>
      </c>
      <c r="G184" s="550">
        <v>1.1564999999999999</v>
      </c>
      <c r="I184" s="551">
        <v>44837</v>
      </c>
      <c r="J184" s="550">
        <v>1.1924999999999999</v>
      </c>
      <c r="K184" s="550">
        <v>0.5974999999999997</v>
      </c>
      <c r="L184" s="550">
        <v>2.3225000000000002</v>
      </c>
      <c r="M184" s="550">
        <v>1.1564999999999999</v>
      </c>
    </row>
    <row r="185" spans="3:13" x14ac:dyDescent="0.25">
      <c r="C185" s="551">
        <v>44838</v>
      </c>
      <c r="D185" s="550">
        <v>1.2364000000000002</v>
      </c>
      <c r="E185" s="550">
        <v>0.59240000000000004</v>
      </c>
      <c r="F185" s="550">
        <v>2.3033999999999999</v>
      </c>
      <c r="G185" s="550">
        <v>1.1553999999999998</v>
      </c>
      <c r="I185" s="551">
        <v>44838</v>
      </c>
      <c r="J185" s="550">
        <v>1.2364000000000002</v>
      </c>
      <c r="K185" s="550">
        <v>0.59240000000000004</v>
      </c>
      <c r="L185" s="550">
        <v>2.3033999999999999</v>
      </c>
      <c r="M185" s="550">
        <v>1.1553999999999998</v>
      </c>
    </row>
    <row r="186" spans="3:13" x14ac:dyDescent="0.25">
      <c r="C186" s="551">
        <v>44839</v>
      </c>
      <c r="D186" s="550">
        <v>1.2526999999999999</v>
      </c>
      <c r="E186" s="550">
        <v>0.60670000000000002</v>
      </c>
      <c r="F186" s="550">
        <v>2.4347000000000003</v>
      </c>
      <c r="G186" s="550">
        <v>1.2046999999999999</v>
      </c>
      <c r="I186" s="551">
        <v>44839</v>
      </c>
      <c r="J186" s="550">
        <v>1.2526999999999999</v>
      </c>
      <c r="K186" s="550">
        <v>0.60670000000000002</v>
      </c>
      <c r="L186" s="550">
        <v>2.4347000000000003</v>
      </c>
      <c r="M186" s="550">
        <v>1.2046999999999999</v>
      </c>
    </row>
    <row r="187" spans="3:13" x14ac:dyDescent="0.25">
      <c r="C187" s="551">
        <v>44840</v>
      </c>
      <c r="D187" s="550">
        <v>1.3090999999999999</v>
      </c>
      <c r="E187" s="550">
        <v>0.59709999999999974</v>
      </c>
      <c r="F187" s="550">
        <v>2.4271000000000003</v>
      </c>
      <c r="G187" s="550">
        <v>1.1930999999999998</v>
      </c>
      <c r="I187" s="551">
        <v>44840</v>
      </c>
      <c r="J187" s="550">
        <v>1.3090999999999999</v>
      </c>
      <c r="K187" s="550">
        <v>0.59709999999999974</v>
      </c>
      <c r="L187" s="550">
        <v>2.4271000000000003</v>
      </c>
      <c r="M187" s="550">
        <v>1.1930999999999998</v>
      </c>
    </row>
    <row r="188" spans="3:13" x14ac:dyDescent="0.25">
      <c r="C188" s="551">
        <v>44841</v>
      </c>
      <c r="D188" s="550">
        <v>1.3197000000000001</v>
      </c>
      <c r="E188" s="550">
        <v>0.6036999999999999</v>
      </c>
      <c r="F188" s="550">
        <v>2.5046999999999997</v>
      </c>
      <c r="G188" s="550">
        <v>1.2126999999999999</v>
      </c>
      <c r="I188" s="551">
        <v>44841</v>
      </c>
      <c r="J188" s="550">
        <v>1.3197000000000001</v>
      </c>
      <c r="K188" s="550">
        <v>0.6036999999999999</v>
      </c>
      <c r="L188" s="550">
        <v>2.5046999999999997</v>
      </c>
      <c r="M188" s="550">
        <v>1.2126999999999999</v>
      </c>
    </row>
    <row r="189" spans="3:13" x14ac:dyDescent="0.25">
      <c r="C189" s="551">
        <v>44844</v>
      </c>
      <c r="D189" s="550">
        <v>1.2854000000000001</v>
      </c>
      <c r="E189" s="550">
        <v>0.57340000000000035</v>
      </c>
      <c r="F189" s="550">
        <v>2.2904</v>
      </c>
      <c r="G189" s="550">
        <v>1.1374000000000004</v>
      </c>
      <c r="I189" s="551">
        <v>44844</v>
      </c>
      <c r="J189" s="550">
        <v>1.2854000000000001</v>
      </c>
      <c r="K189" s="550">
        <v>0.57340000000000035</v>
      </c>
      <c r="L189" s="550">
        <v>2.2904</v>
      </c>
      <c r="M189" s="550">
        <v>1.1374000000000004</v>
      </c>
    </row>
    <row r="190" spans="3:13" x14ac:dyDescent="0.25">
      <c r="C190" s="551">
        <v>44845</v>
      </c>
      <c r="D190" s="550">
        <v>1.3401000000000001</v>
      </c>
      <c r="E190" s="550">
        <v>0.58610000000000007</v>
      </c>
      <c r="F190" s="550">
        <v>2.3741000000000003</v>
      </c>
      <c r="G190" s="550">
        <v>1.1631</v>
      </c>
      <c r="I190" s="551">
        <v>44845</v>
      </c>
      <c r="J190" s="550">
        <v>1.3401000000000001</v>
      </c>
      <c r="K190" s="550">
        <v>0.58610000000000007</v>
      </c>
      <c r="L190" s="550">
        <v>2.3741000000000003</v>
      </c>
      <c r="M190" s="550">
        <v>1.1631</v>
      </c>
    </row>
    <row r="191" spans="3:13" x14ac:dyDescent="0.25">
      <c r="C191" s="551">
        <v>44846</v>
      </c>
      <c r="D191" s="550">
        <v>1.4689999999999999</v>
      </c>
      <c r="E191" s="550">
        <v>0.60099999999999998</v>
      </c>
      <c r="F191" s="550">
        <v>2.4189999999999996</v>
      </c>
      <c r="G191" s="550">
        <v>1.1759999999999997</v>
      </c>
      <c r="I191" s="551">
        <v>44846</v>
      </c>
      <c r="J191" s="550">
        <v>1.4689999999999999</v>
      </c>
      <c r="K191" s="550">
        <v>0.60099999999999998</v>
      </c>
      <c r="L191" s="550">
        <v>2.4189999999999996</v>
      </c>
      <c r="M191" s="550">
        <v>1.1759999999999997</v>
      </c>
    </row>
    <row r="192" spans="3:13" x14ac:dyDescent="0.25">
      <c r="C192" s="551">
        <v>44847</v>
      </c>
      <c r="D192" s="550">
        <v>1.4388000000000001</v>
      </c>
      <c r="E192" s="550">
        <v>0.5918000000000001</v>
      </c>
      <c r="F192" s="550">
        <v>2.3887999999999998</v>
      </c>
      <c r="G192" s="550">
        <v>1.1608000000000001</v>
      </c>
      <c r="I192" s="551">
        <v>44847</v>
      </c>
      <c r="J192" s="550">
        <v>1.4388000000000001</v>
      </c>
      <c r="K192" s="550">
        <v>0.5918000000000001</v>
      </c>
      <c r="L192" s="550">
        <v>2.3887999999999998</v>
      </c>
      <c r="M192" s="550">
        <v>1.1608000000000001</v>
      </c>
    </row>
    <row r="193" spans="3:13" x14ac:dyDescent="0.25">
      <c r="C193" s="551">
        <v>44848</v>
      </c>
      <c r="D193" s="550">
        <v>1.4490999999999996</v>
      </c>
      <c r="E193" s="550">
        <v>0.59309999999999974</v>
      </c>
      <c r="F193" s="550">
        <v>2.4410999999999996</v>
      </c>
      <c r="G193" s="550">
        <v>1.1660999999999997</v>
      </c>
      <c r="I193" s="551">
        <v>44848</v>
      </c>
      <c r="J193" s="550">
        <v>1.4490999999999996</v>
      </c>
      <c r="K193" s="550">
        <v>0.59309999999999974</v>
      </c>
      <c r="L193" s="550">
        <v>2.4410999999999996</v>
      </c>
      <c r="M193" s="550">
        <v>1.1660999999999997</v>
      </c>
    </row>
    <row r="194" spans="3:13" x14ac:dyDescent="0.25">
      <c r="C194" s="551">
        <v>44851</v>
      </c>
      <c r="D194" s="550">
        <v>1.4413999999999998</v>
      </c>
      <c r="E194" s="550">
        <v>0.58340000000000014</v>
      </c>
      <c r="F194" s="550">
        <v>2.3853999999999997</v>
      </c>
      <c r="G194" s="550">
        <v>1.1553999999999998</v>
      </c>
      <c r="I194" s="551">
        <v>44851</v>
      </c>
      <c r="J194" s="550">
        <v>1.4413999999999998</v>
      </c>
      <c r="K194" s="550">
        <v>0.58340000000000014</v>
      </c>
      <c r="L194" s="550">
        <v>2.3853999999999997</v>
      </c>
      <c r="M194" s="550">
        <v>1.1553999999999998</v>
      </c>
    </row>
    <row r="195" spans="3:13" x14ac:dyDescent="0.25">
      <c r="C195" s="551">
        <v>44852</v>
      </c>
      <c r="D195" s="550">
        <v>1.4373999999999998</v>
      </c>
      <c r="E195" s="550">
        <v>0.57539999999999969</v>
      </c>
      <c r="F195" s="550">
        <v>2.4034</v>
      </c>
      <c r="G195" s="550">
        <v>1.1443999999999996</v>
      </c>
      <c r="I195" s="551">
        <v>44852</v>
      </c>
      <c r="J195" s="550">
        <v>1.4373999999999998</v>
      </c>
      <c r="K195" s="550">
        <v>0.57539999999999969</v>
      </c>
      <c r="L195" s="550">
        <v>2.4034</v>
      </c>
      <c r="M195" s="550">
        <v>1.1443999999999996</v>
      </c>
    </row>
    <row r="196" spans="3:13" x14ac:dyDescent="0.25">
      <c r="C196" s="551">
        <v>44853</v>
      </c>
      <c r="D196" s="550">
        <v>1.4178000000000002</v>
      </c>
      <c r="E196" s="550">
        <v>0.5748000000000002</v>
      </c>
      <c r="F196" s="550">
        <v>2.3928000000000003</v>
      </c>
      <c r="G196" s="550">
        <v>1.1467999999999998</v>
      </c>
      <c r="I196" s="551">
        <v>44853</v>
      </c>
      <c r="J196" s="550">
        <v>1.4178000000000002</v>
      </c>
      <c r="K196" s="550">
        <v>0.5748000000000002</v>
      </c>
      <c r="L196" s="550">
        <v>2.3928000000000003</v>
      </c>
      <c r="M196" s="550">
        <v>1.1467999999999998</v>
      </c>
    </row>
    <row r="197" spans="3:13" x14ac:dyDescent="0.25">
      <c r="C197" s="551">
        <v>44854</v>
      </c>
      <c r="D197" s="550">
        <v>1.4099000000000004</v>
      </c>
      <c r="E197" s="550">
        <v>0.55690000000000017</v>
      </c>
      <c r="F197" s="550">
        <v>2.3439000000000005</v>
      </c>
      <c r="G197" s="550">
        <v>1.1269</v>
      </c>
      <c r="I197" s="551">
        <v>44854</v>
      </c>
      <c r="J197" s="550">
        <v>1.4099000000000004</v>
      </c>
      <c r="K197" s="550">
        <v>0.55690000000000017</v>
      </c>
      <c r="L197" s="550">
        <v>2.3439000000000005</v>
      </c>
      <c r="M197" s="550">
        <v>1.1269</v>
      </c>
    </row>
    <row r="198" spans="3:13" x14ac:dyDescent="0.25">
      <c r="C198" s="551">
        <v>44855</v>
      </c>
      <c r="D198" s="550">
        <v>1.4064999999999999</v>
      </c>
      <c r="E198" s="550">
        <v>0.55449999999999999</v>
      </c>
      <c r="F198" s="550">
        <v>2.3255000000000003</v>
      </c>
      <c r="G198" s="550">
        <v>1.1164999999999998</v>
      </c>
      <c r="I198" s="551">
        <v>44855</v>
      </c>
      <c r="J198" s="550">
        <v>1.4064999999999999</v>
      </c>
      <c r="K198" s="550">
        <v>0.55449999999999999</v>
      </c>
      <c r="L198" s="550">
        <v>2.3255000000000003</v>
      </c>
      <c r="M198" s="550">
        <v>1.1164999999999998</v>
      </c>
    </row>
    <row r="199" spans="3:13" x14ac:dyDescent="0.25">
      <c r="C199" s="551">
        <v>44858</v>
      </c>
      <c r="D199" s="550">
        <v>1.3758999999999997</v>
      </c>
      <c r="E199" s="550">
        <v>0.52990000000000004</v>
      </c>
      <c r="F199" s="550">
        <v>2.2498999999999998</v>
      </c>
      <c r="G199" s="550">
        <v>1.0888999999999998</v>
      </c>
      <c r="I199" s="551">
        <v>44858</v>
      </c>
      <c r="J199" s="550">
        <v>1.3758999999999997</v>
      </c>
      <c r="K199" s="550">
        <v>0.52990000000000004</v>
      </c>
      <c r="L199" s="550">
        <v>2.2498999999999998</v>
      </c>
      <c r="M199" s="550">
        <v>1.0888999999999998</v>
      </c>
    </row>
    <row r="200" spans="3:13" x14ac:dyDescent="0.25">
      <c r="C200" s="551">
        <v>44859</v>
      </c>
      <c r="D200" s="550">
        <v>1.379</v>
      </c>
      <c r="E200" s="550">
        <v>0.52800000000000002</v>
      </c>
      <c r="F200" s="550">
        <v>2.2000000000000002</v>
      </c>
      <c r="G200" s="550">
        <v>1.0790000000000002</v>
      </c>
      <c r="I200" s="551">
        <v>44859</v>
      </c>
      <c r="J200" s="550">
        <v>1.379</v>
      </c>
      <c r="K200" s="550">
        <v>0.52800000000000002</v>
      </c>
      <c r="L200" s="550">
        <v>2.2000000000000002</v>
      </c>
      <c r="M200" s="550">
        <v>1.0790000000000002</v>
      </c>
    </row>
    <row r="201" spans="3:13" x14ac:dyDescent="0.25">
      <c r="C201" s="551">
        <v>44860</v>
      </c>
      <c r="D201" s="550">
        <v>1.4171999999999998</v>
      </c>
      <c r="E201" s="550">
        <v>0.5371999999999999</v>
      </c>
      <c r="F201" s="550">
        <v>2.2091999999999996</v>
      </c>
      <c r="G201" s="550">
        <v>1.0901999999999998</v>
      </c>
      <c r="I201" s="551">
        <v>44860</v>
      </c>
      <c r="J201" s="550">
        <v>1.4171999999999998</v>
      </c>
      <c r="K201" s="550">
        <v>0.5371999999999999</v>
      </c>
      <c r="L201" s="550">
        <v>2.2091999999999996</v>
      </c>
      <c r="M201" s="550">
        <v>1.0901999999999998</v>
      </c>
    </row>
    <row r="202" spans="3:13" x14ac:dyDescent="0.25">
      <c r="C202" s="551">
        <v>44861</v>
      </c>
      <c r="D202" s="550">
        <v>1.3820000000000001</v>
      </c>
      <c r="E202" s="550">
        <v>0.50300000000000011</v>
      </c>
      <c r="F202" s="550">
        <v>2.0379999999999998</v>
      </c>
      <c r="G202" s="550">
        <v>1.0409999999999999</v>
      </c>
      <c r="I202" s="551">
        <v>44861</v>
      </c>
      <c r="J202" s="550">
        <v>1.3820000000000001</v>
      </c>
      <c r="K202" s="550">
        <v>0.50300000000000011</v>
      </c>
      <c r="L202" s="550">
        <v>2.0379999999999998</v>
      </c>
      <c r="M202" s="550">
        <v>1.0409999999999999</v>
      </c>
    </row>
    <row r="203" spans="3:13" x14ac:dyDescent="0.25">
      <c r="C203" s="551">
        <v>44862</v>
      </c>
      <c r="D203" s="550">
        <v>1.3788</v>
      </c>
      <c r="E203" s="550">
        <v>0.5107999999999997</v>
      </c>
      <c r="F203" s="550">
        <v>2.0677999999999996</v>
      </c>
      <c r="G203" s="550">
        <v>1.0437999999999996</v>
      </c>
      <c r="I203" s="551">
        <v>44862</v>
      </c>
      <c r="J203" s="550">
        <v>1.3788</v>
      </c>
      <c r="K203" s="550">
        <v>0.5107999999999997</v>
      </c>
      <c r="L203" s="550">
        <v>2.0677999999999996</v>
      </c>
      <c r="M203" s="550">
        <v>1.0437999999999996</v>
      </c>
    </row>
    <row r="204" spans="3:13" x14ac:dyDescent="0.25">
      <c r="C204" s="551">
        <v>44865</v>
      </c>
      <c r="D204" s="550">
        <v>1.3868999999999998</v>
      </c>
      <c r="E204" s="550">
        <v>0.53390000000000004</v>
      </c>
      <c r="F204" s="550">
        <v>2.1539000000000001</v>
      </c>
      <c r="G204" s="550">
        <v>1.0798999999999999</v>
      </c>
      <c r="I204" s="551">
        <v>44865</v>
      </c>
      <c r="J204" s="550">
        <v>1.3868999999999998</v>
      </c>
      <c r="K204" s="550">
        <v>0.53390000000000004</v>
      </c>
      <c r="L204" s="550">
        <v>2.1539000000000001</v>
      </c>
      <c r="M204" s="550">
        <v>1.0798999999999999</v>
      </c>
    </row>
    <row r="205" spans="3:13" x14ac:dyDescent="0.25">
      <c r="C205" s="551">
        <v>44866</v>
      </c>
      <c r="D205" s="550">
        <v>1.3841999999999999</v>
      </c>
      <c r="E205" s="550">
        <v>0.54320000000000013</v>
      </c>
      <c r="F205" s="550">
        <v>2.1272000000000002</v>
      </c>
      <c r="G205" s="550">
        <v>1.0762</v>
      </c>
      <c r="I205" s="551">
        <v>44866</v>
      </c>
      <c r="J205" s="550">
        <v>1.3841999999999999</v>
      </c>
      <c r="K205" s="550">
        <v>0.54320000000000013</v>
      </c>
      <c r="L205" s="550">
        <v>2.1272000000000002</v>
      </c>
      <c r="M205" s="550">
        <v>1.0762</v>
      </c>
    </row>
    <row r="206" spans="3:13" x14ac:dyDescent="0.25">
      <c r="C206" s="551">
        <v>44867</v>
      </c>
      <c r="D206" s="550">
        <v>1.3866999999999998</v>
      </c>
      <c r="E206" s="550">
        <v>0.53670000000000018</v>
      </c>
      <c r="F206" s="550">
        <v>2.1536999999999997</v>
      </c>
      <c r="G206" s="550">
        <v>1.0836999999999999</v>
      </c>
      <c r="I206" s="551">
        <v>44867</v>
      </c>
      <c r="J206" s="550">
        <v>1.3866999999999998</v>
      </c>
      <c r="K206" s="550">
        <v>0.53670000000000018</v>
      </c>
      <c r="L206" s="550">
        <v>2.1536999999999997</v>
      </c>
      <c r="M206" s="550">
        <v>1.0836999999999999</v>
      </c>
    </row>
    <row r="207" spans="3:13" x14ac:dyDescent="0.25">
      <c r="C207" s="551">
        <v>44868</v>
      </c>
      <c r="D207" s="550">
        <v>1.3836999999999997</v>
      </c>
      <c r="E207" s="550">
        <v>0.52969999999999962</v>
      </c>
      <c r="F207" s="550">
        <v>2.1686999999999994</v>
      </c>
      <c r="G207" s="550">
        <v>1.0636999999999999</v>
      </c>
      <c r="I207" s="551">
        <v>44868</v>
      </c>
      <c r="J207" s="550">
        <v>1.3836999999999997</v>
      </c>
      <c r="K207" s="550">
        <v>0.52969999999999962</v>
      </c>
      <c r="L207" s="550">
        <v>2.1686999999999994</v>
      </c>
      <c r="M207" s="550">
        <v>1.0636999999999999</v>
      </c>
    </row>
    <row r="208" spans="3:13" x14ac:dyDescent="0.25">
      <c r="C208" s="551">
        <v>44869</v>
      </c>
      <c r="D208" s="550">
        <v>1.3799000000000001</v>
      </c>
      <c r="E208" s="550">
        <v>0.53589999999999982</v>
      </c>
      <c r="F208" s="550">
        <v>2.1659000000000002</v>
      </c>
      <c r="G208" s="550">
        <v>1.0518999999999998</v>
      </c>
      <c r="I208" s="551">
        <v>44869</v>
      </c>
      <c r="J208" s="550">
        <v>1.3799000000000001</v>
      </c>
      <c r="K208" s="550">
        <v>0.53589999999999982</v>
      </c>
      <c r="L208" s="550">
        <v>2.1659000000000002</v>
      </c>
      <c r="M208" s="550">
        <v>1.0518999999999998</v>
      </c>
    </row>
    <row r="209" spans="3:13" x14ac:dyDescent="0.25">
      <c r="C209" s="551">
        <v>44872</v>
      </c>
      <c r="D209" s="550">
        <v>1.3685</v>
      </c>
      <c r="E209" s="550">
        <v>0.51849999999999996</v>
      </c>
      <c r="F209" s="550">
        <v>2.1385000000000001</v>
      </c>
      <c r="G209" s="550">
        <v>1.0394999999999999</v>
      </c>
      <c r="I209" s="551">
        <v>44872</v>
      </c>
      <c r="J209" s="550">
        <v>1.3685</v>
      </c>
      <c r="K209" s="550">
        <v>0.51849999999999996</v>
      </c>
      <c r="L209" s="550">
        <v>2.1385000000000001</v>
      </c>
      <c r="M209" s="550">
        <v>1.0394999999999999</v>
      </c>
    </row>
    <row r="210" spans="3:13" x14ac:dyDescent="0.25">
      <c r="C210" s="551">
        <v>44873</v>
      </c>
      <c r="D210" s="550">
        <v>1.3673000000000002</v>
      </c>
      <c r="E210" s="550">
        <v>0.5163000000000002</v>
      </c>
      <c r="F210" s="550">
        <v>2.1053000000000002</v>
      </c>
      <c r="G210" s="550">
        <v>1.0343</v>
      </c>
      <c r="I210" s="551">
        <v>44873</v>
      </c>
      <c r="J210" s="550">
        <v>1.3673000000000002</v>
      </c>
      <c r="K210" s="550">
        <v>0.5163000000000002</v>
      </c>
      <c r="L210" s="550">
        <v>2.1053000000000002</v>
      </c>
      <c r="M210" s="550">
        <v>1.0343</v>
      </c>
    </row>
    <row r="211" spans="3:13" x14ac:dyDescent="0.25">
      <c r="C211" s="551">
        <v>44874</v>
      </c>
      <c r="D211" s="550">
        <v>1.3460999999999999</v>
      </c>
      <c r="E211" s="550">
        <v>0.5181</v>
      </c>
      <c r="F211" s="550">
        <v>2.1110999999999995</v>
      </c>
      <c r="G211" s="550">
        <v>1.0421</v>
      </c>
      <c r="I211" s="551">
        <v>44874</v>
      </c>
      <c r="J211" s="550">
        <v>1.3460999999999999</v>
      </c>
      <c r="K211" s="550">
        <v>0.5181</v>
      </c>
      <c r="L211" s="550">
        <v>2.1110999999999995</v>
      </c>
      <c r="M211" s="550">
        <v>1.0421</v>
      </c>
    </row>
    <row r="212" spans="3:13" x14ac:dyDescent="0.25">
      <c r="C212" s="551">
        <v>44875</v>
      </c>
      <c r="D212" s="550">
        <v>1.3502999999999998</v>
      </c>
      <c r="E212" s="550">
        <v>0.49129999999999985</v>
      </c>
      <c r="F212" s="550">
        <v>1.9903</v>
      </c>
      <c r="G212" s="550">
        <v>1.0072999999999999</v>
      </c>
      <c r="I212" s="551">
        <v>44875</v>
      </c>
      <c r="J212" s="550">
        <v>1.3502999999999998</v>
      </c>
      <c r="K212" s="550">
        <v>0.49129999999999985</v>
      </c>
      <c r="L212" s="550">
        <v>1.9903</v>
      </c>
      <c r="M212" s="550">
        <v>1.0072999999999999</v>
      </c>
    </row>
    <row r="213" spans="3:13" x14ac:dyDescent="0.25">
      <c r="C213" s="551">
        <v>44876</v>
      </c>
      <c r="D213" s="550">
        <v>1.38</v>
      </c>
      <c r="E213" s="550">
        <v>0.50800000000000001</v>
      </c>
      <c r="F213" s="550">
        <v>2.0419999999999998</v>
      </c>
      <c r="G213" s="550">
        <v>1.0350000000000001</v>
      </c>
      <c r="I213" s="551">
        <v>44876</v>
      </c>
      <c r="J213" s="550">
        <v>1.38</v>
      </c>
      <c r="K213" s="550">
        <v>0.50800000000000001</v>
      </c>
      <c r="L213" s="550">
        <v>2.0419999999999998</v>
      </c>
      <c r="M213" s="550">
        <v>1.0350000000000001</v>
      </c>
    </row>
    <row r="214" spans="3:13" x14ac:dyDescent="0.25">
      <c r="C214" s="551">
        <v>44879</v>
      </c>
      <c r="D214" s="550">
        <v>1.3707999999999996</v>
      </c>
      <c r="E214" s="550">
        <v>0.50979999999999981</v>
      </c>
      <c r="F214" s="550">
        <v>2.0287999999999995</v>
      </c>
      <c r="G214" s="550">
        <v>1.0488</v>
      </c>
      <c r="I214" s="551">
        <v>44879</v>
      </c>
      <c r="J214" s="550">
        <v>1.3707999999999996</v>
      </c>
      <c r="K214" s="550">
        <v>0.50979999999999981</v>
      </c>
      <c r="L214" s="550">
        <v>2.0287999999999995</v>
      </c>
      <c r="M214" s="550">
        <v>1.0488</v>
      </c>
    </row>
    <row r="215" spans="3:13" x14ac:dyDescent="0.25">
      <c r="C215" s="551">
        <v>44880</v>
      </c>
      <c r="D215" s="550">
        <v>1.3264</v>
      </c>
      <c r="E215" s="550">
        <v>0.49239999999999995</v>
      </c>
      <c r="F215" s="550">
        <v>1.9453999999999998</v>
      </c>
      <c r="G215" s="550">
        <v>1.0114000000000001</v>
      </c>
      <c r="I215" s="551">
        <v>44880</v>
      </c>
      <c r="J215" s="550">
        <v>1.3264</v>
      </c>
      <c r="K215" s="550">
        <v>0.49239999999999995</v>
      </c>
      <c r="L215" s="550">
        <v>1.9453999999999998</v>
      </c>
      <c r="M215" s="550">
        <v>1.0114000000000001</v>
      </c>
    </row>
    <row r="216" spans="3:13" x14ac:dyDescent="0.25">
      <c r="C216" s="551">
        <v>44881</v>
      </c>
      <c r="D216" s="550">
        <v>1.3156000000000001</v>
      </c>
      <c r="E216" s="550">
        <v>0.48160000000000003</v>
      </c>
      <c r="F216" s="550">
        <v>1.9326000000000001</v>
      </c>
      <c r="G216" s="550">
        <v>1.0115999999999998</v>
      </c>
      <c r="I216" s="551">
        <v>44881</v>
      </c>
      <c r="J216" s="550">
        <v>1.3156000000000001</v>
      </c>
      <c r="K216" s="550">
        <v>0.48160000000000003</v>
      </c>
      <c r="L216" s="550">
        <v>1.9326000000000001</v>
      </c>
      <c r="M216" s="550">
        <v>1.0115999999999998</v>
      </c>
    </row>
    <row r="217" spans="3:13" x14ac:dyDescent="0.25">
      <c r="C217" s="551">
        <v>44882</v>
      </c>
      <c r="D217" s="550">
        <v>1.3231000000000002</v>
      </c>
      <c r="E217" s="550">
        <v>0.47610000000000019</v>
      </c>
      <c r="F217" s="550">
        <v>1.9100999999999999</v>
      </c>
      <c r="G217" s="550">
        <v>1.0161000000000002</v>
      </c>
      <c r="I217" s="551">
        <v>44882</v>
      </c>
      <c r="J217" s="550">
        <v>1.3231000000000002</v>
      </c>
      <c r="K217" s="550">
        <v>0.47610000000000019</v>
      </c>
      <c r="L217" s="550">
        <v>1.9100999999999999</v>
      </c>
      <c r="M217" s="550">
        <v>1.0161000000000002</v>
      </c>
    </row>
    <row r="218" spans="3:13" x14ac:dyDescent="0.25">
      <c r="C218" s="551">
        <v>44883</v>
      </c>
      <c r="D218" s="550">
        <v>1.3260999999999998</v>
      </c>
      <c r="E218" s="550">
        <v>0.46910000000000007</v>
      </c>
      <c r="F218" s="550">
        <v>1.8780999999999999</v>
      </c>
      <c r="G218" s="550">
        <v>0.99209999999999976</v>
      </c>
      <c r="I218" s="551">
        <v>44883</v>
      </c>
      <c r="J218" s="550">
        <v>1.3260999999999998</v>
      </c>
      <c r="K218" s="550">
        <v>0.46910000000000007</v>
      </c>
      <c r="L218" s="550">
        <v>1.8780999999999999</v>
      </c>
      <c r="M218" s="550">
        <v>0.99209999999999976</v>
      </c>
    </row>
    <row r="219" spans="3:13" x14ac:dyDescent="0.25">
      <c r="C219" s="551">
        <v>44886</v>
      </c>
      <c r="D219" s="550">
        <v>1.3346999999999998</v>
      </c>
      <c r="E219" s="550">
        <v>0.47169999999999979</v>
      </c>
      <c r="F219" s="550">
        <v>1.9417</v>
      </c>
      <c r="G219" s="550">
        <v>0.99670000000000014</v>
      </c>
      <c r="I219" s="551">
        <v>44886</v>
      </c>
      <c r="J219" s="550">
        <v>1.3346999999999998</v>
      </c>
      <c r="K219" s="550">
        <v>0.47169999999999979</v>
      </c>
      <c r="L219" s="550">
        <v>1.9417</v>
      </c>
      <c r="M219" s="550">
        <v>0.99670000000000014</v>
      </c>
    </row>
    <row r="220" spans="3:13" x14ac:dyDescent="0.25">
      <c r="C220" s="551">
        <v>44887</v>
      </c>
      <c r="D220" s="550">
        <v>1.3309</v>
      </c>
      <c r="E220" s="550">
        <v>0.47189999999999999</v>
      </c>
      <c r="F220" s="550">
        <v>1.9298999999999997</v>
      </c>
      <c r="G220" s="550">
        <v>0.99289999999999989</v>
      </c>
      <c r="I220" s="551">
        <v>44887</v>
      </c>
      <c r="J220" s="550">
        <v>1.3309</v>
      </c>
      <c r="K220" s="550">
        <v>0.47189999999999999</v>
      </c>
      <c r="L220" s="550">
        <v>1.9298999999999997</v>
      </c>
      <c r="M220" s="550">
        <v>0.99289999999999989</v>
      </c>
    </row>
    <row r="221" spans="3:13" x14ac:dyDescent="0.25">
      <c r="C221" s="551">
        <v>44888</v>
      </c>
      <c r="D221" s="550">
        <v>1.2954999999999999</v>
      </c>
      <c r="E221" s="550">
        <v>0.45649999999999991</v>
      </c>
      <c r="F221" s="550">
        <v>1.8734999999999997</v>
      </c>
      <c r="G221" s="550">
        <v>0.96249999999999969</v>
      </c>
      <c r="I221" s="551">
        <v>44888</v>
      </c>
      <c r="J221" s="550">
        <v>1.2954999999999999</v>
      </c>
      <c r="K221" s="550">
        <v>0.45649999999999991</v>
      </c>
      <c r="L221" s="550">
        <v>1.8734999999999997</v>
      </c>
      <c r="M221" s="550">
        <v>0.96249999999999969</v>
      </c>
    </row>
    <row r="222" spans="3:13" x14ac:dyDescent="0.25">
      <c r="C222" s="551">
        <v>44889</v>
      </c>
      <c r="D222" s="550">
        <v>1.3019000000000001</v>
      </c>
      <c r="E222" s="550">
        <v>0.44190000000000018</v>
      </c>
      <c r="F222" s="550">
        <v>1.8169000000000002</v>
      </c>
      <c r="G222" s="550">
        <v>0.94290000000000007</v>
      </c>
      <c r="I222" s="551">
        <v>44889</v>
      </c>
      <c r="J222" s="550">
        <v>1.3019000000000001</v>
      </c>
      <c r="K222" s="550">
        <v>0.44190000000000018</v>
      </c>
      <c r="L222" s="550">
        <v>1.8169000000000002</v>
      </c>
      <c r="M222" s="550">
        <v>0.94290000000000007</v>
      </c>
    </row>
    <row r="223" spans="3:13" x14ac:dyDescent="0.25">
      <c r="C223" s="551">
        <v>44890</v>
      </c>
      <c r="D223" s="550">
        <v>1.2714999999999999</v>
      </c>
      <c r="E223" s="550">
        <v>0.4614999999999998</v>
      </c>
      <c r="F223" s="550">
        <v>1.8735000000000002</v>
      </c>
      <c r="G223" s="550">
        <v>0.97150000000000003</v>
      </c>
      <c r="I223" s="551">
        <v>44890</v>
      </c>
      <c r="J223" s="550">
        <v>1.2714999999999999</v>
      </c>
      <c r="K223" s="550">
        <v>0.4614999999999998</v>
      </c>
      <c r="L223" s="550">
        <v>1.8735000000000002</v>
      </c>
      <c r="M223" s="550">
        <v>0.97150000000000003</v>
      </c>
    </row>
    <row r="224" spans="3:13" x14ac:dyDescent="0.25">
      <c r="C224" s="551">
        <v>44893</v>
      </c>
      <c r="D224" s="550">
        <v>1.2524999999999999</v>
      </c>
      <c r="E224" s="550">
        <v>0.47449999999999992</v>
      </c>
      <c r="F224" s="550">
        <v>1.9175</v>
      </c>
      <c r="G224" s="550">
        <v>0.99549999999999983</v>
      </c>
      <c r="I224" s="551">
        <v>44893</v>
      </c>
      <c r="J224" s="550">
        <v>1.2524999999999999</v>
      </c>
      <c r="K224" s="550">
        <v>0.47449999999999992</v>
      </c>
      <c r="L224" s="550">
        <v>1.9175</v>
      </c>
      <c r="M224" s="550">
        <v>0.99549999999999983</v>
      </c>
    </row>
    <row r="225" spans="3:13" x14ac:dyDescent="0.25">
      <c r="C225" s="551">
        <v>44894</v>
      </c>
      <c r="D225" s="550">
        <v>1.2401</v>
      </c>
      <c r="E225" s="550">
        <v>0.47009999999999996</v>
      </c>
      <c r="F225" s="550">
        <v>1.8971</v>
      </c>
      <c r="G225" s="550">
        <v>0.98709999999999987</v>
      </c>
      <c r="I225" s="551">
        <v>44894</v>
      </c>
      <c r="J225" s="550">
        <v>1.2401</v>
      </c>
      <c r="K225" s="550">
        <v>0.47009999999999996</v>
      </c>
      <c r="L225" s="550">
        <v>1.8971</v>
      </c>
      <c r="M225" s="550">
        <v>0.98709999999999987</v>
      </c>
    </row>
    <row r="226" spans="3:13" x14ac:dyDescent="0.25">
      <c r="C226" s="551">
        <v>44895</v>
      </c>
      <c r="D226" s="550">
        <v>1.2278</v>
      </c>
      <c r="E226" s="550">
        <v>0.47479999999999989</v>
      </c>
      <c r="F226" s="550">
        <v>1.9428000000000003</v>
      </c>
      <c r="G226" s="550">
        <v>1.0128000000000001</v>
      </c>
      <c r="I226" s="551">
        <v>44895</v>
      </c>
      <c r="J226" s="550">
        <v>1.2278</v>
      </c>
      <c r="K226" s="550">
        <v>0.47479999999999989</v>
      </c>
      <c r="L226" s="550">
        <v>1.9428000000000003</v>
      </c>
      <c r="M226" s="550">
        <v>1.0128000000000001</v>
      </c>
    </row>
    <row r="227" spans="3:13" x14ac:dyDescent="0.25">
      <c r="C227" s="551">
        <v>44896</v>
      </c>
      <c r="D227" s="550">
        <v>1.1521000000000001</v>
      </c>
      <c r="E227" s="550">
        <v>0.45209999999999995</v>
      </c>
      <c r="F227" s="550">
        <v>1.8831</v>
      </c>
      <c r="G227" s="550">
        <v>0.9951000000000001</v>
      </c>
      <c r="I227" s="551">
        <v>44896</v>
      </c>
      <c r="J227" s="550">
        <v>1.1521000000000001</v>
      </c>
      <c r="K227" s="550">
        <v>0.45209999999999995</v>
      </c>
      <c r="L227" s="550">
        <v>1.8831</v>
      </c>
      <c r="M227" s="550">
        <v>0.9951000000000001</v>
      </c>
    </row>
    <row r="228" spans="3:13" x14ac:dyDescent="0.25">
      <c r="C228" s="551">
        <v>44897</v>
      </c>
      <c r="D228" s="550">
        <v>1.1427000000000003</v>
      </c>
      <c r="E228" s="550">
        <v>0.45569999999999999</v>
      </c>
      <c r="F228" s="550">
        <v>1.9077</v>
      </c>
      <c r="G228" s="550">
        <v>1.0086999999999999</v>
      </c>
      <c r="I228" s="551">
        <v>44897</v>
      </c>
      <c r="J228" s="550">
        <v>1.1427000000000003</v>
      </c>
      <c r="K228" s="550">
        <v>0.45569999999999999</v>
      </c>
      <c r="L228" s="550">
        <v>1.9077</v>
      </c>
      <c r="M228" s="550">
        <v>1.0086999999999999</v>
      </c>
    </row>
    <row r="229" spans="3:13" x14ac:dyDescent="0.25">
      <c r="C229" s="551">
        <v>44900</v>
      </c>
      <c r="D229" s="550">
        <v>1.1094000000000002</v>
      </c>
      <c r="E229" s="550">
        <v>0.4383999999999999</v>
      </c>
      <c r="F229" s="550">
        <v>1.8694</v>
      </c>
      <c r="G229" s="550">
        <v>0.99240000000000017</v>
      </c>
      <c r="I229" s="551">
        <v>44900</v>
      </c>
      <c r="J229" s="550">
        <v>1.1094000000000002</v>
      </c>
      <c r="K229" s="550">
        <v>0.4383999999999999</v>
      </c>
      <c r="L229" s="550">
        <v>1.8694</v>
      </c>
      <c r="M229" s="550">
        <v>0.99240000000000017</v>
      </c>
    </row>
    <row r="230" spans="3:13" x14ac:dyDescent="0.25">
      <c r="C230" s="551">
        <v>44901</v>
      </c>
      <c r="D230" s="550">
        <v>1.1257999999999999</v>
      </c>
      <c r="E230" s="550">
        <v>0.45579999999999998</v>
      </c>
      <c r="F230" s="550">
        <v>1.8508</v>
      </c>
      <c r="G230" s="550">
        <v>0.99980000000000002</v>
      </c>
      <c r="I230" s="551">
        <v>44901</v>
      </c>
      <c r="J230" s="550">
        <v>1.1257999999999999</v>
      </c>
      <c r="K230" s="550">
        <v>0.45579999999999998</v>
      </c>
      <c r="L230" s="550">
        <v>1.8508</v>
      </c>
      <c r="M230" s="550">
        <v>0.99980000000000002</v>
      </c>
    </row>
    <row r="231" spans="3:13" x14ac:dyDescent="0.25">
      <c r="C231" s="551">
        <v>44902</v>
      </c>
      <c r="D231" s="550">
        <v>1.1164000000000001</v>
      </c>
      <c r="E231" s="550">
        <v>0.45739999999999981</v>
      </c>
      <c r="F231" s="550">
        <v>1.8214000000000001</v>
      </c>
      <c r="G231" s="550">
        <v>0.98039999999999994</v>
      </c>
      <c r="I231" s="551">
        <v>44902</v>
      </c>
      <c r="J231" s="550">
        <v>1.1164000000000001</v>
      </c>
      <c r="K231" s="550">
        <v>0.45739999999999981</v>
      </c>
      <c r="L231" s="550">
        <v>1.8214000000000001</v>
      </c>
      <c r="M231" s="550">
        <v>0.98039999999999994</v>
      </c>
    </row>
    <row r="232" spans="3:13" x14ac:dyDescent="0.25">
      <c r="C232" s="551">
        <v>44903</v>
      </c>
      <c r="D232" s="550">
        <v>1.0762</v>
      </c>
      <c r="E232" s="550">
        <v>0.46519999999999984</v>
      </c>
      <c r="F232" s="550">
        <v>1.8721999999999999</v>
      </c>
      <c r="G232" s="550">
        <v>1.0062000000000002</v>
      </c>
      <c r="I232" s="551">
        <v>44903</v>
      </c>
      <c r="J232" s="550">
        <v>1.0762</v>
      </c>
      <c r="K232" s="550">
        <v>0.46519999999999984</v>
      </c>
      <c r="L232" s="550">
        <v>1.8721999999999999</v>
      </c>
      <c r="M232" s="550">
        <v>1.0062000000000002</v>
      </c>
    </row>
    <row r="233" spans="3:13" x14ac:dyDescent="0.25">
      <c r="C233" s="551">
        <v>44904</v>
      </c>
      <c r="D233" s="550">
        <v>1.0640000000000001</v>
      </c>
      <c r="E233" s="550">
        <v>0.46600000000000019</v>
      </c>
      <c r="F233" s="550">
        <v>1.9020000000000001</v>
      </c>
      <c r="G233" s="550">
        <v>1.02</v>
      </c>
      <c r="I233" s="551">
        <v>44904</v>
      </c>
      <c r="J233" s="550">
        <v>1.0640000000000001</v>
      </c>
      <c r="K233" s="550">
        <v>0.46600000000000019</v>
      </c>
      <c r="L233" s="550">
        <v>1.9020000000000001</v>
      </c>
      <c r="M233" s="550">
        <v>1.02</v>
      </c>
    </row>
    <row r="234" spans="3:13" x14ac:dyDescent="0.25">
      <c r="C234" s="551">
        <v>44907</v>
      </c>
      <c r="D234" s="550">
        <v>1.0723</v>
      </c>
      <c r="E234" s="550">
        <v>0.46730000000000005</v>
      </c>
      <c r="F234" s="550">
        <v>1.8863000000000001</v>
      </c>
      <c r="G234" s="550">
        <v>1.0222999999999998</v>
      </c>
      <c r="I234" s="551">
        <v>44907</v>
      </c>
      <c r="J234" s="550">
        <v>1.0723</v>
      </c>
      <c r="K234" s="550">
        <v>0.46730000000000005</v>
      </c>
      <c r="L234" s="550">
        <v>1.8863000000000001</v>
      </c>
      <c r="M234" s="550">
        <v>1.0222999999999998</v>
      </c>
    </row>
    <row r="235" spans="3:13" x14ac:dyDescent="0.25">
      <c r="C235" s="551">
        <v>44908</v>
      </c>
      <c r="D235" s="550">
        <v>1.0678000000000001</v>
      </c>
      <c r="E235" s="550">
        <v>0.47380000000000022</v>
      </c>
      <c r="F235" s="550">
        <v>1.8717999999999999</v>
      </c>
      <c r="G235" s="550">
        <v>1.0098000000000003</v>
      </c>
      <c r="I235" s="551">
        <v>44908</v>
      </c>
      <c r="J235" s="550">
        <v>1.0678000000000001</v>
      </c>
      <c r="K235" s="550">
        <v>0.47380000000000022</v>
      </c>
      <c r="L235" s="550">
        <v>1.8717999999999999</v>
      </c>
      <c r="M235" s="550">
        <v>1.0098000000000003</v>
      </c>
    </row>
    <row r="236" spans="3:13" x14ac:dyDescent="0.25">
      <c r="C236" s="551">
        <v>44909</v>
      </c>
      <c r="D236" s="550">
        <v>1.0937999999999999</v>
      </c>
      <c r="E236" s="550">
        <v>0.48780000000000001</v>
      </c>
      <c r="F236" s="550">
        <v>1.9218000000000002</v>
      </c>
      <c r="G236" s="550">
        <v>1.0287999999999999</v>
      </c>
      <c r="I236" s="551">
        <v>44909</v>
      </c>
      <c r="J236" s="550">
        <v>1.0937999999999999</v>
      </c>
      <c r="K236" s="550">
        <v>0.48780000000000001</v>
      </c>
      <c r="L236" s="550">
        <v>1.9218000000000002</v>
      </c>
      <c r="M236" s="550">
        <v>1.0287999999999999</v>
      </c>
    </row>
    <row r="237" spans="3:13" x14ac:dyDescent="0.25">
      <c r="C237" s="551">
        <v>44910</v>
      </c>
      <c r="D237" s="550">
        <v>1.0724</v>
      </c>
      <c r="E237" s="550">
        <v>0.50740000000000007</v>
      </c>
      <c r="F237" s="550">
        <v>2.0753999999999997</v>
      </c>
      <c r="G237" s="550">
        <v>1.0724</v>
      </c>
      <c r="I237" s="551">
        <v>44910</v>
      </c>
      <c r="J237" s="550">
        <v>1.0724</v>
      </c>
      <c r="K237" s="550">
        <v>0.50740000000000007</v>
      </c>
      <c r="L237" s="550">
        <v>2.0753999999999997</v>
      </c>
      <c r="M237" s="550">
        <v>1.0724</v>
      </c>
    </row>
    <row r="238" spans="3:13" x14ac:dyDescent="0.25">
      <c r="C238" s="551">
        <v>44911</v>
      </c>
      <c r="D238" s="550">
        <v>1.1543000000000001</v>
      </c>
      <c r="E238" s="550">
        <v>0.5253000000000001</v>
      </c>
      <c r="F238" s="550">
        <v>2.1403000000000003</v>
      </c>
      <c r="G238" s="550">
        <v>1.0933000000000002</v>
      </c>
      <c r="I238" s="551">
        <v>44911</v>
      </c>
      <c r="J238" s="550">
        <v>1.1543000000000001</v>
      </c>
      <c r="K238" s="550">
        <v>0.5253000000000001</v>
      </c>
      <c r="L238" s="550">
        <v>2.1403000000000003</v>
      </c>
      <c r="M238" s="550">
        <v>1.0933000000000002</v>
      </c>
    </row>
    <row r="239" spans="3:13" x14ac:dyDescent="0.25">
      <c r="C239" s="551">
        <v>44914</v>
      </c>
      <c r="D239" s="550">
        <v>1.1305000000000001</v>
      </c>
      <c r="E239" s="550">
        <v>0.51750000000000007</v>
      </c>
      <c r="F239" s="550">
        <v>2.1705000000000001</v>
      </c>
      <c r="G239" s="550">
        <v>1.0844999999999998</v>
      </c>
      <c r="I239" s="551">
        <v>44914</v>
      </c>
      <c r="J239" s="550">
        <v>1.1305000000000001</v>
      </c>
      <c r="K239" s="550">
        <v>0.51750000000000007</v>
      </c>
      <c r="L239" s="550">
        <v>2.1705000000000001</v>
      </c>
      <c r="M239" s="550">
        <v>1.0844999999999998</v>
      </c>
    </row>
    <row r="240" spans="3:13" x14ac:dyDescent="0.25">
      <c r="C240" s="551">
        <v>44915</v>
      </c>
      <c r="D240" s="550">
        <v>1.1377000000000002</v>
      </c>
      <c r="E240" s="550">
        <v>0.53570000000000029</v>
      </c>
      <c r="F240" s="550">
        <v>2.1677000000000004</v>
      </c>
      <c r="G240" s="550">
        <v>1.0987</v>
      </c>
      <c r="I240" s="551">
        <v>44915</v>
      </c>
      <c r="J240" s="550">
        <v>1.1377000000000002</v>
      </c>
      <c r="K240" s="550">
        <v>0.53570000000000029</v>
      </c>
      <c r="L240" s="550">
        <v>2.1677000000000004</v>
      </c>
      <c r="M240" s="550">
        <v>1.0987</v>
      </c>
    </row>
    <row r="241" spans="3:13" x14ac:dyDescent="0.25">
      <c r="C241" s="551">
        <v>44916</v>
      </c>
      <c r="D241" s="550">
        <v>1.1522999999999999</v>
      </c>
      <c r="E241" s="550">
        <v>0.53029999999999999</v>
      </c>
      <c r="F241" s="550">
        <v>2.1172999999999997</v>
      </c>
      <c r="G241" s="550">
        <v>1.0772999999999997</v>
      </c>
      <c r="I241" s="551">
        <v>44916</v>
      </c>
      <c r="J241" s="550">
        <v>1.1522999999999999</v>
      </c>
      <c r="K241" s="550">
        <v>0.53029999999999999</v>
      </c>
      <c r="L241" s="550">
        <v>2.1172999999999997</v>
      </c>
      <c r="M241" s="550">
        <v>1.0772999999999997</v>
      </c>
    </row>
    <row r="242" spans="3:13" x14ac:dyDescent="0.25">
      <c r="C242" s="551">
        <v>44917</v>
      </c>
      <c r="D242" s="550">
        <v>1.1602999999999999</v>
      </c>
      <c r="E242" s="550">
        <v>0.53730000000000011</v>
      </c>
      <c r="F242" s="550">
        <v>2.1113</v>
      </c>
      <c r="G242" s="550">
        <v>1.0672999999999999</v>
      </c>
      <c r="I242" s="551">
        <v>44917</v>
      </c>
      <c r="J242" s="550">
        <v>1.1602999999999999</v>
      </c>
      <c r="K242" s="550">
        <v>0.53730000000000011</v>
      </c>
      <c r="L242" s="550">
        <v>2.1113</v>
      </c>
      <c r="M242" s="550">
        <v>1.0672999999999999</v>
      </c>
    </row>
    <row r="243" spans="3:13" x14ac:dyDescent="0.25">
      <c r="C243" s="551">
        <v>44918</v>
      </c>
      <c r="D243" s="550">
        <v>1.1324000000000001</v>
      </c>
      <c r="E243" s="550">
        <v>0.53340000000000032</v>
      </c>
      <c r="F243" s="550">
        <v>2.0983999999999998</v>
      </c>
      <c r="G243" s="550">
        <v>1.0664000000000002</v>
      </c>
      <c r="I243" s="551">
        <v>44918</v>
      </c>
      <c r="J243" s="550">
        <v>1.1324000000000001</v>
      </c>
      <c r="K243" s="550">
        <v>0.53340000000000032</v>
      </c>
      <c r="L243" s="550">
        <v>2.0983999999999998</v>
      </c>
      <c r="M243" s="550">
        <v>1.0664000000000002</v>
      </c>
    </row>
    <row r="244" spans="3:13" x14ac:dyDescent="0.25">
      <c r="C244" s="551">
        <v>44922</v>
      </c>
      <c r="D244" s="550">
        <v>1.1294</v>
      </c>
      <c r="E244" s="550">
        <v>0.5304000000000002</v>
      </c>
      <c r="F244" s="550">
        <v>2.1013999999999999</v>
      </c>
      <c r="G244" s="550">
        <v>1.0504000000000002</v>
      </c>
      <c r="I244" s="551">
        <v>44922</v>
      </c>
      <c r="J244" s="550">
        <v>1.1294</v>
      </c>
      <c r="K244" s="550">
        <v>0.5304000000000002</v>
      </c>
      <c r="L244" s="550">
        <v>2.1013999999999999</v>
      </c>
      <c r="M244" s="550">
        <v>1.0504000000000002</v>
      </c>
    </row>
    <row r="245" spans="3:13" x14ac:dyDescent="0.25">
      <c r="C245" s="551">
        <v>44923</v>
      </c>
      <c r="D245" s="550">
        <v>1.1242999999999999</v>
      </c>
      <c r="E245" s="550">
        <v>0.5423</v>
      </c>
      <c r="F245" s="550">
        <v>2.1263000000000001</v>
      </c>
      <c r="G245" s="550">
        <v>1.0693000000000001</v>
      </c>
      <c r="I245" s="551">
        <v>44923</v>
      </c>
      <c r="J245" s="550">
        <v>1.1242999999999999</v>
      </c>
      <c r="K245" s="550">
        <v>0.5423</v>
      </c>
      <c r="L245" s="550">
        <v>2.1263000000000001</v>
      </c>
      <c r="M245" s="550">
        <v>1.0693000000000001</v>
      </c>
    </row>
    <row r="246" spans="3:13" x14ac:dyDescent="0.25">
      <c r="C246" s="551">
        <v>44924</v>
      </c>
      <c r="D246" s="550">
        <v>1.1520000000000001</v>
      </c>
      <c r="E246" s="550">
        <v>0.52700000000000014</v>
      </c>
      <c r="F246" s="550">
        <v>2.077</v>
      </c>
      <c r="G246" s="550">
        <v>1.073</v>
      </c>
      <c r="I246" s="551">
        <v>44924</v>
      </c>
      <c r="J246" s="550">
        <v>1.1520000000000001</v>
      </c>
      <c r="K246" s="550">
        <v>0.52700000000000014</v>
      </c>
      <c r="L246" s="550">
        <v>2.077</v>
      </c>
      <c r="M246" s="550">
        <v>1.073</v>
      </c>
    </row>
    <row r="247" spans="3:13" x14ac:dyDescent="0.25">
      <c r="C247" s="551">
        <v>44925</v>
      </c>
      <c r="D247" s="550">
        <v>1.1324000000000001</v>
      </c>
      <c r="E247" s="550">
        <v>0.54139999999999988</v>
      </c>
      <c r="F247" s="550">
        <v>2.1334000000000004</v>
      </c>
      <c r="G247" s="550">
        <v>1.0844</v>
      </c>
      <c r="I247" s="551">
        <v>44925</v>
      </c>
      <c r="J247" s="550">
        <v>1.1324000000000001</v>
      </c>
      <c r="K247" s="550">
        <v>0.54139999999999988</v>
      </c>
      <c r="L247" s="550">
        <v>2.1334000000000004</v>
      </c>
      <c r="M247" s="550">
        <v>1.0844</v>
      </c>
    </row>
    <row r="248" spans="3:13" x14ac:dyDescent="0.25">
      <c r="C248" s="551">
        <v>44928</v>
      </c>
      <c r="D248" s="550">
        <v>1.1392000000000002</v>
      </c>
      <c r="E248" s="550">
        <v>0.5371999999999999</v>
      </c>
      <c r="F248" s="550">
        <v>2.1111999999999997</v>
      </c>
      <c r="G248" s="550">
        <v>1.0752000000000002</v>
      </c>
      <c r="I248" s="551">
        <v>44928</v>
      </c>
      <c r="J248" s="550">
        <v>1.1392000000000002</v>
      </c>
      <c r="K248" s="550">
        <v>0.5371999999999999</v>
      </c>
      <c r="L248" s="550">
        <v>2.1111999999999997</v>
      </c>
      <c r="M248" s="550">
        <v>1.0752000000000002</v>
      </c>
    </row>
    <row r="249" spans="3:13" x14ac:dyDescent="0.25">
      <c r="C249" s="551">
        <v>44929</v>
      </c>
      <c r="D249" s="550">
        <v>1.1315</v>
      </c>
      <c r="E249" s="550">
        <v>0.52849999999999975</v>
      </c>
      <c r="F249" s="550">
        <v>2.1074999999999999</v>
      </c>
      <c r="G249" s="550">
        <v>1.0634999999999999</v>
      </c>
      <c r="I249" s="551">
        <v>44929</v>
      </c>
      <c r="J249" s="550">
        <v>1.1315</v>
      </c>
      <c r="K249" s="550">
        <v>0.52849999999999975</v>
      </c>
      <c r="L249" s="550">
        <v>2.1074999999999999</v>
      </c>
      <c r="M249" s="550">
        <v>1.0634999999999999</v>
      </c>
    </row>
    <row r="250" spans="3:13" x14ac:dyDescent="0.25">
      <c r="C250" s="551">
        <v>44930</v>
      </c>
      <c r="D250" s="550">
        <v>1.0947999999999998</v>
      </c>
      <c r="E250" s="550">
        <v>0.5067999999999997</v>
      </c>
      <c r="F250" s="550">
        <v>2.0027999999999997</v>
      </c>
      <c r="G250" s="550">
        <v>1.0367999999999999</v>
      </c>
      <c r="I250" s="551">
        <v>44930</v>
      </c>
      <c r="J250" s="550">
        <v>1.0947999999999998</v>
      </c>
      <c r="K250" s="550">
        <v>0.5067999999999997</v>
      </c>
      <c r="L250" s="550">
        <v>2.0027999999999997</v>
      </c>
      <c r="M250" s="550">
        <v>1.0367999999999999</v>
      </c>
    </row>
    <row r="251" spans="3:13" x14ac:dyDescent="0.25">
      <c r="C251" s="551">
        <v>44931</v>
      </c>
      <c r="D251" s="550">
        <v>1.1162999999999998</v>
      </c>
      <c r="E251" s="550">
        <v>0.50629999999999997</v>
      </c>
      <c r="F251" s="550">
        <v>2.0122999999999998</v>
      </c>
      <c r="G251" s="550">
        <v>1.0522999999999998</v>
      </c>
      <c r="I251" s="551">
        <v>44931</v>
      </c>
      <c r="J251" s="550">
        <v>1.1162999999999998</v>
      </c>
      <c r="K251" s="550">
        <v>0.50629999999999997</v>
      </c>
      <c r="L251" s="550">
        <v>2.0122999999999998</v>
      </c>
      <c r="M251" s="550">
        <v>1.0522999999999998</v>
      </c>
    </row>
    <row r="252" spans="3:13" x14ac:dyDescent="0.25">
      <c r="C252" s="551">
        <v>44932</v>
      </c>
      <c r="D252" s="550">
        <v>1.1278000000000001</v>
      </c>
      <c r="E252" s="550">
        <v>0.50980000000000025</v>
      </c>
      <c r="F252" s="550">
        <v>2.0047999999999999</v>
      </c>
      <c r="G252" s="550">
        <v>1.0548000000000002</v>
      </c>
      <c r="I252" s="551">
        <v>44932</v>
      </c>
      <c r="J252" s="550">
        <v>1.1278000000000001</v>
      </c>
      <c r="K252" s="550">
        <v>0.50980000000000025</v>
      </c>
      <c r="L252" s="550">
        <v>2.0047999999999999</v>
      </c>
      <c r="M252" s="550">
        <v>1.0548000000000002</v>
      </c>
    </row>
    <row r="253" spans="3:13" x14ac:dyDescent="0.25">
      <c r="C253" s="551">
        <v>44935</v>
      </c>
      <c r="D253" s="550">
        <v>1.1012</v>
      </c>
      <c r="E253" s="550">
        <v>0.5022000000000002</v>
      </c>
      <c r="F253" s="550">
        <v>1.9532000000000003</v>
      </c>
      <c r="G253" s="550">
        <v>1.0421999999999998</v>
      </c>
      <c r="I253" s="551">
        <v>44935</v>
      </c>
      <c r="J253" s="550">
        <v>1.1012</v>
      </c>
      <c r="K253" s="550">
        <v>0.5022000000000002</v>
      </c>
      <c r="L253" s="550">
        <v>1.9532000000000003</v>
      </c>
      <c r="M253" s="550">
        <v>1.0421999999999998</v>
      </c>
    </row>
    <row r="254" spans="3:13" x14ac:dyDescent="0.25">
      <c r="C254" s="551">
        <v>44936</v>
      </c>
      <c r="D254" s="550">
        <v>1.0783</v>
      </c>
      <c r="E254" s="550">
        <v>0.49429999999999996</v>
      </c>
      <c r="F254" s="550">
        <v>1.9082999999999997</v>
      </c>
      <c r="G254" s="550">
        <v>1.0242999999999998</v>
      </c>
      <c r="I254" s="551">
        <v>44936</v>
      </c>
      <c r="J254" s="550">
        <v>1.0783</v>
      </c>
      <c r="K254" s="550">
        <v>0.49429999999999996</v>
      </c>
      <c r="L254" s="550">
        <v>1.9082999999999997</v>
      </c>
      <c r="M254" s="550">
        <v>1.0242999999999998</v>
      </c>
    </row>
    <row r="255" spans="3:13" x14ac:dyDescent="0.25">
      <c r="C255" s="551">
        <v>44937</v>
      </c>
      <c r="D255" s="550">
        <v>1.0103</v>
      </c>
      <c r="E255" s="550">
        <v>0.45730000000000004</v>
      </c>
      <c r="F255" s="550">
        <v>1.8253000000000004</v>
      </c>
      <c r="G255" s="550">
        <v>0.98130000000000006</v>
      </c>
      <c r="I255" s="551">
        <v>44937</v>
      </c>
      <c r="J255" s="550">
        <v>1.0103</v>
      </c>
      <c r="K255" s="550">
        <v>0.45730000000000004</v>
      </c>
      <c r="L255" s="550">
        <v>1.8253000000000004</v>
      </c>
      <c r="M255" s="550">
        <v>0.98130000000000006</v>
      </c>
    </row>
    <row r="256" spans="3:13" x14ac:dyDescent="0.25">
      <c r="C256" s="551">
        <v>44938</v>
      </c>
      <c r="D256" s="550">
        <v>0.99949999999999983</v>
      </c>
      <c r="E256" s="550">
        <v>0.45849999999999991</v>
      </c>
      <c r="F256" s="550">
        <v>1.8365</v>
      </c>
      <c r="G256" s="550">
        <v>0.98449999999999971</v>
      </c>
      <c r="I256" s="551">
        <v>44938</v>
      </c>
      <c r="J256" s="550">
        <v>0.99949999999999983</v>
      </c>
      <c r="K256" s="550">
        <v>0.45849999999999991</v>
      </c>
      <c r="L256" s="550">
        <v>1.8365</v>
      </c>
      <c r="M256" s="550">
        <v>0.98449999999999971</v>
      </c>
    </row>
    <row r="257" spans="3:13" x14ac:dyDescent="0.25">
      <c r="C257" s="551">
        <v>44939</v>
      </c>
      <c r="D257" s="550">
        <v>0.996</v>
      </c>
      <c r="E257" s="550">
        <v>0.46700000000000008</v>
      </c>
      <c r="F257" s="550">
        <v>1.8360000000000003</v>
      </c>
      <c r="G257" s="550">
        <v>0.99699999999999989</v>
      </c>
      <c r="I257" s="551">
        <v>44939</v>
      </c>
      <c r="J257" s="550">
        <v>0.996</v>
      </c>
      <c r="K257" s="550">
        <v>0.46700000000000008</v>
      </c>
      <c r="L257" s="550">
        <v>1.8360000000000003</v>
      </c>
      <c r="M257" s="550">
        <v>0.99699999999999989</v>
      </c>
    </row>
    <row r="258" spans="3:13" x14ac:dyDescent="0.25">
      <c r="C258" s="551">
        <v>44942</v>
      </c>
      <c r="D258" s="550">
        <v>1.0078</v>
      </c>
      <c r="E258" s="550">
        <v>0.4668000000000001</v>
      </c>
      <c r="F258" s="550">
        <v>1.8378000000000005</v>
      </c>
      <c r="G258" s="550">
        <v>0.98880000000000035</v>
      </c>
      <c r="I258" s="551">
        <v>44942</v>
      </c>
      <c r="J258" s="550">
        <v>1.0078</v>
      </c>
      <c r="K258" s="550">
        <v>0.4668000000000001</v>
      </c>
      <c r="L258" s="550">
        <v>1.8378000000000005</v>
      </c>
      <c r="M258" s="550">
        <v>0.98880000000000035</v>
      </c>
    </row>
    <row r="259" spans="3:13" x14ac:dyDescent="0.25">
      <c r="C259" s="551">
        <v>44943</v>
      </c>
      <c r="D259" s="550">
        <v>0.98550000000000004</v>
      </c>
      <c r="E259" s="550">
        <v>0.4504999999999999</v>
      </c>
      <c r="F259" s="550">
        <v>1.7995000000000001</v>
      </c>
      <c r="G259" s="550">
        <v>0.97350000000000003</v>
      </c>
      <c r="I259" s="551">
        <v>44943</v>
      </c>
      <c r="J259" s="550">
        <v>0.98550000000000004</v>
      </c>
      <c r="K259" s="550">
        <v>0.4504999999999999</v>
      </c>
      <c r="L259" s="550">
        <v>1.7995000000000001</v>
      </c>
      <c r="M259" s="550">
        <v>0.97350000000000003</v>
      </c>
    </row>
    <row r="260" spans="3:13" x14ac:dyDescent="0.25">
      <c r="C260" s="551">
        <v>44944</v>
      </c>
      <c r="D260" s="550">
        <v>0.95839999999999992</v>
      </c>
      <c r="E260" s="550">
        <v>0.4254</v>
      </c>
      <c r="F260" s="550">
        <v>1.7094000000000003</v>
      </c>
      <c r="G260" s="550">
        <v>0.93340000000000001</v>
      </c>
      <c r="I260" s="551">
        <v>44944</v>
      </c>
      <c r="J260" s="550">
        <v>0.95839999999999992</v>
      </c>
      <c r="K260" s="550">
        <v>0.4254</v>
      </c>
      <c r="L260" s="550">
        <v>1.7094000000000003</v>
      </c>
      <c r="M260" s="550">
        <v>0.93340000000000001</v>
      </c>
    </row>
  </sheetData>
  <mergeCells count="2">
    <mergeCell ref="O8:S8"/>
    <mergeCell ref="O21:S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47</vt:i4>
      </vt:variant>
      <vt:variant>
        <vt:lpstr>Pomenované rozsahy</vt:lpstr>
      </vt:variant>
      <vt:variant>
        <vt:i4>23</vt:i4>
      </vt:variant>
    </vt:vector>
  </HeadingPairs>
  <TitlesOfParts>
    <vt:vector size="70" baseType="lpstr">
      <vt:lpstr>Obsah_Content</vt:lpstr>
      <vt:lpstr>ESA2010_source</vt:lpstr>
      <vt:lpstr>Zhrnutie </vt:lpstr>
      <vt:lpstr>Tab 1</vt:lpstr>
      <vt:lpstr>Tab 2 + Graf 1</vt:lpstr>
      <vt:lpstr>Tab 3</vt:lpstr>
      <vt:lpstr>Graf 2+3</vt:lpstr>
      <vt:lpstr>Graf 4+5</vt:lpstr>
      <vt:lpstr>Graf 6</vt:lpstr>
      <vt:lpstr>Graf 7</vt:lpstr>
      <vt:lpstr>Graf 8+Tab 4</vt:lpstr>
      <vt:lpstr>Graf 9 + Tab 5</vt:lpstr>
      <vt:lpstr>Tab 6</vt:lpstr>
      <vt:lpstr>Graf 10+11</vt:lpstr>
      <vt:lpstr>Tab 7 </vt:lpstr>
      <vt:lpstr>Graf 12+13</vt:lpstr>
      <vt:lpstr>Tab 8</vt:lpstr>
      <vt:lpstr>Graf 14</vt:lpstr>
      <vt:lpstr>Graf 15</vt:lpstr>
      <vt:lpstr>Tab 9</vt:lpstr>
      <vt:lpstr>Graf 16</vt:lpstr>
      <vt:lpstr>Graf 17</vt:lpstr>
      <vt:lpstr>Tab 10</vt:lpstr>
      <vt:lpstr>Tab 11</vt:lpstr>
      <vt:lpstr>Tab 12</vt:lpstr>
      <vt:lpstr>Graf 18</vt:lpstr>
      <vt:lpstr>Tab  13</vt:lpstr>
      <vt:lpstr>Tab 14</vt:lpstr>
      <vt:lpstr>Tab  15</vt:lpstr>
      <vt:lpstr>Tab 16</vt:lpstr>
      <vt:lpstr>Graf 19</vt:lpstr>
      <vt:lpstr>Graf 20+21</vt:lpstr>
      <vt:lpstr>Tab 17</vt:lpstr>
      <vt:lpstr>Graf 22</vt:lpstr>
      <vt:lpstr>Graf 23</vt:lpstr>
      <vt:lpstr>Graf 24</vt:lpstr>
      <vt:lpstr>Graf 25</vt:lpstr>
      <vt:lpstr>Tab 35</vt:lpstr>
      <vt:lpstr>Tab 36</vt:lpstr>
      <vt:lpstr>Tab 37</vt:lpstr>
      <vt:lpstr>Tab 38</vt:lpstr>
      <vt:lpstr>Tab 39</vt:lpstr>
      <vt:lpstr>Tab 40+41</vt:lpstr>
      <vt:lpstr>Tab 42+43</vt:lpstr>
      <vt:lpstr>Tab 44</vt:lpstr>
      <vt:lpstr>Graf XX</vt:lpstr>
      <vt:lpstr>Graf xx3</vt:lpstr>
      <vt:lpstr>'Tab 1'!_ftn1</vt:lpstr>
      <vt:lpstr>'Tab 1'!_ftnref1</vt:lpstr>
      <vt:lpstr>'Tab  15'!_Toc101880692</vt:lpstr>
      <vt:lpstr>'Tab 44'!_Toc101880725</vt:lpstr>
      <vt:lpstr>'Tab 44'!_Toc101880726</vt:lpstr>
      <vt:lpstr>'Graf 23'!_Toc101881956</vt:lpstr>
      <vt:lpstr>'Graf 12+13'!_Toc116561390</vt:lpstr>
      <vt:lpstr>'Graf 16'!_Toc117765255</vt:lpstr>
      <vt:lpstr>'Graf 14'!_Toc132899897</vt:lpstr>
      <vt:lpstr>'Tab 14'!_Toc133326713</vt:lpstr>
      <vt:lpstr>'Graf 4+5'!_Toc416944014</vt:lpstr>
      <vt:lpstr>'Graf 4+5'!_Toc416944015</vt:lpstr>
      <vt:lpstr>'Graf 9 + Tab 5'!_Toc416944019</vt:lpstr>
      <vt:lpstr>'Graf 9 + Tab 5'!_Toc416944024</vt:lpstr>
      <vt:lpstr>'Graf 9 + Tab 5'!_Toc416944025</vt:lpstr>
      <vt:lpstr>'Tab 16'!_Toc526783495</vt:lpstr>
      <vt:lpstr>'Tab 2 + Graf 1'!_Toc71548195</vt:lpstr>
      <vt:lpstr>'Tab 2 + Graf 1'!_Toc71622442</vt:lpstr>
      <vt:lpstr>'Tab 3'!_Toc71622442</vt:lpstr>
      <vt:lpstr>'Tab  15'!_Toc71622449</vt:lpstr>
      <vt:lpstr>'Graf 7'!Macrobond_Object1</vt:lpstr>
      <vt:lpstr>'Graf 7'!Macrobond_Object2</vt:lpstr>
      <vt:lpstr>'Graf 7'!Macrobond_Object3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2023-05-28T21:34:21Z</dcterms:modified>
</cp:coreProperties>
</file>